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00" windowHeight="7170" tabRatio="761"/>
  </bookViews>
  <sheets>
    <sheet name="T1 - Budget Général" sheetId="1" r:id="rId1"/>
    <sheet name="T2 - Coûts de Gestion" sheetId="2" r:id="rId2"/>
    <sheet name="T3 - Coûts Administration" sheetId="3" r:id="rId3"/>
    <sheet name="T4 - Coûts Opérationnels par OS" sheetId="5" r:id="rId4"/>
    <sheet name="T5 - B.G. par ACNG" sheetId="4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2" i="4" l="1"/>
  <c r="N82" i="4"/>
  <c r="M82" i="4"/>
  <c r="L82" i="4"/>
  <c r="O81" i="4"/>
  <c r="N81" i="4"/>
  <c r="M81" i="4"/>
  <c r="L81" i="4"/>
  <c r="O80" i="4"/>
  <c r="N80" i="4"/>
  <c r="M80" i="4"/>
  <c r="L80" i="4"/>
  <c r="O79" i="4"/>
  <c r="N79" i="4"/>
  <c r="M79" i="4"/>
  <c r="L79" i="4"/>
  <c r="O78" i="4"/>
  <c r="N78" i="4"/>
  <c r="M78" i="4"/>
  <c r="L78" i="4"/>
  <c r="J82" i="4"/>
  <c r="I82" i="4"/>
  <c r="H82" i="4"/>
  <c r="J81" i="4"/>
  <c r="I81" i="4"/>
  <c r="H81" i="4"/>
  <c r="J80" i="4"/>
  <c r="I80" i="4"/>
  <c r="H80" i="4"/>
  <c r="J79" i="4"/>
  <c r="I79" i="4"/>
  <c r="H79" i="4"/>
  <c r="J78" i="4"/>
  <c r="I78" i="4"/>
  <c r="H78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O9" i="4"/>
  <c r="N9" i="4"/>
  <c r="M9" i="4"/>
  <c r="L9" i="4"/>
  <c r="O8" i="4"/>
  <c r="N8" i="4"/>
  <c r="M8" i="4"/>
  <c r="L8" i="4"/>
  <c r="O7" i="4"/>
  <c r="N7" i="4"/>
  <c r="M7" i="4"/>
  <c r="L7" i="4"/>
  <c r="O6" i="4"/>
  <c r="N6" i="4"/>
  <c r="M6" i="4"/>
  <c r="L6" i="4"/>
  <c r="O5" i="4"/>
  <c r="N5" i="4"/>
  <c r="M5" i="4"/>
  <c r="L5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F9" i="4"/>
  <c r="E9" i="4"/>
  <c r="F8" i="4"/>
  <c r="E8" i="4"/>
  <c r="F7" i="4"/>
  <c r="E7" i="4"/>
  <c r="F6" i="4"/>
  <c r="E6" i="4"/>
  <c r="F5" i="4"/>
  <c r="E5" i="4"/>
  <c r="D9" i="4"/>
  <c r="D8" i="4"/>
  <c r="D7" i="4"/>
  <c r="D6" i="4"/>
  <c r="D5" i="4"/>
  <c r="B13" i="2"/>
  <c r="H30" i="1"/>
  <c r="I30" i="1"/>
  <c r="J30" i="1"/>
  <c r="H31" i="1"/>
  <c r="I31" i="1"/>
  <c r="J31" i="1"/>
  <c r="H32" i="1"/>
  <c r="I32" i="1"/>
  <c r="J32" i="1"/>
  <c r="H33" i="1"/>
  <c r="I33" i="1"/>
  <c r="J33" i="1"/>
  <c r="H29" i="1"/>
  <c r="I29" i="1"/>
  <c r="J29" i="1"/>
  <c r="J6" i="1"/>
  <c r="J7" i="1"/>
  <c r="J8" i="1"/>
  <c r="J9" i="1"/>
  <c r="J5" i="1"/>
  <c r="F6" i="1"/>
  <c r="F7" i="1"/>
  <c r="F8" i="1"/>
  <c r="F9" i="1"/>
  <c r="F5" i="1"/>
  <c r="H66" i="1"/>
  <c r="I66" i="1"/>
  <c r="J66" i="1"/>
  <c r="H67" i="1"/>
  <c r="I67" i="1"/>
  <c r="J67" i="1"/>
  <c r="H68" i="1"/>
  <c r="I68" i="1"/>
  <c r="J68" i="1"/>
  <c r="H69" i="1"/>
  <c r="I69" i="1"/>
  <c r="J69" i="1"/>
  <c r="H65" i="1"/>
  <c r="I65" i="1"/>
  <c r="J65" i="1"/>
  <c r="D30" i="1"/>
  <c r="D66" i="1"/>
  <c r="E30" i="1"/>
  <c r="E66" i="1"/>
  <c r="F66" i="1"/>
  <c r="D31" i="1"/>
  <c r="D67" i="1"/>
  <c r="E31" i="1"/>
  <c r="E67" i="1"/>
  <c r="F67" i="1"/>
  <c r="D32" i="1"/>
  <c r="D68" i="1"/>
  <c r="E32" i="1"/>
  <c r="E68" i="1"/>
  <c r="F68" i="1"/>
  <c r="D33" i="1"/>
  <c r="D69" i="1"/>
  <c r="E33" i="1"/>
  <c r="E69" i="1"/>
  <c r="F69" i="1"/>
  <c r="F65" i="1"/>
  <c r="F30" i="1"/>
  <c r="F31" i="1"/>
  <c r="F32" i="1"/>
  <c r="F33" i="1"/>
  <c r="D29" i="1"/>
  <c r="E29" i="1"/>
  <c r="F29" i="1"/>
  <c r="G80" i="4"/>
  <c r="K80" i="4"/>
  <c r="P80" i="4"/>
  <c r="Q80" i="4"/>
  <c r="D31" i="4"/>
  <c r="D67" i="4"/>
  <c r="E31" i="4"/>
  <c r="E67" i="4"/>
  <c r="F31" i="4"/>
  <c r="F67" i="4"/>
  <c r="G67" i="4"/>
  <c r="H31" i="4"/>
  <c r="H67" i="4"/>
  <c r="I31" i="4"/>
  <c r="I67" i="4"/>
  <c r="J31" i="4"/>
  <c r="J67" i="4"/>
  <c r="K67" i="4"/>
  <c r="L31" i="4"/>
  <c r="L67" i="4"/>
  <c r="M31" i="4"/>
  <c r="M67" i="4"/>
  <c r="N31" i="4"/>
  <c r="N67" i="4"/>
  <c r="O31" i="4"/>
  <c r="O67" i="4"/>
  <c r="P67" i="4"/>
  <c r="Q67" i="4"/>
  <c r="Q88" i="4"/>
  <c r="G81" i="4"/>
  <c r="K81" i="4"/>
  <c r="P81" i="4"/>
  <c r="Q81" i="4"/>
  <c r="D32" i="4"/>
  <c r="D68" i="4"/>
  <c r="E32" i="4"/>
  <c r="E68" i="4"/>
  <c r="F32" i="4"/>
  <c r="F68" i="4"/>
  <c r="G68" i="4"/>
  <c r="H32" i="4"/>
  <c r="H68" i="4"/>
  <c r="I32" i="4"/>
  <c r="I68" i="4"/>
  <c r="J32" i="4"/>
  <c r="J68" i="4"/>
  <c r="K68" i="4"/>
  <c r="L32" i="4"/>
  <c r="L68" i="4"/>
  <c r="M32" i="4"/>
  <c r="M68" i="4"/>
  <c r="N32" i="4"/>
  <c r="N68" i="4"/>
  <c r="O32" i="4"/>
  <c r="O68" i="4"/>
  <c r="P68" i="4"/>
  <c r="Q68" i="4"/>
  <c r="Q89" i="4"/>
  <c r="G82" i="4"/>
  <c r="K82" i="4"/>
  <c r="P82" i="4"/>
  <c r="Q82" i="4"/>
  <c r="D33" i="4"/>
  <c r="D69" i="4"/>
  <c r="E33" i="4"/>
  <c r="E69" i="4"/>
  <c r="F33" i="4"/>
  <c r="F69" i="4"/>
  <c r="G69" i="4"/>
  <c r="H33" i="4"/>
  <c r="H69" i="4"/>
  <c r="I33" i="4"/>
  <c r="I69" i="4"/>
  <c r="J33" i="4"/>
  <c r="J69" i="4"/>
  <c r="K69" i="4"/>
  <c r="L33" i="4"/>
  <c r="L69" i="4"/>
  <c r="M33" i="4"/>
  <c r="M69" i="4"/>
  <c r="N33" i="4"/>
  <c r="N69" i="4"/>
  <c r="O33" i="4"/>
  <c r="O69" i="4"/>
  <c r="P69" i="4"/>
  <c r="Q69" i="4"/>
  <c r="Q90" i="4"/>
  <c r="G79" i="4"/>
  <c r="K79" i="4"/>
  <c r="P79" i="4"/>
  <c r="Q79" i="4"/>
  <c r="D30" i="4"/>
  <c r="D66" i="4"/>
  <c r="E30" i="4"/>
  <c r="E66" i="4"/>
  <c r="F30" i="4"/>
  <c r="F66" i="4"/>
  <c r="G66" i="4"/>
  <c r="H30" i="4"/>
  <c r="H66" i="4"/>
  <c r="I30" i="4"/>
  <c r="I66" i="4"/>
  <c r="J30" i="4"/>
  <c r="J66" i="4"/>
  <c r="K66" i="4"/>
  <c r="L30" i="4"/>
  <c r="L66" i="4"/>
  <c r="M30" i="4"/>
  <c r="M66" i="4"/>
  <c r="N30" i="4"/>
  <c r="N66" i="4"/>
  <c r="O30" i="4"/>
  <c r="O66" i="4"/>
  <c r="P66" i="4"/>
  <c r="Q66" i="4"/>
  <c r="Q87" i="4"/>
  <c r="Q76" i="4"/>
  <c r="G78" i="4"/>
  <c r="K78" i="4"/>
  <c r="P78" i="4"/>
  <c r="Q78" i="4"/>
  <c r="D29" i="4"/>
  <c r="D65" i="4"/>
  <c r="E29" i="4"/>
  <c r="E65" i="4"/>
  <c r="F29" i="4"/>
  <c r="F65" i="4"/>
  <c r="G65" i="4"/>
  <c r="H29" i="4"/>
  <c r="H65" i="4"/>
  <c r="I29" i="4"/>
  <c r="I65" i="4"/>
  <c r="J29" i="4"/>
  <c r="J65" i="4"/>
  <c r="K65" i="4"/>
  <c r="L29" i="4"/>
  <c r="L65" i="4"/>
  <c r="M29" i="4"/>
  <c r="M65" i="4"/>
  <c r="N29" i="4"/>
  <c r="N65" i="4"/>
  <c r="O29" i="4"/>
  <c r="O65" i="4"/>
  <c r="P65" i="4"/>
  <c r="Q65" i="4"/>
  <c r="Q86" i="4"/>
  <c r="O83" i="4"/>
  <c r="N83" i="4"/>
  <c r="M83" i="4"/>
  <c r="L83" i="4"/>
  <c r="P83" i="4"/>
  <c r="J83" i="4"/>
  <c r="I83" i="4"/>
  <c r="H83" i="4"/>
  <c r="K83" i="4"/>
  <c r="F83" i="4"/>
  <c r="E83" i="4"/>
  <c r="D83" i="4"/>
  <c r="G83" i="4"/>
  <c r="N70" i="4"/>
  <c r="O64" i="4"/>
  <c r="N64" i="4"/>
  <c r="M64" i="4"/>
  <c r="L64" i="4"/>
  <c r="P64" i="4"/>
  <c r="H64" i="4"/>
  <c r="I64" i="4"/>
  <c r="J64" i="4"/>
  <c r="K64" i="4"/>
  <c r="D64" i="4"/>
  <c r="E64" i="4"/>
  <c r="F64" i="4"/>
  <c r="G64" i="4"/>
  <c r="P63" i="4"/>
  <c r="K63" i="4"/>
  <c r="G63" i="4"/>
  <c r="P62" i="4"/>
  <c r="K62" i="4"/>
  <c r="G62" i="4"/>
  <c r="P61" i="4"/>
  <c r="K61" i="4"/>
  <c r="G61" i="4"/>
  <c r="P60" i="4"/>
  <c r="K60" i="4"/>
  <c r="G60" i="4"/>
  <c r="P59" i="4"/>
  <c r="K59" i="4"/>
  <c r="G59" i="4"/>
  <c r="O58" i="4"/>
  <c r="N58" i="4"/>
  <c r="M58" i="4"/>
  <c r="L58" i="4"/>
  <c r="P58" i="4"/>
  <c r="H58" i="4"/>
  <c r="I58" i="4"/>
  <c r="J58" i="4"/>
  <c r="K58" i="4"/>
  <c r="D58" i="4"/>
  <c r="E58" i="4"/>
  <c r="F58" i="4"/>
  <c r="G58" i="4"/>
  <c r="P57" i="4"/>
  <c r="K57" i="4"/>
  <c r="G57" i="4"/>
  <c r="P56" i="4"/>
  <c r="K56" i="4"/>
  <c r="G56" i="4"/>
  <c r="P55" i="4"/>
  <c r="K55" i="4"/>
  <c r="G55" i="4"/>
  <c r="P54" i="4"/>
  <c r="K54" i="4"/>
  <c r="G54" i="4"/>
  <c r="P53" i="4"/>
  <c r="K53" i="4"/>
  <c r="G53" i="4"/>
  <c r="O52" i="4"/>
  <c r="N52" i="4"/>
  <c r="M52" i="4"/>
  <c r="L52" i="4"/>
  <c r="P52" i="4"/>
  <c r="H52" i="4"/>
  <c r="I52" i="4"/>
  <c r="J52" i="4"/>
  <c r="K52" i="4"/>
  <c r="D52" i="4"/>
  <c r="E52" i="4"/>
  <c r="F52" i="4"/>
  <c r="G52" i="4"/>
  <c r="P51" i="4"/>
  <c r="K51" i="4"/>
  <c r="G51" i="4"/>
  <c r="P50" i="4"/>
  <c r="K50" i="4"/>
  <c r="G50" i="4"/>
  <c r="P49" i="4"/>
  <c r="K49" i="4"/>
  <c r="G49" i="4"/>
  <c r="P48" i="4"/>
  <c r="K48" i="4"/>
  <c r="G48" i="4"/>
  <c r="P47" i="4"/>
  <c r="K47" i="4"/>
  <c r="G47" i="4"/>
  <c r="O46" i="4"/>
  <c r="N46" i="4"/>
  <c r="M46" i="4"/>
  <c r="L46" i="4"/>
  <c r="P46" i="4"/>
  <c r="H46" i="4"/>
  <c r="I46" i="4"/>
  <c r="J46" i="4"/>
  <c r="K46" i="4"/>
  <c r="D46" i="4"/>
  <c r="E46" i="4"/>
  <c r="F46" i="4"/>
  <c r="G46" i="4"/>
  <c r="P45" i="4"/>
  <c r="K45" i="4"/>
  <c r="G45" i="4"/>
  <c r="P44" i="4"/>
  <c r="K44" i="4"/>
  <c r="G44" i="4"/>
  <c r="P43" i="4"/>
  <c r="K43" i="4"/>
  <c r="G43" i="4"/>
  <c r="P42" i="4"/>
  <c r="K42" i="4"/>
  <c r="G42" i="4"/>
  <c r="P41" i="4"/>
  <c r="K41" i="4"/>
  <c r="G41" i="4"/>
  <c r="O40" i="4"/>
  <c r="N40" i="4"/>
  <c r="M40" i="4"/>
  <c r="L40" i="4"/>
  <c r="P40" i="4"/>
  <c r="H40" i="4"/>
  <c r="I40" i="4"/>
  <c r="J40" i="4"/>
  <c r="K40" i="4"/>
  <c r="D40" i="4"/>
  <c r="E40" i="4"/>
  <c r="F40" i="4"/>
  <c r="G40" i="4"/>
  <c r="P39" i="4"/>
  <c r="K39" i="4"/>
  <c r="G39" i="4"/>
  <c r="P38" i="4"/>
  <c r="K38" i="4"/>
  <c r="G38" i="4"/>
  <c r="P37" i="4"/>
  <c r="K37" i="4"/>
  <c r="G37" i="4"/>
  <c r="P36" i="4"/>
  <c r="K36" i="4"/>
  <c r="G36" i="4"/>
  <c r="P35" i="4"/>
  <c r="K35" i="4"/>
  <c r="G35" i="4"/>
  <c r="K33" i="4"/>
  <c r="G33" i="4"/>
  <c r="P32" i="4"/>
  <c r="P31" i="4"/>
  <c r="K31" i="4"/>
  <c r="G31" i="4"/>
  <c r="K30" i="4"/>
  <c r="G30" i="4"/>
  <c r="O70" i="4"/>
  <c r="N34" i="4"/>
  <c r="P29" i="4"/>
  <c r="J34" i="4"/>
  <c r="I70" i="4"/>
  <c r="K29" i="4"/>
  <c r="F34" i="4"/>
  <c r="E70" i="4"/>
  <c r="G29" i="4"/>
  <c r="O28" i="4"/>
  <c r="N28" i="4"/>
  <c r="M28" i="4"/>
  <c r="L28" i="4"/>
  <c r="P28" i="4"/>
  <c r="J28" i="4"/>
  <c r="I28" i="4"/>
  <c r="H28" i="4"/>
  <c r="K28" i="4"/>
  <c r="F28" i="4"/>
  <c r="E28" i="4"/>
  <c r="D28" i="4"/>
  <c r="G28" i="4"/>
  <c r="P27" i="4"/>
  <c r="K27" i="4"/>
  <c r="G27" i="4"/>
  <c r="P26" i="4"/>
  <c r="K26" i="4"/>
  <c r="G26" i="4"/>
  <c r="P25" i="4"/>
  <c r="K25" i="4"/>
  <c r="G25" i="4"/>
  <c r="P24" i="4"/>
  <c r="K24" i="4"/>
  <c r="G24" i="4"/>
  <c r="P23" i="4"/>
  <c r="K23" i="4"/>
  <c r="G23" i="4"/>
  <c r="O22" i="4"/>
  <c r="N22" i="4"/>
  <c r="M22" i="4"/>
  <c r="L22" i="4"/>
  <c r="P22" i="4"/>
  <c r="J22" i="4"/>
  <c r="I22" i="4"/>
  <c r="H22" i="4"/>
  <c r="K22" i="4"/>
  <c r="F22" i="4"/>
  <c r="E22" i="4"/>
  <c r="D22" i="4"/>
  <c r="G22" i="4"/>
  <c r="P21" i="4"/>
  <c r="K21" i="4"/>
  <c r="G21" i="4"/>
  <c r="P20" i="4"/>
  <c r="K20" i="4"/>
  <c r="G20" i="4"/>
  <c r="P19" i="4"/>
  <c r="K19" i="4"/>
  <c r="G19" i="4"/>
  <c r="P18" i="4"/>
  <c r="K18" i="4"/>
  <c r="G18" i="4"/>
  <c r="P17" i="4"/>
  <c r="K17" i="4"/>
  <c r="G17" i="4"/>
  <c r="O16" i="4"/>
  <c r="N16" i="4"/>
  <c r="M16" i="4"/>
  <c r="L16" i="4"/>
  <c r="P16" i="4"/>
  <c r="J16" i="4"/>
  <c r="I16" i="4"/>
  <c r="H16" i="4"/>
  <c r="K16" i="4"/>
  <c r="F16" i="4"/>
  <c r="E16" i="4"/>
  <c r="D16" i="4"/>
  <c r="G16" i="4"/>
  <c r="P15" i="4"/>
  <c r="K15" i="4"/>
  <c r="G15" i="4"/>
  <c r="P14" i="4"/>
  <c r="K14" i="4"/>
  <c r="G14" i="4"/>
  <c r="P13" i="4"/>
  <c r="K13" i="4"/>
  <c r="G13" i="4"/>
  <c r="P12" i="4"/>
  <c r="K12" i="4"/>
  <c r="G12" i="4"/>
  <c r="P11" i="4"/>
  <c r="K11" i="4"/>
  <c r="G11" i="4"/>
  <c r="O10" i="4"/>
  <c r="N10" i="4"/>
  <c r="M10" i="4"/>
  <c r="L10" i="4"/>
  <c r="P10" i="4"/>
  <c r="J10" i="4"/>
  <c r="I10" i="4"/>
  <c r="H10" i="4"/>
  <c r="K10" i="4"/>
  <c r="F10" i="4"/>
  <c r="E10" i="4"/>
  <c r="D10" i="4"/>
  <c r="G10" i="4"/>
  <c r="P9" i="4"/>
  <c r="K9" i="4"/>
  <c r="G9" i="4"/>
  <c r="P8" i="4"/>
  <c r="K8" i="4"/>
  <c r="G8" i="4"/>
  <c r="P7" i="4"/>
  <c r="K7" i="4"/>
  <c r="G7" i="4"/>
  <c r="P6" i="4"/>
  <c r="K6" i="4"/>
  <c r="G6" i="4"/>
  <c r="P5" i="4"/>
  <c r="K5" i="4"/>
  <c r="G5" i="4"/>
  <c r="C6" i="5"/>
  <c r="C28" i="5"/>
  <c r="D6" i="5"/>
  <c r="D28" i="5"/>
  <c r="E6" i="5"/>
  <c r="E28" i="5"/>
  <c r="F6" i="5"/>
  <c r="F28" i="5"/>
  <c r="B6" i="5"/>
  <c r="B28" i="5"/>
  <c r="Q76" i="1"/>
  <c r="N33" i="1"/>
  <c r="N69" i="1"/>
  <c r="M33" i="1"/>
  <c r="M69" i="1"/>
  <c r="N32" i="1"/>
  <c r="N68" i="1"/>
  <c r="M32" i="1"/>
  <c r="M68" i="1"/>
  <c r="O31" i="1"/>
  <c r="O67" i="1"/>
  <c r="N31" i="1"/>
  <c r="N67" i="1"/>
  <c r="M31" i="1"/>
  <c r="M67" i="1"/>
  <c r="N30" i="1"/>
  <c r="N66" i="1"/>
  <c r="M30" i="1"/>
  <c r="M66" i="1"/>
  <c r="N29" i="1"/>
  <c r="N65" i="1"/>
  <c r="M29" i="1"/>
  <c r="M65" i="1"/>
  <c r="L29" i="1"/>
  <c r="L65" i="1"/>
  <c r="L33" i="1"/>
  <c r="L69" i="1"/>
  <c r="D40" i="1"/>
  <c r="D46" i="1"/>
  <c r="D52" i="1"/>
  <c r="D58" i="1"/>
  <c r="D64" i="1"/>
  <c r="O29" i="1"/>
  <c r="O65" i="1"/>
  <c r="O30" i="1"/>
  <c r="O66" i="1"/>
  <c r="O32" i="1"/>
  <c r="O68" i="1"/>
  <c r="O33" i="1"/>
  <c r="O69" i="1"/>
  <c r="L31" i="1"/>
  <c r="L67" i="1"/>
  <c r="L32" i="1"/>
  <c r="L68" i="1"/>
  <c r="L30" i="1"/>
  <c r="L66" i="1"/>
  <c r="D34" i="1"/>
  <c r="M70" i="4"/>
  <c r="F70" i="4"/>
  <c r="J70" i="4"/>
  <c r="P33" i="4"/>
  <c r="P30" i="4"/>
  <c r="D34" i="4"/>
  <c r="E34" i="4"/>
  <c r="G34" i="4"/>
  <c r="H34" i="4"/>
  <c r="I34" i="4"/>
  <c r="K34" i="4"/>
  <c r="L34" i="4"/>
  <c r="O34" i="4"/>
  <c r="G32" i="4"/>
  <c r="K32" i="4"/>
  <c r="M34" i="4"/>
  <c r="H70" i="4"/>
  <c r="K70" i="4"/>
  <c r="L70" i="4"/>
  <c r="P70" i="4"/>
  <c r="D70" i="4"/>
  <c r="G70" i="4"/>
  <c r="P34" i="4"/>
  <c r="F59" i="5"/>
  <c r="E59" i="5"/>
  <c r="D59" i="5"/>
  <c r="C59" i="5"/>
  <c r="B59" i="5"/>
  <c r="G58" i="5"/>
  <c r="G57" i="5"/>
  <c r="G56" i="5"/>
  <c r="G59" i="5"/>
  <c r="F53" i="5"/>
  <c r="E53" i="5"/>
  <c r="D53" i="5"/>
  <c r="C53" i="5"/>
  <c r="B53" i="5"/>
  <c r="F47" i="5"/>
  <c r="E47" i="5"/>
  <c r="D47" i="5"/>
  <c r="C47" i="5"/>
  <c r="B47" i="5"/>
  <c r="F41" i="5"/>
  <c r="E41" i="5"/>
  <c r="D41" i="5"/>
  <c r="C41" i="5"/>
  <c r="B41" i="5"/>
  <c r="F35" i="5"/>
  <c r="E35" i="5"/>
  <c r="D35" i="5"/>
  <c r="C35" i="5"/>
  <c r="B35" i="5"/>
  <c r="F30" i="5"/>
  <c r="E30" i="5"/>
  <c r="D30" i="5"/>
  <c r="C30" i="5"/>
  <c r="B30" i="5"/>
  <c r="G52" i="5"/>
  <c r="G51" i="5"/>
  <c r="G50" i="5"/>
  <c r="G46" i="5"/>
  <c r="G45" i="5"/>
  <c r="G44" i="5"/>
  <c r="G40" i="5"/>
  <c r="G39" i="5"/>
  <c r="G38" i="5"/>
  <c r="G34" i="5"/>
  <c r="G33" i="5"/>
  <c r="G29" i="5"/>
  <c r="G28" i="5"/>
  <c r="G21" i="5"/>
  <c r="G20" i="5"/>
  <c r="G19" i="5"/>
  <c r="G17" i="5"/>
  <c r="G16" i="5"/>
  <c r="G15" i="5"/>
  <c r="G13" i="5"/>
  <c r="G12" i="5"/>
  <c r="G11" i="5"/>
  <c r="G9" i="5"/>
  <c r="G8" i="5"/>
  <c r="G7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18" i="5"/>
  <c r="E18" i="5"/>
  <c r="D18" i="5"/>
  <c r="C18" i="5"/>
  <c r="B18" i="5"/>
  <c r="G18" i="5"/>
  <c r="F14" i="5"/>
  <c r="E14" i="5"/>
  <c r="D14" i="5"/>
  <c r="C14" i="5"/>
  <c r="B14" i="5"/>
  <c r="G14" i="5"/>
  <c r="F10" i="5"/>
  <c r="E10" i="5"/>
  <c r="D10" i="5"/>
  <c r="C10" i="5"/>
  <c r="B10" i="5"/>
  <c r="G10" i="5"/>
  <c r="G13" i="3"/>
  <c r="G12" i="3"/>
  <c r="G10" i="3"/>
  <c r="G9" i="3"/>
  <c r="G7" i="3"/>
  <c r="G6" i="3"/>
  <c r="F11" i="3"/>
  <c r="E11" i="3"/>
  <c r="D11" i="3"/>
  <c r="C11" i="3"/>
  <c r="B11" i="3"/>
  <c r="F8" i="3"/>
  <c r="E8" i="3"/>
  <c r="D8" i="3"/>
  <c r="C8" i="3"/>
  <c r="B8" i="3"/>
  <c r="F5" i="3"/>
  <c r="F14" i="3"/>
  <c r="E5" i="3"/>
  <c r="E14" i="3"/>
  <c r="D5" i="3"/>
  <c r="D14" i="3"/>
  <c r="C5" i="3"/>
  <c r="C14" i="3"/>
  <c r="B5" i="3"/>
  <c r="B14" i="3"/>
  <c r="F19" i="2"/>
  <c r="E19" i="2"/>
  <c r="D19" i="2"/>
  <c r="C19" i="2"/>
  <c r="B19" i="2"/>
  <c r="F13" i="2"/>
  <c r="E13" i="2"/>
  <c r="D13" i="2"/>
  <c r="C13" i="2"/>
  <c r="F9" i="2"/>
  <c r="E9" i="2"/>
  <c r="D9" i="2"/>
  <c r="C9" i="2"/>
  <c r="B9" i="2"/>
  <c r="F5" i="2"/>
  <c r="E5" i="2"/>
  <c r="D5" i="2"/>
  <c r="C5" i="2"/>
  <c r="B5" i="2"/>
  <c r="G21" i="2"/>
  <c r="G20" i="2"/>
  <c r="G17" i="2"/>
  <c r="G16" i="2"/>
  <c r="G15" i="2"/>
  <c r="G14" i="2"/>
  <c r="G12" i="2"/>
  <c r="G11" i="2"/>
  <c r="G10" i="2"/>
  <c r="G8" i="2"/>
  <c r="G7" i="2"/>
  <c r="G6" i="2"/>
  <c r="Q33" i="4"/>
  <c r="Q32" i="4"/>
  <c r="Q31" i="4"/>
  <c r="Q30" i="4"/>
  <c r="Q29" i="4"/>
  <c r="V83" i="1"/>
  <c r="U83" i="1"/>
  <c r="T83" i="1"/>
  <c r="S83" i="1"/>
  <c r="V76" i="1"/>
  <c r="U76" i="1"/>
  <c r="T76" i="1"/>
  <c r="S76" i="1"/>
  <c r="V63" i="1"/>
  <c r="U63" i="1"/>
  <c r="T63" i="1"/>
  <c r="S63" i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T64" i="1"/>
  <c r="S59" i="1"/>
  <c r="S64" i="1"/>
  <c r="V58" i="1"/>
  <c r="U58" i="1"/>
  <c r="T58" i="1"/>
  <c r="S58" i="1"/>
  <c r="V52" i="1"/>
  <c r="U52" i="1"/>
  <c r="T52" i="1"/>
  <c r="S52" i="1"/>
  <c r="V46" i="1"/>
  <c r="U46" i="1"/>
  <c r="T46" i="1"/>
  <c r="S46" i="1"/>
  <c r="V40" i="1"/>
  <c r="U40" i="1"/>
  <c r="T40" i="1"/>
  <c r="S40" i="1"/>
  <c r="V33" i="1"/>
  <c r="V69" i="1"/>
  <c r="V90" i="1"/>
  <c r="U33" i="1"/>
  <c r="U69" i="1"/>
  <c r="U90" i="1"/>
  <c r="T33" i="1"/>
  <c r="T69" i="1"/>
  <c r="T90" i="1"/>
  <c r="S33" i="1"/>
  <c r="S69" i="1"/>
  <c r="S90" i="1"/>
  <c r="V32" i="1"/>
  <c r="V68" i="1"/>
  <c r="V89" i="1"/>
  <c r="U32" i="1"/>
  <c r="U68" i="1"/>
  <c r="U89" i="1"/>
  <c r="T32" i="1"/>
  <c r="T68" i="1"/>
  <c r="T89" i="1"/>
  <c r="S32" i="1"/>
  <c r="S68" i="1"/>
  <c r="S89" i="1"/>
  <c r="V31" i="1"/>
  <c r="V67" i="1"/>
  <c r="V88" i="1"/>
  <c r="U31" i="1"/>
  <c r="U67" i="1"/>
  <c r="U88" i="1"/>
  <c r="T31" i="1"/>
  <c r="T67" i="1"/>
  <c r="T88" i="1"/>
  <c r="S31" i="1"/>
  <c r="S67" i="1"/>
  <c r="S88" i="1"/>
  <c r="V30" i="1"/>
  <c r="V66" i="1"/>
  <c r="V87" i="1"/>
  <c r="U30" i="1"/>
  <c r="T30" i="1"/>
  <c r="T66" i="1"/>
  <c r="T87" i="1"/>
  <c r="S30" i="1"/>
  <c r="S66" i="1"/>
  <c r="S87" i="1"/>
  <c r="V29" i="1"/>
  <c r="U29" i="1"/>
  <c r="U65" i="1"/>
  <c r="T29" i="1"/>
  <c r="T65" i="1"/>
  <c r="S29" i="1"/>
  <c r="S65" i="1"/>
  <c r="V28" i="1"/>
  <c r="U28" i="1"/>
  <c r="T28" i="1"/>
  <c r="S28" i="1"/>
  <c r="V22" i="1"/>
  <c r="U22" i="1"/>
  <c r="T22" i="1"/>
  <c r="S22" i="1"/>
  <c r="V16" i="1"/>
  <c r="U16" i="1"/>
  <c r="T16" i="1"/>
  <c r="S16" i="1"/>
  <c r="V10" i="1"/>
  <c r="U10" i="1"/>
  <c r="T10" i="1"/>
  <c r="S10" i="1"/>
  <c r="G140" i="1"/>
  <c r="F140" i="1"/>
  <c r="E140" i="1"/>
  <c r="E139" i="1"/>
  <c r="E138" i="1"/>
  <c r="G137" i="1"/>
  <c r="F137" i="1"/>
  <c r="E137" i="1"/>
  <c r="G136" i="1"/>
  <c r="F136" i="1"/>
  <c r="E136" i="1"/>
  <c r="E131" i="1"/>
  <c r="E130" i="1"/>
  <c r="G129" i="1"/>
  <c r="F129" i="1"/>
  <c r="E129" i="1"/>
  <c r="G128" i="1"/>
  <c r="F128" i="1"/>
  <c r="E128" i="1"/>
  <c r="E127" i="1"/>
  <c r="E122" i="1"/>
  <c r="G121" i="1"/>
  <c r="F121" i="1"/>
  <c r="E121" i="1"/>
  <c r="G120" i="1"/>
  <c r="F120" i="1"/>
  <c r="E120" i="1"/>
  <c r="E119" i="1"/>
  <c r="E118" i="1"/>
  <c r="G113" i="1"/>
  <c r="F113" i="1"/>
  <c r="E113" i="1"/>
  <c r="G112" i="1"/>
  <c r="F112" i="1"/>
  <c r="E112" i="1"/>
  <c r="E111" i="1"/>
  <c r="E110" i="1"/>
  <c r="G109" i="1"/>
  <c r="F109" i="1"/>
  <c r="E109" i="1"/>
  <c r="G95" i="1"/>
  <c r="G35" i="5"/>
  <c r="G47" i="5"/>
  <c r="G6" i="5"/>
  <c r="G23" i="5"/>
  <c r="C22" i="5"/>
  <c r="G24" i="5"/>
  <c r="C18" i="2"/>
  <c r="C22" i="2"/>
  <c r="G9" i="2"/>
  <c r="E18" i="2"/>
  <c r="E22" i="2"/>
  <c r="D18" i="2"/>
  <c r="D22" i="2"/>
  <c r="F18" i="2"/>
  <c r="F22" i="2"/>
  <c r="G19" i="2"/>
  <c r="B22" i="5"/>
  <c r="F22" i="5"/>
  <c r="G25" i="5"/>
  <c r="G41" i="5"/>
  <c r="G53" i="5"/>
  <c r="Q6" i="4"/>
  <c r="Q20" i="4"/>
  <c r="Q23" i="4"/>
  <c r="Q27" i="4"/>
  <c r="Q36" i="4"/>
  <c r="Q43" i="4"/>
  <c r="Q53" i="4"/>
  <c r="G5" i="2"/>
  <c r="B18" i="2"/>
  <c r="B22" i="2"/>
  <c r="G13" i="2"/>
  <c r="G30" i="5"/>
  <c r="V64" i="1"/>
  <c r="U66" i="1"/>
  <c r="U87" i="1"/>
  <c r="U64" i="1"/>
  <c r="E22" i="5"/>
  <c r="D22" i="5"/>
  <c r="G14" i="3"/>
  <c r="G5" i="3"/>
  <c r="G8" i="3"/>
  <c r="G11" i="3"/>
  <c r="V65" i="1"/>
  <c r="V70" i="1"/>
  <c r="Q5" i="4"/>
  <c r="Q19" i="4"/>
  <c r="Q9" i="4"/>
  <c r="Q42" i="4"/>
  <c r="Q49" i="4"/>
  <c r="Q56" i="4"/>
  <c r="Q59" i="4"/>
  <c r="Q63" i="4"/>
  <c r="Q8" i="4"/>
  <c r="Q18" i="4"/>
  <c r="Q41" i="4"/>
  <c r="Q45" i="4"/>
  <c r="Q55" i="4"/>
  <c r="Q7" i="4"/>
  <c r="Q14" i="4"/>
  <c r="Q17" i="4"/>
  <c r="Q21" i="4"/>
  <c r="Q44" i="4"/>
  <c r="Q54" i="4"/>
  <c r="Q34" i="4"/>
  <c r="Q12" i="4"/>
  <c r="Q25" i="4"/>
  <c r="Q38" i="4"/>
  <c r="Q47" i="4"/>
  <c r="Q51" i="4"/>
  <c r="Q61" i="4"/>
  <c r="Q11" i="4"/>
  <c r="Q15" i="4"/>
  <c r="Q24" i="4"/>
  <c r="Q37" i="4"/>
  <c r="Q50" i="4"/>
  <c r="Q60" i="4"/>
  <c r="Q13" i="4"/>
  <c r="Q26" i="4"/>
  <c r="Q35" i="4"/>
  <c r="Q39" i="4"/>
  <c r="Q48" i="4"/>
  <c r="Q57" i="4"/>
  <c r="Q62" i="4"/>
  <c r="U86" i="1"/>
  <c r="S86" i="1"/>
  <c r="S91" i="1"/>
  <c r="S70" i="1"/>
  <c r="T86" i="1"/>
  <c r="T91" i="1"/>
  <c r="T70" i="1"/>
  <c r="T34" i="1"/>
  <c r="U34" i="1"/>
  <c r="V34" i="1"/>
  <c r="S34" i="1"/>
  <c r="J109" i="1"/>
  <c r="J113" i="1"/>
  <c r="J129" i="1"/>
  <c r="J137" i="1"/>
  <c r="J140" i="1"/>
  <c r="J128" i="1"/>
  <c r="J121" i="1"/>
  <c r="J120" i="1"/>
  <c r="J112" i="1"/>
  <c r="F127" i="1"/>
  <c r="F139" i="1"/>
  <c r="J136" i="1"/>
  <c r="F110" i="1"/>
  <c r="G111" i="1"/>
  <c r="F118" i="1"/>
  <c r="G119" i="1"/>
  <c r="F122" i="1"/>
  <c r="G127" i="1"/>
  <c r="F130" i="1"/>
  <c r="G131" i="1"/>
  <c r="F138" i="1"/>
  <c r="G139" i="1"/>
  <c r="F111" i="1"/>
  <c r="F119" i="1"/>
  <c r="F131" i="1"/>
  <c r="G110" i="1"/>
  <c r="G118" i="1"/>
  <c r="G122" i="1"/>
  <c r="G130" i="1"/>
  <c r="E141" i="1"/>
  <c r="G138" i="1"/>
  <c r="E123" i="1"/>
  <c r="E114" i="1"/>
  <c r="E132" i="1"/>
  <c r="D114" i="1"/>
  <c r="D123" i="1"/>
  <c r="D132" i="1"/>
  <c r="D141" i="1"/>
  <c r="Q91" i="4"/>
  <c r="Q77" i="4"/>
  <c r="Q58" i="4"/>
  <c r="G22" i="2"/>
  <c r="G22" i="5"/>
  <c r="Q83" i="4"/>
  <c r="Q85" i="4"/>
  <c r="Q46" i="4"/>
  <c r="G18" i="2"/>
  <c r="U91" i="1"/>
  <c r="U84" i="1"/>
  <c r="V86" i="1"/>
  <c r="V91" i="1"/>
  <c r="V84" i="1"/>
  <c r="U70" i="1"/>
  <c r="Q70" i="4"/>
  <c r="Q28" i="4"/>
  <c r="Q10" i="4"/>
  <c r="Q64" i="4"/>
  <c r="Q52" i="4"/>
  <c r="Q40" i="4"/>
  <c r="Q22" i="4"/>
  <c r="Q16" i="4"/>
  <c r="S84" i="1"/>
  <c r="T77" i="1"/>
  <c r="T84" i="1"/>
  <c r="J138" i="1"/>
  <c r="S77" i="1"/>
  <c r="F141" i="1"/>
  <c r="F132" i="1"/>
  <c r="J130" i="1"/>
  <c r="J131" i="1"/>
  <c r="F114" i="1"/>
  <c r="G123" i="1"/>
  <c r="J118" i="1"/>
  <c r="J110" i="1"/>
  <c r="J119" i="1"/>
  <c r="G114" i="1"/>
  <c r="F123" i="1"/>
  <c r="J122" i="1"/>
  <c r="J139" i="1"/>
  <c r="G132" i="1"/>
  <c r="J127" i="1"/>
  <c r="J111" i="1"/>
  <c r="G141" i="1"/>
  <c r="Q84" i="4"/>
  <c r="U77" i="1"/>
  <c r="V77" i="1"/>
  <c r="J123" i="1"/>
  <c r="J141" i="1"/>
  <c r="J132" i="1"/>
  <c r="J114" i="1"/>
  <c r="O83" i="1"/>
  <c r="N83" i="1"/>
  <c r="M83" i="1"/>
  <c r="L83" i="1"/>
  <c r="P82" i="1"/>
  <c r="P81" i="1"/>
  <c r="P80" i="1"/>
  <c r="P79" i="1"/>
  <c r="P78" i="1"/>
  <c r="J83" i="1"/>
  <c r="I83" i="1"/>
  <c r="H83" i="1"/>
  <c r="F83" i="1"/>
  <c r="E83" i="1"/>
  <c r="D83" i="1"/>
  <c r="G82" i="1"/>
  <c r="G81" i="1"/>
  <c r="G80" i="1"/>
  <c r="G79" i="1"/>
  <c r="G78" i="1"/>
  <c r="O70" i="1"/>
  <c r="N70" i="1"/>
  <c r="M70" i="1"/>
  <c r="L70" i="1"/>
  <c r="P69" i="1"/>
  <c r="P68" i="1"/>
  <c r="P67" i="1"/>
  <c r="P66" i="1"/>
  <c r="P65" i="1"/>
  <c r="O64" i="1"/>
  <c r="N64" i="1"/>
  <c r="M64" i="1"/>
  <c r="L64" i="1"/>
  <c r="P63" i="1"/>
  <c r="P62" i="1"/>
  <c r="P61" i="1"/>
  <c r="P60" i="1"/>
  <c r="P59" i="1"/>
  <c r="O58" i="1"/>
  <c r="N58" i="1"/>
  <c r="M58" i="1"/>
  <c r="L58" i="1"/>
  <c r="P57" i="1"/>
  <c r="P56" i="1"/>
  <c r="P55" i="1"/>
  <c r="P54" i="1"/>
  <c r="P53" i="1"/>
  <c r="O52" i="1"/>
  <c r="N52" i="1"/>
  <c r="M52" i="1"/>
  <c r="L52" i="1"/>
  <c r="P51" i="1"/>
  <c r="P50" i="1"/>
  <c r="P49" i="1"/>
  <c r="P48" i="1"/>
  <c r="P47" i="1"/>
  <c r="O46" i="1"/>
  <c r="N46" i="1"/>
  <c r="M46" i="1"/>
  <c r="L46" i="1"/>
  <c r="P45" i="1"/>
  <c r="P44" i="1"/>
  <c r="P43" i="1"/>
  <c r="P42" i="1"/>
  <c r="P41" i="1"/>
  <c r="O40" i="1"/>
  <c r="N40" i="1"/>
  <c r="M40" i="1"/>
  <c r="L40" i="1"/>
  <c r="P39" i="1"/>
  <c r="P38" i="1"/>
  <c r="P37" i="1"/>
  <c r="P36" i="1"/>
  <c r="P35" i="1"/>
  <c r="O34" i="1"/>
  <c r="N34" i="1"/>
  <c r="M34" i="1"/>
  <c r="L34" i="1"/>
  <c r="P33" i="1"/>
  <c r="P32" i="1"/>
  <c r="P31" i="1"/>
  <c r="P30" i="1"/>
  <c r="P29" i="1"/>
  <c r="O28" i="1"/>
  <c r="N28" i="1"/>
  <c r="M28" i="1"/>
  <c r="L28" i="1"/>
  <c r="P27" i="1"/>
  <c r="P26" i="1"/>
  <c r="P25" i="1"/>
  <c r="P24" i="1"/>
  <c r="P23" i="1"/>
  <c r="O22" i="1"/>
  <c r="N22" i="1"/>
  <c r="M22" i="1"/>
  <c r="L22" i="1"/>
  <c r="P21" i="1"/>
  <c r="P20" i="1"/>
  <c r="P19" i="1"/>
  <c r="P18" i="1"/>
  <c r="P17" i="1"/>
  <c r="O16" i="1"/>
  <c r="N16" i="1"/>
  <c r="M16" i="1"/>
  <c r="L16" i="1"/>
  <c r="P15" i="1"/>
  <c r="P14" i="1"/>
  <c r="P13" i="1"/>
  <c r="P12" i="1"/>
  <c r="P11" i="1"/>
  <c r="O10" i="1"/>
  <c r="N10" i="1"/>
  <c r="M10" i="1"/>
  <c r="L10" i="1"/>
  <c r="P9" i="1"/>
  <c r="P8" i="1"/>
  <c r="P7" i="1"/>
  <c r="P6" i="1"/>
  <c r="P5" i="1"/>
  <c r="J70" i="1"/>
  <c r="I70" i="1"/>
  <c r="H70" i="1"/>
  <c r="J64" i="1"/>
  <c r="I64" i="1"/>
  <c r="H64" i="1"/>
  <c r="K63" i="1"/>
  <c r="K62" i="1"/>
  <c r="K61" i="1"/>
  <c r="K60" i="1"/>
  <c r="K59" i="1"/>
  <c r="J58" i="1"/>
  <c r="I58" i="1"/>
  <c r="H58" i="1"/>
  <c r="K57" i="1"/>
  <c r="K56" i="1"/>
  <c r="K55" i="1"/>
  <c r="K54" i="1"/>
  <c r="K53" i="1"/>
  <c r="J52" i="1"/>
  <c r="I52" i="1"/>
  <c r="H52" i="1"/>
  <c r="K51" i="1"/>
  <c r="K50" i="1"/>
  <c r="K49" i="1"/>
  <c r="K48" i="1"/>
  <c r="K47" i="1"/>
  <c r="J46" i="1"/>
  <c r="I46" i="1"/>
  <c r="H46" i="1"/>
  <c r="K45" i="1"/>
  <c r="K44" i="1"/>
  <c r="K43" i="1"/>
  <c r="K42" i="1"/>
  <c r="K41" i="1"/>
  <c r="J40" i="1"/>
  <c r="I40" i="1"/>
  <c r="H40" i="1"/>
  <c r="K39" i="1"/>
  <c r="K38" i="1"/>
  <c r="K37" i="1"/>
  <c r="K36" i="1"/>
  <c r="K35" i="1"/>
  <c r="J34" i="1"/>
  <c r="I34" i="1"/>
  <c r="H34" i="1"/>
  <c r="J28" i="1"/>
  <c r="I28" i="1"/>
  <c r="H28" i="1"/>
  <c r="K27" i="1"/>
  <c r="K26" i="1"/>
  <c r="K25" i="1"/>
  <c r="K24" i="1"/>
  <c r="K23" i="1"/>
  <c r="J22" i="1"/>
  <c r="I22" i="1"/>
  <c r="H22" i="1"/>
  <c r="K21" i="1"/>
  <c r="K20" i="1"/>
  <c r="K19" i="1"/>
  <c r="K18" i="1"/>
  <c r="K17" i="1"/>
  <c r="J16" i="1"/>
  <c r="I16" i="1"/>
  <c r="H16" i="1"/>
  <c r="K15" i="1"/>
  <c r="K14" i="1"/>
  <c r="K13" i="1"/>
  <c r="K12" i="1"/>
  <c r="K11" i="1"/>
  <c r="J10" i="1"/>
  <c r="I10" i="1"/>
  <c r="H10" i="1"/>
  <c r="E70" i="1"/>
  <c r="D70" i="1"/>
  <c r="F64" i="1"/>
  <c r="E64" i="1"/>
  <c r="G63" i="1"/>
  <c r="G62" i="1"/>
  <c r="G61" i="1"/>
  <c r="G60" i="1"/>
  <c r="G59" i="1"/>
  <c r="F58" i="1"/>
  <c r="E58" i="1"/>
  <c r="G57" i="1"/>
  <c r="Q57" i="1"/>
  <c r="G56" i="1"/>
  <c r="Q56" i="1"/>
  <c r="G55" i="1"/>
  <c r="Q55" i="1"/>
  <c r="G54" i="1"/>
  <c r="Q54" i="1"/>
  <c r="G53" i="1"/>
  <c r="Q53" i="1"/>
  <c r="F52" i="1"/>
  <c r="E52" i="1"/>
  <c r="G51" i="1"/>
  <c r="G50" i="1"/>
  <c r="G49" i="1"/>
  <c r="G48" i="1"/>
  <c r="G47" i="1"/>
  <c r="F46" i="1"/>
  <c r="E46" i="1"/>
  <c r="G45" i="1"/>
  <c r="G44" i="1"/>
  <c r="G43" i="1"/>
  <c r="G42" i="1"/>
  <c r="G41" i="1"/>
  <c r="F40" i="1"/>
  <c r="E40" i="1"/>
  <c r="G39" i="1"/>
  <c r="G38" i="1"/>
  <c r="G37" i="1"/>
  <c r="G36" i="1"/>
  <c r="G35" i="1"/>
  <c r="E34" i="1"/>
  <c r="F28" i="1"/>
  <c r="E28" i="1"/>
  <c r="D28" i="1"/>
  <c r="G27" i="1"/>
  <c r="G26" i="1"/>
  <c r="G25" i="1"/>
  <c r="G24" i="1"/>
  <c r="G23" i="1"/>
  <c r="F22" i="1"/>
  <c r="E22" i="1"/>
  <c r="D22" i="1"/>
  <c r="G21" i="1"/>
  <c r="G20" i="1"/>
  <c r="G19" i="1"/>
  <c r="G18" i="1"/>
  <c r="G17" i="1"/>
  <c r="F16" i="1"/>
  <c r="E16" i="1"/>
  <c r="D16" i="1"/>
  <c r="G15" i="1"/>
  <c r="G14" i="1"/>
  <c r="G13" i="1"/>
  <c r="G12" i="1"/>
  <c r="G11" i="1"/>
  <c r="F10" i="1"/>
  <c r="E10" i="1"/>
  <c r="D10" i="1"/>
  <c r="Q5" i="1"/>
  <c r="Q78" i="1"/>
  <c r="Q82" i="1"/>
  <c r="Q81" i="1"/>
  <c r="Q29" i="1"/>
  <c r="Q30" i="1"/>
  <c r="Q33" i="1"/>
  <c r="Q9" i="1"/>
  <c r="Q32" i="1"/>
  <c r="Q8" i="1"/>
  <c r="Q7" i="1"/>
  <c r="Q31" i="1"/>
  <c r="Q6" i="1"/>
  <c r="Q80" i="1"/>
  <c r="Q79" i="1"/>
  <c r="Q26" i="1"/>
  <c r="Q50" i="1"/>
  <c r="Q25" i="1"/>
  <c r="Q11" i="1"/>
  <c r="Q15" i="1"/>
  <c r="Q35" i="1"/>
  <c r="Q39" i="1"/>
  <c r="Q59" i="1"/>
  <c r="Q63" i="1"/>
  <c r="Q49" i="1"/>
  <c r="Q20" i="1"/>
  <c r="Q44" i="1"/>
  <c r="Q68" i="1"/>
  <c r="K40" i="1"/>
  <c r="Q17" i="1"/>
  <c r="Q21" i="1"/>
  <c r="Q41" i="1"/>
  <c r="Q45" i="1"/>
  <c r="Q69" i="1"/>
  <c r="Q12" i="1"/>
  <c r="Q36" i="1"/>
  <c r="Q60" i="1"/>
  <c r="Q14" i="1"/>
  <c r="Q38" i="1"/>
  <c r="Q62" i="1"/>
  <c r="P22" i="1"/>
  <c r="P46" i="1"/>
  <c r="Q19" i="1"/>
  <c r="Q43" i="1"/>
  <c r="Q67" i="1"/>
  <c r="Q24" i="1"/>
  <c r="Q48" i="1"/>
  <c r="Q13" i="1"/>
  <c r="Q37" i="1"/>
  <c r="Q61" i="1"/>
  <c r="Q23" i="1"/>
  <c r="Q27" i="1"/>
  <c r="Q47" i="1"/>
  <c r="Q51" i="1"/>
  <c r="Q18" i="1"/>
  <c r="Q42" i="1"/>
  <c r="Q66" i="1"/>
  <c r="K10" i="1"/>
  <c r="K28" i="1"/>
  <c r="K34" i="1"/>
  <c r="G22" i="1"/>
  <c r="G28" i="1"/>
  <c r="G52" i="1"/>
  <c r="K64" i="1"/>
  <c r="P70" i="1"/>
  <c r="G83" i="1"/>
  <c r="G64" i="1"/>
  <c r="P40" i="1"/>
  <c r="P10" i="1"/>
  <c r="K58" i="1"/>
  <c r="P34" i="1"/>
  <c r="Q58" i="1"/>
  <c r="G16" i="1"/>
  <c r="G46" i="1"/>
  <c r="G58" i="1"/>
  <c r="K22" i="1"/>
  <c r="K52" i="1"/>
  <c r="P28" i="1"/>
  <c r="P52" i="1"/>
  <c r="P83" i="1"/>
  <c r="K16" i="1"/>
  <c r="K46" i="1"/>
  <c r="P58" i="1"/>
  <c r="G40" i="1"/>
  <c r="K70" i="1"/>
  <c r="P16" i="1"/>
  <c r="P64" i="1"/>
  <c r="K83" i="1"/>
  <c r="G10" i="1"/>
  <c r="Q90" i="1"/>
  <c r="Q89" i="1"/>
  <c r="Q10" i="1"/>
  <c r="Q34" i="1"/>
  <c r="Q88" i="1"/>
  <c r="Q87" i="1"/>
  <c r="Q83" i="1"/>
  <c r="Q16" i="1"/>
  <c r="Q22" i="1"/>
  <c r="Q46" i="1"/>
  <c r="Q64" i="1"/>
  <c r="Q40" i="1"/>
  <c r="Q52" i="1"/>
  <c r="Q28" i="1"/>
  <c r="D101" i="1"/>
  <c r="Q85" i="1"/>
  <c r="D104" i="1"/>
  <c r="D102" i="1"/>
  <c r="D103" i="1"/>
  <c r="G102" i="1"/>
  <c r="F102" i="1"/>
  <c r="E102" i="1"/>
  <c r="G104" i="1"/>
  <c r="F104" i="1"/>
  <c r="E104" i="1"/>
  <c r="F103" i="1"/>
  <c r="E103" i="1"/>
  <c r="G103" i="1"/>
  <c r="G101" i="1"/>
  <c r="F101" i="1"/>
  <c r="E101" i="1"/>
  <c r="J102" i="1"/>
  <c r="J101" i="1"/>
  <c r="J103" i="1"/>
  <c r="J104" i="1"/>
  <c r="F34" i="1"/>
  <c r="G34" i="1"/>
  <c r="Q65" i="1"/>
  <c r="Q86" i="1"/>
  <c r="Q70" i="1"/>
  <c r="F70" i="1"/>
  <c r="G70" i="1"/>
  <c r="G93" i="1"/>
  <c r="D100" i="1"/>
  <c r="Q91" i="1"/>
  <c r="V94" i="1"/>
  <c r="Q84" i="1"/>
  <c r="S94" i="1"/>
  <c r="T94" i="1"/>
  <c r="Q77" i="1"/>
  <c r="U94" i="1"/>
  <c r="F100" i="1"/>
  <c r="D105" i="1"/>
  <c r="E100" i="1"/>
  <c r="E105" i="1"/>
  <c r="G100" i="1"/>
  <c r="G105" i="1"/>
  <c r="J100" i="1"/>
  <c r="J105" i="1"/>
  <c r="F105" i="1"/>
</calcChain>
</file>

<file path=xl/sharedStrings.xml><?xml version="1.0" encoding="utf-8"?>
<sst xmlns="http://schemas.openxmlformats.org/spreadsheetml/2006/main" count="307" uniqueCount="120">
  <si>
    <t>Pays</t>
  </si>
  <si>
    <t>OS</t>
  </si>
  <si>
    <t>Années</t>
  </si>
  <si>
    <t>Investissement</t>
  </si>
  <si>
    <t>Fonctionnement</t>
  </si>
  <si>
    <t>Personnel</t>
  </si>
  <si>
    <r>
      <t xml:space="preserve">CSC </t>
    </r>
    <r>
      <rPr>
        <sz val="9"/>
        <color theme="9" tint="-0.249977111117893"/>
        <rFont val="Verdana"/>
        <family val="2"/>
      </rPr>
      <t>Nom du Pays</t>
    </r>
  </si>
  <si>
    <t>OS 1</t>
  </si>
  <si>
    <t>Total</t>
  </si>
  <si>
    <t>OS X</t>
  </si>
  <si>
    <t>Total CSC</t>
  </si>
  <si>
    <t>Total Volet CSC</t>
  </si>
  <si>
    <r>
      <t xml:space="preserve">Hors CSC </t>
    </r>
    <r>
      <rPr>
        <sz val="9"/>
        <color theme="9" tint="-0.249977111117893"/>
        <rFont val="Verdana"/>
        <family val="2"/>
      </rPr>
      <t>Nom du Pays</t>
    </r>
  </si>
  <si>
    <t>Total HCSC</t>
  </si>
  <si>
    <t>Total Volet Hors CSC</t>
  </si>
  <si>
    <t>Total Coûts Opérationnels - CO
(CSC+HCSC)</t>
  </si>
  <si>
    <t>Coûts de Gestion - CG</t>
  </si>
  <si>
    <t>Evaluation / Audit</t>
  </si>
  <si>
    <t>Proportion CD</t>
  </si>
  <si>
    <t>Autres coûts de gestion</t>
  </si>
  <si>
    <t>Taux de Gestion</t>
  </si>
  <si>
    <t>Grand Total</t>
  </si>
  <si>
    <t>Total Coûts Directs - CD
(CO + CG)</t>
  </si>
  <si>
    <t>CO Maximum Hors CSC = 25%</t>
  </si>
  <si>
    <t>Répartition CSC :</t>
  </si>
  <si>
    <t>Total CD Programme</t>
  </si>
  <si>
    <t>(20% - 0 %)</t>
  </si>
  <si>
    <t>(80% - 100%)</t>
  </si>
  <si>
    <t>Tranche 1</t>
  </si>
  <si>
    <t>Tranche 2</t>
  </si>
  <si>
    <t>Tranche 3</t>
  </si>
  <si>
    <t>Tranche 4</t>
  </si>
  <si>
    <t>Tranche 5</t>
  </si>
  <si>
    <t>Total Subside :</t>
  </si>
  <si>
    <t>Mobilier, ICT</t>
  </si>
  <si>
    <t>Autres</t>
  </si>
  <si>
    <t>Déplacements</t>
  </si>
  <si>
    <t>Bureau local</t>
  </si>
  <si>
    <t>Salaires 
P. Local</t>
  </si>
  <si>
    <t>Salaires
P. Siège</t>
  </si>
  <si>
    <t>TOTAL GÉNÉRAL</t>
  </si>
  <si>
    <t>Achat
Véhicules</t>
  </si>
  <si>
    <t>Apport-propre</t>
  </si>
  <si>
    <t>DGD</t>
  </si>
  <si>
    <t>Répartition H-CSC :</t>
  </si>
  <si>
    <t>Taux des Coûts de Coordination - TCC</t>
  </si>
  <si>
    <t>Montant global - Coûts de Coordindation :</t>
  </si>
  <si>
    <t>TCC demandé :</t>
  </si>
  <si>
    <t>TCC maximum autorisé :</t>
  </si>
  <si>
    <t>2 organisations</t>
  </si>
  <si>
    <t>3 organisations</t>
  </si>
  <si>
    <t>4 organisations</t>
  </si>
  <si>
    <t>Total Subside</t>
  </si>
  <si>
    <t>Salaires
P. Expatrié</t>
  </si>
  <si>
    <t>Répartition du budget du programme par organisation accréditée associée</t>
  </si>
  <si>
    <t>Répartition du budget du programme entre organisations</t>
  </si>
  <si>
    <t>Résumé Général
Programme</t>
  </si>
  <si>
    <t>Grand total</t>
  </si>
  <si>
    <t>1. Investissement</t>
  </si>
  <si>
    <t>1.1. Achat de véhicules</t>
  </si>
  <si>
    <t>1.2. Mobilier, ICT</t>
  </si>
  <si>
    <t>1.3. Autres</t>
  </si>
  <si>
    <t>2. Fonctionnement</t>
  </si>
  <si>
    <t>2.1. Déplacements</t>
  </si>
  <si>
    <t>2.2. Bureau local</t>
  </si>
  <si>
    <t>2.3. Autres</t>
  </si>
  <si>
    <t>3. Personnel</t>
  </si>
  <si>
    <t>3.1 Personnel local salaires</t>
  </si>
  <si>
    <t>3.2 Expatriés salaires</t>
  </si>
  <si>
    <t>3.3 Personnel siège salaires</t>
  </si>
  <si>
    <t>3.4. Autres frais</t>
  </si>
  <si>
    <t>Achat de
Véhicules</t>
  </si>
  <si>
    <t>Sous-rubrique 1</t>
  </si>
  <si>
    <t>Sous-rubrique x</t>
  </si>
  <si>
    <t>Coûts opérationnels</t>
  </si>
  <si>
    <t>1. Partenaires</t>
  </si>
  <si>
    <t>2. Collaborations</t>
  </si>
  <si>
    <t>3. Bureau local</t>
  </si>
  <si>
    <t>4. Siège</t>
  </si>
  <si>
    <t>Total CO :</t>
  </si>
  <si>
    <t>Partenaires</t>
  </si>
  <si>
    <t>Total Partenaire X</t>
  </si>
  <si>
    <t>Total Partenaires :</t>
  </si>
  <si>
    <t>Collaborations</t>
  </si>
  <si>
    <t>Total Collaboration 1</t>
  </si>
  <si>
    <t>Total Collaboration X</t>
  </si>
  <si>
    <t>Total Collaborations :</t>
  </si>
  <si>
    <t>Programme commun - ACNG 1</t>
  </si>
  <si>
    <t>Total ACNG 1</t>
  </si>
  <si>
    <t>Programme commun - ACNG X</t>
  </si>
  <si>
    <t>Total ACNG X</t>
  </si>
  <si>
    <t>Programme commun - ACNG Y</t>
  </si>
  <si>
    <t>Total ACNG Y</t>
  </si>
  <si>
    <r>
      <t xml:space="preserve">Résumé </t>
    </r>
    <r>
      <rPr>
        <b/>
        <sz val="9"/>
        <color theme="9" tint="-0.249977111117893"/>
        <rFont val="Verdana"/>
        <family val="2"/>
      </rPr>
      <t>Acronyme ACNG 1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</si>
  <si>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2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</si>
  <si>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3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</si>
  <si>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4</t>
    </r>
  </si>
  <si>
    <t>Subside Acronyme ACNG 4</t>
  </si>
  <si>
    <t>Subside Acronyme ACNG 3</t>
  </si>
  <si>
    <t>Subside Acronyme ACNG 2</t>
  </si>
  <si>
    <t xml:space="preserve">Subside Acronyme ACNG 1 </t>
  </si>
  <si>
    <t>Acronyme ACNG 1</t>
  </si>
  <si>
    <t>Acronyme ACNG 2</t>
  </si>
  <si>
    <t>Acronyme ACNG 3</t>
  </si>
  <si>
    <t>Acronyme ACNG 4</t>
  </si>
  <si>
    <t>Coûts</t>
  </si>
  <si>
    <t>d'Administration</t>
  </si>
  <si>
    <t>Coûts de structure</t>
  </si>
  <si>
    <t>SUBSIDE PROGRAMME</t>
  </si>
  <si>
    <t>4.1. Coûts d'audit</t>
  </si>
  <si>
    <t>4.2. Coûts d'évaluation</t>
  </si>
  <si>
    <t>4. Coûts d'audit &amp; évaluation</t>
  </si>
  <si>
    <t>Programme commun - ACNG Z</t>
  </si>
  <si>
    <t>Total ACNG Z</t>
  </si>
  <si>
    <r>
      <t xml:space="preserve">CSC </t>
    </r>
    <r>
      <rPr>
        <sz val="9"/>
        <color theme="9" tint="-0.249977111117893"/>
        <rFont val="Verdana"/>
        <family val="2"/>
      </rPr>
      <t>Rwanda</t>
    </r>
  </si>
  <si>
    <r>
      <rPr>
        <b/>
        <sz val="9"/>
        <color theme="0"/>
        <rFont val="Verdana"/>
        <family val="2"/>
      </rPr>
      <t>ADA</t>
    </r>
    <r>
      <rPr>
        <b/>
        <sz val="9"/>
        <color theme="1"/>
        <rFont val="Verdana"/>
        <family val="2"/>
      </rPr>
      <t xml:space="preserve"> - Programme 2017-2021 - Budget Général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</si>
  <si>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ADA</t>
    </r>
    <r>
      <rPr>
        <b/>
        <sz val="9"/>
        <rFont val="Verdana"/>
        <family val="2"/>
      </rPr>
      <t xml:space="preserve"> - Programme 2017-2021 - Coûts de Gestion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</si>
  <si>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ADA</t>
    </r>
    <r>
      <rPr>
        <b/>
        <sz val="9"/>
        <rFont val="Verdana"/>
        <family val="2"/>
      </rPr>
      <t xml:space="preserve"> - Programme 2017-2021 - Coûts d'Administration - </t>
    </r>
    <r>
      <rPr>
        <b/>
        <sz val="9"/>
        <color rgb="FFFF0000"/>
        <rFont val="Verdana"/>
        <family val="2"/>
      </rPr>
      <t>Révision 2018</t>
    </r>
  </si>
  <si>
    <t>Total Partenaire 1 : Aprojumap</t>
  </si>
  <si>
    <r>
      <rPr>
        <b/>
        <sz val="9"/>
        <color theme="0"/>
        <rFont val="Verdana"/>
        <family val="2"/>
      </rPr>
      <t>ADA</t>
    </r>
    <r>
      <rPr>
        <b/>
        <sz val="9"/>
        <rFont val="Verdana"/>
        <family val="2"/>
      </rPr>
      <t xml:space="preserve"> - Programme 2017-2021 - CSC Rwanda - </t>
    </r>
    <r>
      <rPr>
        <b/>
        <sz val="9"/>
        <color rgb="FFFF0000"/>
        <rFont val="Verdana"/>
        <family val="2"/>
      </rPr>
      <t>Révision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</si>
</sst>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9" tint="-0.249977111117893"/>
      <name val="Verdana"/>
      <family val="2"/>
    </font>
    <font>
      <i/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F0000"/>
      <name val="Verdana"/>
      <family val="2"/>
    </font>
    <font>
      <b/>
      <sz val="9"/>
      <color theme="9" tint="-0.249977111117893"/>
      <name val="Verdana"/>
      <family val="2"/>
    </font>
    <font>
      <b/>
      <sz val="16"/>
      <color theme="0"/>
      <name val="Calibri"/>
      <family val="2"/>
      <scheme val="minor"/>
    </font>
    <font>
      <b/>
      <i/>
      <sz val="9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  <fill>
      <patternFill patternType="lightUp">
        <bgColor theme="5" tint="0.79998168889431442"/>
      </patternFill>
    </fill>
    <fill>
      <patternFill patternType="lightUp">
        <bgColor theme="5" tint="0.79995117038483843"/>
      </patternFill>
    </fill>
    <fill>
      <patternFill patternType="lightUp">
        <bgColor theme="5" tint="0.59999389629810485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0DA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8">
    <xf numFmtId="0" fontId="0" fillId="0" borderId="0" xfId="0"/>
    <xf numFmtId="0" fontId="5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43" fontId="5" fillId="3" borderId="4" xfId="1" applyFont="1" applyFill="1" applyBorder="1"/>
    <xf numFmtId="43" fontId="5" fillId="3" borderId="5" xfId="1" applyFont="1" applyFill="1" applyBorder="1"/>
    <xf numFmtId="0" fontId="7" fillId="0" borderId="1" xfId="0" applyFont="1" applyBorder="1"/>
    <xf numFmtId="43" fontId="5" fillId="3" borderId="1" xfId="1" applyFont="1" applyFill="1" applyBorder="1"/>
    <xf numFmtId="43" fontId="5" fillId="3" borderId="7" xfId="1" applyFont="1" applyFill="1" applyBorder="1"/>
    <xf numFmtId="0" fontId="7" fillId="4" borderId="9" xfId="0" applyFont="1" applyFill="1" applyBorder="1" applyAlignment="1">
      <alignment vertical="top"/>
    </xf>
    <xf numFmtId="0" fontId="6" fillId="4" borderId="10" xfId="0" applyFont="1" applyFill="1" applyBorder="1"/>
    <xf numFmtId="43" fontId="3" fillId="4" borderId="10" xfId="1" applyFont="1" applyFill="1" applyBorder="1"/>
    <xf numFmtId="43" fontId="3" fillId="4" borderId="11" xfId="1" applyFont="1" applyFill="1" applyBorder="1"/>
    <xf numFmtId="0" fontId="6" fillId="5" borderId="14" xfId="0" applyFont="1" applyFill="1" applyBorder="1"/>
    <xf numFmtId="43" fontId="3" fillId="5" borderId="14" xfId="1" applyFont="1" applyFill="1" applyBorder="1"/>
    <xf numFmtId="43" fontId="3" fillId="5" borderId="15" xfId="1" applyFont="1" applyFill="1" applyBorder="1"/>
    <xf numFmtId="0" fontId="7" fillId="0" borderId="16" xfId="0" applyFont="1" applyBorder="1"/>
    <xf numFmtId="43" fontId="5" fillId="3" borderId="16" xfId="1" applyFont="1" applyFill="1" applyBorder="1"/>
    <xf numFmtId="43" fontId="5" fillId="3" borderId="17" xfId="1" applyFont="1" applyFill="1" applyBorder="1"/>
    <xf numFmtId="0" fontId="7" fillId="3" borderId="18" xfId="0" applyFont="1" applyFill="1" applyBorder="1"/>
    <xf numFmtId="43" fontId="5" fillId="3" borderId="18" xfId="1" applyFont="1" applyFill="1" applyBorder="1"/>
    <xf numFmtId="43" fontId="5" fillId="3" borderId="19" xfId="1" applyFont="1" applyFill="1" applyBorder="1"/>
    <xf numFmtId="0" fontId="7" fillId="3" borderId="1" xfId="0" applyFont="1" applyFill="1" applyBorder="1"/>
    <xf numFmtId="0" fontId="7" fillId="4" borderId="10" xfId="0" applyFont="1" applyFill="1" applyBorder="1" applyAlignment="1">
      <alignment vertical="center" wrapText="1"/>
    </xf>
    <xf numFmtId="0" fontId="7" fillId="6" borderId="4" xfId="0" applyFont="1" applyFill="1" applyBorder="1"/>
    <xf numFmtId="43" fontId="5" fillId="6" borderId="4" xfId="1" applyFont="1" applyFill="1" applyBorder="1"/>
    <xf numFmtId="43" fontId="5" fillId="6" borderId="5" xfId="1" applyFont="1" applyFill="1" applyBorder="1"/>
    <xf numFmtId="0" fontId="7" fillId="6" borderId="1" xfId="0" applyFont="1" applyFill="1" applyBorder="1"/>
    <xf numFmtId="43" fontId="5" fillId="6" borderId="1" xfId="1" applyFont="1" applyFill="1" applyBorder="1"/>
    <xf numFmtId="43" fontId="5" fillId="6" borderId="7" xfId="1" applyFont="1" applyFill="1" applyBorder="1"/>
    <xf numFmtId="0" fontId="6" fillId="6" borderId="10" xfId="0" applyFont="1" applyFill="1" applyBorder="1"/>
    <xf numFmtId="43" fontId="3" fillId="6" borderId="10" xfId="1" applyFont="1" applyFill="1" applyBorder="1"/>
    <xf numFmtId="43" fontId="3" fillId="6" borderId="11" xfId="1" applyFont="1" applyFill="1" applyBorder="1"/>
    <xf numFmtId="0" fontId="7" fillId="4" borderId="10" xfId="0" applyFont="1" applyFill="1" applyBorder="1" applyAlignment="1">
      <alignment vertical="top"/>
    </xf>
    <xf numFmtId="0" fontId="7" fillId="6" borderId="18" xfId="0" applyFont="1" applyFill="1" applyBorder="1"/>
    <xf numFmtId="43" fontId="5" fillId="6" borderId="18" xfId="1" applyFont="1" applyFill="1" applyBorder="1"/>
    <xf numFmtId="43" fontId="5" fillId="6" borderId="19" xfId="1" applyFont="1" applyFill="1" applyBorder="1"/>
    <xf numFmtId="0" fontId="7" fillId="7" borderId="4" xfId="0" applyFont="1" applyFill="1" applyBorder="1"/>
    <xf numFmtId="43" fontId="7" fillId="7" borderId="4" xfId="1" applyFont="1" applyFill="1" applyBorder="1"/>
    <xf numFmtId="43" fontId="7" fillId="7" borderId="5" xfId="1" applyFont="1" applyFill="1" applyBorder="1"/>
    <xf numFmtId="0" fontId="7" fillId="7" borderId="1" xfId="0" applyFont="1" applyFill="1" applyBorder="1"/>
    <xf numFmtId="43" fontId="7" fillId="7" borderId="1" xfId="1" applyFont="1" applyFill="1" applyBorder="1"/>
    <xf numFmtId="43" fontId="7" fillId="7" borderId="7" xfId="1" applyFont="1" applyFill="1" applyBorder="1"/>
    <xf numFmtId="0" fontId="6" fillId="7" borderId="10" xfId="0" applyFont="1" applyFill="1" applyBorder="1"/>
    <xf numFmtId="43" fontId="6" fillId="7" borderId="10" xfId="1" applyFont="1" applyFill="1" applyBorder="1"/>
    <xf numFmtId="43" fontId="6" fillId="7" borderId="11" xfId="1" applyFont="1" applyFill="1" applyBorder="1"/>
    <xf numFmtId="43" fontId="5" fillId="10" borderId="4" xfId="1" applyFont="1" applyFill="1" applyBorder="1"/>
    <xf numFmtId="43" fontId="5" fillId="10" borderId="1" xfId="1" applyFont="1" applyFill="1" applyBorder="1"/>
    <xf numFmtId="0" fontId="6" fillId="9" borderId="1" xfId="0" applyFont="1" applyFill="1" applyBorder="1"/>
    <xf numFmtId="43" fontId="3" fillId="11" borderId="1" xfId="1" applyFont="1" applyFill="1" applyBorder="1"/>
    <xf numFmtId="43" fontId="3" fillId="9" borderId="7" xfId="1" applyFont="1" applyFill="1" applyBorder="1"/>
    <xf numFmtId="0" fontId="6" fillId="9" borderId="14" xfId="0" applyFont="1" applyFill="1" applyBorder="1"/>
    <xf numFmtId="43" fontId="3" fillId="9" borderId="1" xfId="1" applyFont="1" applyFill="1" applyBorder="1"/>
    <xf numFmtId="43" fontId="3" fillId="12" borderId="14" xfId="1" applyFont="1" applyFill="1" applyBorder="1"/>
    <xf numFmtId="0" fontId="5" fillId="8" borderId="9" xfId="0" applyFont="1" applyFill="1" applyBorder="1"/>
    <xf numFmtId="0" fontId="3" fillId="8" borderId="9" xfId="0" applyFont="1" applyFill="1" applyBorder="1"/>
    <xf numFmtId="43" fontId="3" fillId="13" borderId="9" xfId="1" applyFont="1" applyFill="1" applyBorder="1"/>
    <xf numFmtId="43" fontId="3" fillId="8" borderId="34" xfId="1" applyFont="1" applyFill="1" applyBorder="1"/>
    <xf numFmtId="0" fontId="7" fillId="14" borderId="4" xfId="0" applyFont="1" applyFill="1" applyBorder="1"/>
    <xf numFmtId="43" fontId="5" fillId="14" borderId="5" xfId="1" applyFont="1" applyFill="1" applyBorder="1"/>
    <xf numFmtId="0" fontId="7" fillId="14" borderId="1" xfId="0" applyFont="1" applyFill="1" applyBorder="1"/>
    <xf numFmtId="43" fontId="5" fillId="14" borderId="7" xfId="1" applyFont="1" applyFill="1" applyBorder="1"/>
    <xf numFmtId="0" fontId="7" fillId="14" borderId="14" xfId="0" applyFont="1" applyFill="1" applyBorder="1"/>
    <xf numFmtId="43" fontId="5" fillId="14" borderId="15" xfId="1" applyFont="1" applyFill="1" applyBorder="1"/>
    <xf numFmtId="0" fontId="3" fillId="14" borderId="9" xfId="0" applyFont="1" applyFill="1" applyBorder="1"/>
    <xf numFmtId="43" fontId="3" fillId="14" borderId="34" xfId="1" applyFont="1" applyFill="1" applyBorder="1"/>
    <xf numFmtId="0" fontId="5" fillId="5" borderId="1" xfId="0" applyFont="1" applyFill="1" applyBorder="1"/>
    <xf numFmtId="10" fontId="5" fillId="3" borderId="1" xfId="2" applyNumberFormat="1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/>
    </xf>
    <xf numFmtId="10" fontId="3" fillId="16" borderId="34" xfId="0" applyNumberFormat="1" applyFont="1" applyFill="1" applyBorder="1" applyAlignment="1">
      <alignment horizontal="center"/>
    </xf>
    <xf numFmtId="0" fontId="5" fillId="3" borderId="3" xfId="0" applyFont="1" applyFill="1" applyBorder="1"/>
    <xf numFmtId="43" fontId="5" fillId="3" borderId="4" xfId="0" applyNumberFormat="1" applyFont="1" applyFill="1" applyBorder="1"/>
    <xf numFmtId="0" fontId="5" fillId="3" borderId="6" xfId="0" applyFont="1" applyFill="1" applyBorder="1"/>
    <xf numFmtId="43" fontId="5" fillId="3" borderId="1" xfId="0" applyNumberFormat="1" applyFont="1" applyFill="1" applyBorder="1"/>
    <xf numFmtId="0" fontId="5" fillId="3" borderId="40" xfId="0" applyFont="1" applyFill="1" applyBorder="1"/>
    <xf numFmtId="43" fontId="5" fillId="3" borderId="14" xfId="0" applyNumberFormat="1" applyFont="1" applyFill="1" applyBorder="1"/>
    <xf numFmtId="43" fontId="5" fillId="3" borderId="14" xfId="1" applyFont="1" applyFill="1" applyBorder="1"/>
    <xf numFmtId="43" fontId="5" fillId="3" borderId="15" xfId="1" applyFont="1" applyFill="1" applyBorder="1"/>
    <xf numFmtId="0" fontId="3" fillId="16" borderId="23" xfId="0" applyFont="1" applyFill="1" applyBorder="1"/>
    <xf numFmtId="43" fontId="3" fillId="16" borderId="9" xfId="1" applyFont="1" applyFill="1" applyBorder="1"/>
    <xf numFmtId="43" fontId="3" fillId="16" borderId="34" xfId="1" applyFont="1" applyFill="1" applyBorder="1"/>
    <xf numFmtId="0" fontId="5" fillId="19" borderId="1" xfId="0" applyFont="1" applyFill="1" applyBorder="1" applyAlignment="1">
      <alignment horizontal="center" vertical="center"/>
    </xf>
    <xf numFmtId="164" fontId="5" fillId="3" borderId="7" xfId="0" applyNumberFormat="1" applyFont="1" applyFill="1" applyBorder="1"/>
    <xf numFmtId="0" fontId="5" fillId="20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164" fontId="5" fillId="3" borderId="11" xfId="0" applyNumberFormat="1" applyFont="1" applyFill="1" applyBorder="1"/>
    <xf numFmtId="164" fontId="6" fillId="14" borderId="43" xfId="0" applyNumberFormat="1" applyFont="1" applyFill="1" applyBorder="1"/>
    <xf numFmtId="43" fontId="7" fillId="0" borderId="1" xfId="1" applyFont="1" applyBorder="1"/>
    <xf numFmtId="43" fontId="7" fillId="0" borderId="4" xfId="1" applyFont="1" applyBorder="1"/>
    <xf numFmtId="43" fontId="6" fillId="4" borderId="10" xfId="1" applyFont="1" applyFill="1" applyBorder="1"/>
    <xf numFmtId="43" fontId="6" fillId="5" borderId="14" xfId="1" applyFont="1" applyFill="1" applyBorder="1"/>
    <xf numFmtId="43" fontId="7" fillId="0" borderId="16" xfId="1" applyFont="1" applyBorder="1"/>
    <xf numFmtId="43" fontId="7" fillId="3" borderId="18" xfId="1" applyFont="1" applyFill="1" applyBorder="1"/>
    <xf numFmtId="43" fontId="7" fillId="3" borderId="1" xfId="1" applyFont="1" applyFill="1" applyBorder="1"/>
    <xf numFmtId="43" fontId="7" fillId="6" borderId="4" xfId="1" applyFont="1" applyFill="1" applyBorder="1"/>
    <xf numFmtId="43" fontId="7" fillId="6" borderId="1" xfId="1" applyFont="1" applyFill="1" applyBorder="1"/>
    <xf numFmtId="43" fontId="6" fillId="6" borderId="10" xfId="1" applyFont="1" applyFill="1" applyBorder="1"/>
    <xf numFmtId="43" fontId="7" fillId="6" borderId="18" xfId="1" applyFont="1" applyFill="1" applyBorder="1"/>
    <xf numFmtId="43" fontId="3" fillId="11" borderId="14" xfId="1" applyFont="1" applyFill="1" applyBorder="1"/>
    <xf numFmtId="43" fontId="3" fillId="9" borderId="15" xfId="1" applyFont="1" applyFill="1" applyBorder="1" applyAlignment="1">
      <alignment horizontal="center"/>
    </xf>
    <xf numFmtId="43" fontId="7" fillId="0" borderId="28" xfId="1" applyFont="1" applyBorder="1"/>
    <xf numFmtId="43" fontId="7" fillId="0" borderId="29" xfId="1" applyFont="1" applyBorder="1"/>
    <xf numFmtId="43" fontId="6" fillId="9" borderId="31" xfId="1" applyFont="1" applyFill="1" applyBorder="1"/>
    <xf numFmtId="43" fontId="3" fillId="8" borderId="9" xfId="1" applyFont="1" applyFill="1" applyBorder="1"/>
    <xf numFmtId="43" fontId="3" fillId="14" borderId="9" xfId="1" applyFont="1" applyFill="1" applyBorder="1"/>
    <xf numFmtId="43" fontId="5" fillId="3" borderId="1" xfId="1" applyFont="1" applyFill="1" applyBorder="1" applyAlignment="1">
      <alignment horizontal="center"/>
    </xf>
    <xf numFmtId="43" fontId="3" fillId="9" borderId="32" xfId="1" applyFont="1" applyFill="1" applyBorder="1" applyAlignment="1">
      <alignment horizontal="left"/>
    </xf>
    <xf numFmtId="0" fontId="6" fillId="2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8" borderId="18" xfId="0" applyFont="1" applyFill="1" applyBorder="1" applyAlignment="1">
      <alignment horizontal="center" vertical="center"/>
    </xf>
    <xf numFmtId="164" fontId="5" fillId="3" borderId="19" xfId="0" applyNumberFormat="1" applyFont="1" applyFill="1" applyBorder="1"/>
    <xf numFmtId="0" fontId="3" fillId="14" borderId="42" xfId="0" applyFont="1" applyFill="1" applyBorder="1" applyAlignment="1"/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/>
    </xf>
    <xf numFmtId="0" fontId="3" fillId="25" borderId="37" xfId="0" applyFont="1" applyFill="1" applyBorder="1" applyAlignment="1">
      <alignment horizontal="center"/>
    </xf>
    <xf numFmtId="9" fontId="3" fillId="25" borderId="9" xfId="0" applyNumberFormat="1" applyFont="1" applyFill="1" applyBorder="1" applyAlignment="1">
      <alignment horizontal="center" vertical="center"/>
    </xf>
    <xf numFmtId="9" fontId="3" fillId="25" borderId="9" xfId="2" applyFont="1" applyFill="1" applyBorder="1" applyAlignment="1">
      <alignment horizontal="center"/>
    </xf>
    <xf numFmtId="10" fontId="3" fillId="25" borderId="34" xfId="0" applyNumberFormat="1" applyFont="1" applyFill="1" applyBorder="1" applyAlignment="1">
      <alignment horizontal="center"/>
    </xf>
    <xf numFmtId="0" fontId="6" fillId="25" borderId="23" xfId="0" applyFont="1" applyFill="1" applyBorder="1"/>
    <xf numFmtId="43" fontId="6" fillId="25" borderId="9" xfId="1" applyFont="1" applyFill="1" applyBorder="1"/>
    <xf numFmtId="43" fontId="6" fillId="25" borderId="34" xfId="1" applyFont="1" applyFill="1" applyBorder="1"/>
    <xf numFmtId="0" fontId="3" fillId="26" borderId="24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/>
    </xf>
    <xf numFmtId="0" fontId="3" fillId="26" borderId="37" xfId="0" applyFont="1" applyFill="1" applyBorder="1" applyAlignment="1">
      <alignment horizontal="center"/>
    </xf>
    <xf numFmtId="9" fontId="3" fillId="26" borderId="9" xfId="2" applyFont="1" applyFill="1" applyBorder="1" applyAlignment="1">
      <alignment horizontal="center" vertical="center"/>
    </xf>
    <xf numFmtId="9" fontId="3" fillId="26" borderId="9" xfId="2" applyFont="1" applyFill="1" applyBorder="1" applyAlignment="1">
      <alignment horizontal="center"/>
    </xf>
    <xf numFmtId="10" fontId="3" fillId="26" borderId="34" xfId="0" applyNumberFormat="1" applyFont="1" applyFill="1" applyBorder="1" applyAlignment="1">
      <alignment horizontal="center"/>
    </xf>
    <xf numFmtId="0" fontId="6" fillId="26" borderId="23" xfId="0" applyFont="1" applyFill="1" applyBorder="1"/>
    <xf numFmtId="43" fontId="6" fillId="26" borderId="9" xfId="1" applyFont="1" applyFill="1" applyBorder="1"/>
    <xf numFmtId="43" fontId="6" fillId="26" borderId="34" xfId="1" applyFont="1" applyFill="1" applyBorder="1"/>
    <xf numFmtId="0" fontId="3" fillId="27" borderId="24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/>
    </xf>
    <xf numFmtId="0" fontId="3" fillId="27" borderId="37" xfId="0" applyFont="1" applyFill="1" applyBorder="1" applyAlignment="1">
      <alignment horizontal="center"/>
    </xf>
    <xf numFmtId="9" fontId="3" fillId="27" borderId="9" xfId="2" applyFont="1" applyFill="1" applyBorder="1" applyAlignment="1">
      <alignment horizontal="center" vertical="center"/>
    </xf>
    <xf numFmtId="9" fontId="3" fillId="27" borderId="9" xfId="2" applyFont="1" applyFill="1" applyBorder="1" applyAlignment="1">
      <alignment horizontal="center"/>
    </xf>
    <xf numFmtId="10" fontId="3" fillId="27" borderId="34" xfId="0" applyNumberFormat="1" applyFont="1" applyFill="1" applyBorder="1" applyAlignment="1">
      <alignment horizontal="center"/>
    </xf>
    <xf numFmtId="0" fontId="6" fillId="27" borderId="23" xfId="0" applyFont="1" applyFill="1" applyBorder="1"/>
    <xf numFmtId="43" fontId="6" fillId="27" borderId="9" xfId="1" applyFont="1" applyFill="1" applyBorder="1"/>
    <xf numFmtId="43" fontId="6" fillId="27" borderId="34" xfId="1" applyFont="1" applyFill="1" applyBorder="1"/>
    <xf numFmtId="0" fontId="3" fillId="28" borderId="24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/>
    </xf>
    <xf numFmtId="0" fontId="3" fillId="28" borderId="37" xfId="0" applyFont="1" applyFill="1" applyBorder="1" applyAlignment="1">
      <alignment horizontal="center"/>
    </xf>
    <xf numFmtId="9" fontId="3" fillId="28" borderId="9" xfId="2" applyFont="1" applyFill="1" applyBorder="1" applyAlignment="1">
      <alignment horizontal="center" vertical="center"/>
    </xf>
    <xf numFmtId="9" fontId="3" fillId="28" borderId="9" xfId="2" applyFont="1" applyFill="1" applyBorder="1" applyAlignment="1">
      <alignment horizontal="center"/>
    </xf>
    <xf numFmtId="10" fontId="3" fillId="28" borderId="34" xfId="0" applyNumberFormat="1" applyFont="1" applyFill="1" applyBorder="1" applyAlignment="1">
      <alignment horizontal="center"/>
    </xf>
    <xf numFmtId="0" fontId="6" fillId="28" borderId="23" xfId="0" applyFont="1" applyFill="1" applyBorder="1"/>
    <xf numFmtId="43" fontId="6" fillId="28" borderId="9" xfId="1" applyFont="1" applyFill="1" applyBorder="1"/>
    <xf numFmtId="43" fontId="6" fillId="28" borderId="34" xfId="1" applyFont="1" applyFill="1" applyBorder="1"/>
    <xf numFmtId="0" fontId="5" fillId="18" borderId="3" xfId="0" applyFont="1" applyFill="1" applyBorder="1" applyAlignment="1">
      <alignment horizontal="center" vertical="center"/>
    </xf>
    <xf numFmtId="43" fontId="5" fillId="3" borderId="48" xfId="1" applyFont="1" applyFill="1" applyBorder="1"/>
    <xf numFmtId="0" fontId="5" fillId="19" borderId="6" xfId="0" applyFont="1" applyFill="1" applyBorder="1" applyAlignment="1">
      <alignment horizontal="center" vertical="center"/>
    </xf>
    <xf numFmtId="43" fontId="5" fillId="3" borderId="49" xfId="1" applyFont="1" applyFill="1" applyBorder="1"/>
    <xf numFmtId="0" fontId="5" fillId="20" borderId="6" xfId="0" applyFont="1" applyFill="1" applyBorder="1" applyAlignment="1">
      <alignment horizontal="center" vertical="center"/>
    </xf>
    <xf numFmtId="0" fontId="5" fillId="21" borderId="6" xfId="0" applyFont="1" applyFill="1" applyBorder="1" applyAlignment="1">
      <alignment horizontal="center" vertical="center"/>
    </xf>
    <xf numFmtId="0" fontId="10" fillId="22" borderId="8" xfId="0" applyFont="1" applyFill="1" applyBorder="1" applyAlignment="1">
      <alignment horizontal="center" vertical="center"/>
    </xf>
    <xf numFmtId="43" fontId="5" fillId="3" borderId="51" xfId="1" applyFont="1" applyFill="1" applyBorder="1"/>
    <xf numFmtId="0" fontId="3" fillId="25" borderId="20" xfId="0" applyFont="1" applyFill="1" applyBorder="1" applyAlignment="1">
      <alignment horizontal="center"/>
    </xf>
    <xf numFmtId="43" fontId="3" fillId="25" borderId="50" xfId="1" applyFont="1" applyFill="1" applyBorder="1"/>
    <xf numFmtId="0" fontId="3" fillId="26" borderId="20" xfId="0" applyFont="1" applyFill="1" applyBorder="1" applyAlignment="1">
      <alignment horizontal="center"/>
    </xf>
    <xf numFmtId="43" fontId="3" fillId="26" borderId="50" xfId="1" applyFont="1" applyFill="1" applyBorder="1"/>
    <xf numFmtId="0" fontId="3" fillId="27" borderId="20" xfId="0" applyFont="1" applyFill="1" applyBorder="1" applyAlignment="1">
      <alignment horizontal="center"/>
    </xf>
    <xf numFmtId="43" fontId="3" fillId="27" borderId="50" xfId="1" applyFont="1" applyFill="1" applyBorder="1"/>
    <xf numFmtId="0" fontId="3" fillId="28" borderId="20" xfId="0" applyFont="1" applyFill="1" applyBorder="1" applyAlignment="1">
      <alignment horizontal="center"/>
    </xf>
    <xf numFmtId="43" fontId="3" fillId="28" borderId="50" xfId="1" applyFont="1" applyFill="1" applyBorder="1"/>
    <xf numFmtId="10" fontId="5" fillId="24" borderId="1" xfId="2" applyNumberFormat="1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 vertical="center"/>
    </xf>
    <xf numFmtId="10" fontId="5" fillId="15" borderId="1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2" fillId="25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2" fillId="27" borderId="1" xfId="0" applyFont="1" applyFill="1" applyBorder="1" applyAlignment="1">
      <alignment horizontal="center"/>
    </xf>
    <xf numFmtId="0" fontId="12" fillId="28" borderId="1" xfId="0" applyFont="1" applyFill="1" applyBorder="1" applyAlignment="1">
      <alignment horizontal="center"/>
    </xf>
    <xf numFmtId="43" fontId="5" fillId="3" borderId="3" xfId="1" applyFont="1" applyFill="1" applyBorder="1"/>
    <xf numFmtId="43" fontId="5" fillId="3" borderId="6" xfId="1" applyFont="1" applyFill="1" applyBorder="1"/>
    <xf numFmtId="43" fontId="3" fillId="4" borderId="8" xfId="1" applyFont="1" applyFill="1" applyBorder="1"/>
    <xf numFmtId="43" fontId="5" fillId="3" borderId="52" xfId="1" applyFont="1" applyFill="1" applyBorder="1"/>
    <xf numFmtId="43" fontId="3" fillId="5" borderId="40" xfId="1" applyFont="1" applyFill="1" applyBorder="1"/>
    <xf numFmtId="43" fontId="5" fillId="6" borderId="3" xfId="1" applyFont="1" applyFill="1" applyBorder="1"/>
    <xf numFmtId="43" fontId="5" fillId="6" borderId="6" xfId="1" applyFont="1" applyFill="1" applyBorder="1"/>
    <xf numFmtId="43" fontId="3" fillId="6" borderId="8" xfId="1" applyFont="1" applyFill="1" applyBorder="1"/>
    <xf numFmtId="43" fontId="5" fillId="6" borderId="52" xfId="1" applyFont="1" applyFill="1" applyBorder="1"/>
    <xf numFmtId="43" fontId="7" fillId="7" borderId="3" xfId="1" applyFont="1" applyFill="1" applyBorder="1"/>
    <xf numFmtId="43" fontId="7" fillId="7" borderId="6" xfId="1" applyFont="1" applyFill="1" applyBorder="1"/>
    <xf numFmtId="43" fontId="6" fillId="7" borderId="8" xfId="1" applyFont="1" applyFill="1" applyBorder="1"/>
    <xf numFmtId="43" fontId="3" fillId="9" borderId="6" xfId="1" applyFont="1" applyFill="1" applyBorder="1"/>
    <xf numFmtId="10" fontId="3" fillId="9" borderId="40" xfId="2" applyNumberFormat="1" applyFont="1" applyFill="1" applyBorder="1"/>
    <xf numFmtId="10" fontId="3" fillId="9" borderId="14" xfId="2" applyNumberFormat="1" applyFont="1" applyFill="1" applyBorder="1"/>
    <xf numFmtId="10" fontId="3" fillId="9" borderId="15" xfId="2" applyNumberFormat="1" applyFont="1" applyFill="1" applyBorder="1"/>
    <xf numFmtId="43" fontId="3" fillId="8" borderId="53" xfId="1" applyFont="1" applyFill="1" applyBorder="1"/>
    <xf numFmtId="43" fontId="5" fillId="14" borderId="3" xfId="1" applyFont="1" applyFill="1" applyBorder="1"/>
    <xf numFmtId="43" fontId="5" fillId="14" borderId="4" xfId="1" applyFont="1" applyFill="1" applyBorder="1"/>
    <xf numFmtId="43" fontId="5" fillId="14" borderId="6" xfId="1" applyFont="1" applyFill="1" applyBorder="1"/>
    <xf numFmtId="43" fontId="5" fillId="14" borderId="1" xfId="1" applyFont="1" applyFill="1" applyBorder="1"/>
    <xf numFmtId="43" fontId="5" fillId="14" borderId="40" xfId="1" applyFont="1" applyFill="1" applyBorder="1"/>
    <xf numFmtId="43" fontId="5" fillId="14" borderId="14" xfId="1" applyFont="1" applyFill="1" applyBorder="1"/>
    <xf numFmtId="43" fontId="3" fillId="14" borderId="53" xfId="1" applyFont="1" applyFill="1" applyBorder="1"/>
    <xf numFmtId="0" fontId="5" fillId="25" borderId="2" xfId="0" applyFont="1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/>
    </xf>
    <xf numFmtId="0" fontId="5" fillId="27" borderId="2" xfId="0" applyFont="1" applyFill="1" applyBorder="1" applyAlignment="1">
      <alignment horizontal="center" vertical="center"/>
    </xf>
    <xf numFmtId="0" fontId="5" fillId="28" borderId="2" xfId="0" applyFont="1" applyFill="1" applyBorder="1" applyAlignment="1">
      <alignment horizontal="center" vertical="center"/>
    </xf>
    <xf numFmtId="10" fontId="3" fillId="25" borderId="1" xfId="2" applyNumberFormat="1" applyFont="1" applyFill="1" applyBorder="1" applyAlignment="1">
      <alignment horizontal="center"/>
    </xf>
    <xf numFmtId="10" fontId="3" fillId="26" borderId="1" xfId="2" applyNumberFormat="1" applyFont="1" applyFill="1" applyBorder="1" applyAlignment="1">
      <alignment horizontal="center"/>
    </xf>
    <xf numFmtId="10" fontId="3" fillId="27" borderId="1" xfId="2" applyNumberFormat="1" applyFont="1" applyFill="1" applyBorder="1" applyAlignment="1">
      <alignment horizontal="center"/>
    </xf>
    <xf numFmtId="10" fontId="3" fillId="28" borderId="1" xfId="2" applyNumberFormat="1" applyFont="1" applyFill="1" applyBorder="1" applyAlignment="1">
      <alignment horizontal="center"/>
    </xf>
    <xf numFmtId="0" fontId="6" fillId="15" borderId="1" xfId="0" applyFont="1" applyFill="1" applyBorder="1" applyAlignment="1" applyProtection="1">
      <alignment horizontal="left" vertical="center" wrapText="1"/>
    </xf>
    <xf numFmtId="43" fontId="6" fillId="15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43" fontId="6" fillId="9" borderId="18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/>
    <xf numFmtId="0" fontId="2" fillId="0" borderId="0" xfId="0" applyFont="1"/>
    <xf numFmtId="0" fontId="6" fillId="8" borderId="18" xfId="0" applyFont="1" applyFill="1" applyBorder="1" applyAlignment="1" applyProtection="1">
      <alignment horizontal="left" vertical="center" wrapText="1"/>
    </xf>
    <xf numFmtId="43" fontId="6" fillId="8" borderId="18" xfId="1" applyFont="1" applyFill="1" applyBorder="1" applyAlignment="1" applyProtection="1">
      <alignment horizontal="center" vertical="center" wrapText="1"/>
    </xf>
    <xf numFmtId="0" fontId="6" fillId="29" borderId="18" xfId="0" applyFont="1" applyFill="1" applyBorder="1" applyAlignment="1" applyProtection="1">
      <alignment horizontal="left" vertical="center" wrapText="1"/>
    </xf>
    <xf numFmtId="43" fontId="0" fillId="0" borderId="0" xfId="1" applyFont="1"/>
    <xf numFmtId="43" fontId="6" fillId="15" borderId="1" xfId="1" applyFont="1" applyFill="1" applyBorder="1" applyAlignment="1" applyProtection="1">
      <alignment vertical="center" wrapText="1"/>
    </xf>
    <xf numFmtId="43" fontId="6" fillId="29" borderId="18" xfId="1" applyFont="1" applyFill="1" applyBorder="1" applyAlignment="1" applyProtection="1">
      <alignment vertical="center" wrapText="1"/>
    </xf>
    <xf numFmtId="43" fontId="6" fillId="3" borderId="1" xfId="1" applyFont="1" applyFill="1" applyBorder="1" applyAlignment="1" applyProtection="1">
      <alignment vertical="center" wrapText="1"/>
    </xf>
    <xf numFmtId="43" fontId="7" fillId="3" borderId="1" xfId="1" applyFont="1" applyFill="1" applyBorder="1" applyAlignment="1" applyProtection="1">
      <alignment vertical="center" wrapText="1"/>
    </xf>
    <xf numFmtId="0" fontId="6" fillId="30" borderId="6" xfId="0" applyFont="1" applyFill="1" applyBorder="1" applyAlignment="1" applyProtection="1">
      <alignment horizontal="left" vertical="center" wrapText="1"/>
    </xf>
    <xf numFmtId="43" fontId="6" fillId="30" borderId="1" xfId="1" applyFont="1" applyFill="1" applyBorder="1" applyAlignment="1" applyProtection="1">
      <alignment horizontal="center" vertical="center" wrapText="1"/>
    </xf>
    <xf numFmtId="43" fontId="6" fillId="30" borderId="7" xfId="1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left" vertical="center" wrapText="1"/>
    </xf>
    <xf numFmtId="43" fontId="7" fillId="3" borderId="1" xfId="1" applyFont="1" applyFill="1" applyBorder="1" applyAlignment="1" applyProtection="1">
      <alignment horizontal="center" vertical="center" wrapText="1"/>
    </xf>
    <xf numFmtId="43" fontId="6" fillId="3" borderId="7" xfId="1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43" fontId="7" fillId="3" borderId="2" xfId="1" applyFont="1" applyFill="1" applyBorder="1" applyAlignment="1" applyProtection="1">
      <alignment horizontal="center" vertical="center" wrapText="1"/>
    </xf>
    <xf numFmtId="43" fontId="6" fillId="3" borderId="57" xfId="1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43" fontId="6" fillId="6" borderId="4" xfId="1" applyFont="1" applyFill="1" applyBorder="1" applyAlignment="1" applyProtection="1">
      <alignment horizontal="center" vertical="center" wrapText="1"/>
    </xf>
    <xf numFmtId="43" fontId="6" fillId="6" borderId="5" xfId="1" applyFont="1" applyFill="1" applyBorder="1" applyAlignment="1" applyProtection="1">
      <alignment horizontal="center" vertical="center" wrapText="1"/>
    </xf>
    <xf numFmtId="43" fontId="6" fillId="3" borderId="1" xfId="1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43" fontId="6" fillId="3" borderId="10" xfId="1" applyFont="1" applyFill="1" applyBorder="1" applyAlignment="1" applyProtection="1">
      <alignment horizontal="center" vertical="center" wrapText="1"/>
    </xf>
    <xf numFmtId="43" fontId="6" fillId="3" borderId="11" xfId="1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21" borderId="53" xfId="0" applyFont="1" applyFill="1" applyBorder="1" applyAlignment="1" applyProtection="1">
      <alignment horizontal="left" vertical="center" wrapText="1"/>
    </xf>
    <xf numFmtId="43" fontId="4" fillId="21" borderId="9" xfId="1" applyFont="1" applyFill="1" applyBorder="1" applyAlignment="1" applyProtection="1">
      <alignment horizontal="center" vertical="center" wrapText="1"/>
    </xf>
    <xf numFmtId="43" fontId="4" fillId="21" borderId="34" xfId="1" applyFont="1" applyFill="1" applyBorder="1" applyAlignment="1" applyProtection="1">
      <alignment horizontal="center" vertical="center" wrapText="1"/>
    </xf>
    <xf numFmtId="0" fontId="6" fillId="20" borderId="53" xfId="0" applyFont="1" applyFill="1" applyBorder="1" applyAlignment="1" applyProtection="1">
      <alignment horizontal="left" vertical="center" wrapText="1"/>
    </xf>
    <xf numFmtId="43" fontId="6" fillId="20" borderId="9" xfId="1" applyFont="1" applyFill="1" applyBorder="1" applyAlignment="1" applyProtection="1">
      <alignment horizontal="center" vertical="center" wrapText="1"/>
    </xf>
    <xf numFmtId="43" fontId="6" fillId="20" borderId="34" xfId="1" applyFont="1" applyFill="1" applyBorder="1" applyAlignment="1" applyProtection="1">
      <alignment horizontal="center" vertical="center" wrapText="1"/>
    </xf>
    <xf numFmtId="0" fontId="2" fillId="31" borderId="8" xfId="0" applyFont="1" applyFill="1" applyBorder="1"/>
    <xf numFmtId="0" fontId="2" fillId="8" borderId="8" xfId="0" applyFont="1" applyFill="1" applyBorder="1"/>
    <xf numFmtId="0" fontId="2" fillId="9" borderId="8" xfId="0" applyFont="1" applyFill="1" applyBorder="1"/>
    <xf numFmtId="43" fontId="2" fillId="31" borderId="10" xfId="1" applyFont="1" applyFill="1" applyBorder="1"/>
    <xf numFmtId="43" fontId="2" fillId="8" borderId="10" xfId="1" applyFont="1" applyFill="1" applyBorder="1"/>
    <xf numFmtId="43" fontId="2" fillId="9" borderId="10" xfId="1" applyFont="1" applyFill="1" applyBorder="1"/>
    <xf numFmtId="43" fontId="6" fillId="8" borderId="34" xfId="1" applyFont="1" applyFill="1" applyBorder="1" applyAlignment="1" applyProtection="1">
      <alignment horizontal="center" vertical="center" wrapText="1"/>
    </xf>
    <xf numFmtId="43" fontId="6" fillId="31" borderId="34" xfId="1" applyFont="1" applyFill="1" applyBorder="1" applyAlignment="1" applyProtection="1">
      <alignment horizontal="center" vertical="center" wrapText="1"/>
    </xf>
    <xf numFmtId="43" fontId="6" fillId="9" borderId="34" xfId="1" applyFont="1" applyFill="1" applyBorder="1" applyAlignment="1" applyProtection="1">
      <alignment horizontal="center" vertical="center" wrapText="1"/>
    </xf>
    <xf numFmtId="0" fontId="3" fillId="30" borderId="37" xfId="0" applyFont="1" applyFill="1" applyBorder="1" applyAlignment="1">
      <alignment horizontal="center"/>
    </xf>
    <xf numFmtId="10" fontId="3" fillId="30" borderId="34" xfId="0" applyNumberFormat="1" applyFont="1" applyFill="1" applyBorder="1" applyAlignment="1">
      <alignment horizontal="center"/>
    </xf>
    <xf numFmtId="43" fontId="3" fillId="30" borderId="34" xfId="1" applyFont="1" applyFill="1" applyBorder="1"/>
    <xf numFmtId="0" fontId="2" fillId="32" borderId="8" xfId="0" applyFont="1" applyFill="1" applyBorder="1"/>
    <xf numFmtId="43" fontId="2" fillId="32" borderId="10" xfId="1" applyFont="1" applyFill="1" applyBorder="1"/>
    <xf numFmtId="43" fontId="6" fillId="32" borderId="34" xfId="1" applyFont="1" applyFill="1" applyBorder="1" applyAlignment="1" applyProtection="1">
      <alignment horizontal="center" vertical="center" wrapText="1"/>
    </xf>
    <xf numFmtId="43" fontId="7" fillId="6" borderId="24" xfId="1" applyFont="1" applyFill="1" applyBorder="1"/>
    <xf numFmtId="43" fontId="5" fillId="0" borderId="4" xfId="1" applyFont="1" applyFill="1" applyBorder="1"/>
    <xf numFmtId="43" fontId="5" fillId="0" borderId="1" xfId="1" applyFont="1" applyFill="1" applyBorder="1"/>
    <xf numFmtId="43" fontId="7" fillId="0" borderId="24" xfId="1" applyFont="1" applyBorder="1"/>
    <xf numFmtId="43" fontId="7" fillId="0" borderId="18" xfId="1" applyFont="1" applyBorder="1"/>
    <xf numFmtId="43" fontId="7" fillId="0" borderId="4" xfId="1" applyFont="1" applyFill="1" applyBorder="1"/>
    <xf numFmtId="43" fontId="7" fillId="0" borderId="1" xfId="1" applyFont="1" applyFill="1" applyBorder="1"/>
    <xf numFmtId="43" fontId="7" fillId="33" borderId="4" xfId="1" applyFont="1" applyFill="1" applyBorder="1"/>
    <xf numFmtId="43" fontId="7" fillId="33" borderId="1" xfId="1" applyFont="1" applyFill="1" applyBorder="1"/>
    <xf numFmtId="43" fontId="5" fillId="3" borderId="24" xfId="1" applyFont="1" applyFill="1" applyBorder="1"/>
    <xf numFmtId="0" fontId="6" fillId="3" borderId="1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6" xfId="0" applyFont="1" applyFill="1" applyBorder="1" applyAlignment="1">
      <alignment horizontal="center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/>
    </xf>
    <xf numFmtId="0" fontId="13" fillId="17" borderId="35" xfId="0" applyFont="1" applyFill="1" applyBorder="1" applyAlignment="1">
      <alignment horizontal="center" vertical="center"/>
    </xf>
    <xf numFmtId="0" fontId="13" fillId="17" borderId="20" xfId="0" applyFont="1" applyFill="1" applyBorder="1" applyAlignment="1">
      <alignment horizontal="center" vertical="center"/>
    </xf>
    <xf numFmtId="0" fontId="13" fillId="17" borderId="4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textRotation="90" wrapText="1"/>
    </xf>
    <xf numFmtId="0" fontId="5" fillId="9" borderId="25" xfId="0" applyFont="1" applyFill="1" applyBorder="1" applyAlignment="1">
      <alignment horizontal="center" vertical="center" textRotation="90" wrapText="1"/>
    </xf>
    <xf numFmtId="0" fontId="5" fillId="9" borderId="26" xfId="0" applyFont="1" applyFill="1" applyBorder="1" applyAlignment="1">
      <alignment horizontal="center" vertical="center" textRotation="90" wrapText="1"/>
    </xf>
    <xf numFmtId="0" fontId="5" fillId="9" borderId="27" xfId="0" applyFont="1" applyFill="1" applyBorder="1" applyAlignment="1">
      <alignment horizontal="center" vertical="center" textRotation="90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 vertical="center"/>
    </xf>
    <xf numFmtId="10" fontId="5" fillId="3" borderId="2" xfId="2" applyNumberFormat="1" applyFont="1" applyFill="1" applyBorder="1" applyAlignment="1">
      <alignment horizontal="center" vertical="center" wrapText="1"/>
    </xf>
    <xf numFmtId="10" fontId="5" fillId="3" borderId="18" xfId="2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/>
    </xf>
    <xf numFmtId="0" fontId="3" fillId="28" borderId="12" xfId="0" applyFont="1" applyFill="1" applyBorder="1" applyAlignment="1">
      <alignment horizontal="center" vertical="center" wrapText="1"/>
    </xf>
    <xf numFmtId="0" fontId="3" fillId="28" borderId="35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41" xfId="0" applyFont="1" applyFill="1" applyBorder="1" applyAlignment="1">
      <alignment horizontal="center" vertical="center" wrapText="1"/>
    </xf>
    <xf numFmtId="0" fontId="3" fillId="28" borderId="36" xfId="0" applyFont="1" applyFill="1" applyBorder="1" applyAlignment="1">
      <alignment horizontal="center" vertical="center"/>
    </xf>
    <xf numFmtId="0" fontId="3" fillId="28" borderId="39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5" borderId="41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35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6" fillId="26" borderId="41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0" fontId="6" fillId="27" borderId="35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7" borderId="41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6" fillId="28" borderId="35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0" fontId="6" fillId="28" borderId="4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35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3" fillId="27" borderId="38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27" borderId="41" xfId="0" applyFont="1" applyFill="1" applyBorder="1" applyAlignment="1">
      <alignment horizontal="center" vertical="center" wrapText="1"/>
    </xf>
    <xf numFmtId="0" fontId="3" fillId="27" borderId="36" xfId="0" applyFont="1" applyFill="1" applyBorder="1" applyAlignment="1">
      <alignment horizontal="center" vertical="center"/>
    </xf>
    <xf numFmtId="0" fontId="3" fillId="27" borderId="39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0" fontId="14" fillId="3" borderId="18" xfId="0" applyFont="1" applyFill="1" applyBorder="1" applyAlignment="1" applyProtection="1">
      <alignment horizontal="righ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165" fontId="6" fillId="3" borderId="2" xfId="0" applyNumberFormat="1" applyFont="1" applyFill="1" applyBorder="1" applyAlignment="1" applyProtection="1">
      <alignment horizontal="center" vertical="center" wrapText="1"/>
    </xf>
    <xf numFmtId="165" fontId="6" fillId="3" borderId="18" xfId="0" applyNumberFormat="1" applyFont="1" applyFill="1" applyBorder="1" applyAlignment="1" applyProtection="1">
      <alignment horizontal="center" vertical="center" wrapText="1"/>
    </xf>
    <xf numFmtId="0" fontId="6" fillId="29" borderId="1" xfId="0" applyFont="1" applyFill="1" applyBorder="1" applyAlignment="1" applyProtection="1">
      <alignment horizontal="center" vertical="center" wrapText="1"/>
    </xf>
    <xf numFmtId="0" fontId="2" fillId="32" borderId="3" xfId="0" applyFont="1" applyFill="1" applyBorder="1" applyAlignment="1">
      <alignment horizontal="center"/>
    </xf>
    <xf numFmtId="0" fontId="2" fillId="32" borderId="4" xfId="0" applyFont="1" applyFill="1" applyBorder="1" applyAlignment="1">
      <alignment horizontal="center"/>
    </xf>
    <xf numFmtId="0" fontId="2" fillId="32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right" vertical="center" wrapText="1"/>
    </xf>
    <xf numFmtId="0" fontId="14" fillId="0" borderId="25" xfId="0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25" xfId="0" applyNumberFormat="1" applyFont="1" applyFill="1" applyBorder="1" applyAlignment="1" applyProtection="1">
      <alignment horizontal="center" vertical="center" wrapText="1"/>
    </xf>
    <xf numFmtId="0" fontId="6" fillId="6" borderId="54" xfId="0" applyFont="1" applyFill="1" applyBorder="1" applyAlignment="1" applyProtection="1">
      <alignment horizontal="center" vertical="center" wrapText="1"/>
    </xf>
    <xf numFmtId="0" fontId="6" fillId="6" borderId="55" xfId="0" applyFont="1" applyFill="1" applyBorder="1" applyAlignment="1" applyProtection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 wrapText="1"/>
    </xf>
    <xf numFmtId="0" fontId="4" fillId="21" borderId="54" xfId="0" applyFont="1" applyFill="1" applyBorder="1" applyAlignment="1" applyProtection="1">
      <alignment horizontal="center" vertical="center" wrapText="1"/>
    </xf>
    <xf numFmtId="0" fontId="4" fillId="21" borderId="55" xfId="0" applyFont="1" applyFill="1" applyBorder="1" applyAlignment="1" applyProtection="1">
      <alignment horizontal="center" vertical="center" wrapText="1"/>
    </xf>
    <xf numFmtId="0" fontId="4" fillId="21" borderId="56" xfId="0" applyFont="1" applyFill="1" applyBorder="1" applyAlignment="1" applyProtection="1">
      <alignment horizontal="center" vertical="center" wrapText="1"/>
    </xf>
    <xf numFmtId="0" fontId="6" fillId="20" borderId="54" xfId="0" applyFont="1" applyFill="1" applyBorder="1" applyAlignment="1" applyProtection="1">
      <alignment horizontal="center" vertical="center" wrapText="1"/>
    </xf>
    <xf numFmtId="0" fontId="6" fillId="20" borderId="55" xfId="0" applyFont="1" applyFill="1" applyBorder="1" applyAlignment="1" applyProtection="1">
      <alignment horizontal="center" vertical="center" wrapText="1"/>
    </xf>
    <xf numFmtId="0" fontId="6" fillId="20" borderId="56" xfId="0" applyFont="1" applyFill="1" applyBorder="1" applyAlignment="1" applyProtection="1">
      <alignment horizontal="center" vertical="center" wrapText="1"/>
    </xf>
    <xf numFmtId="0" fontId="2" fillId="31" borderId="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2" fillId="31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:F9"/>
    </sheetView>
  </sheetViews>
  <sheetFormatPr defaultColWidth="0" defaultRowHeight="15" zeroHeight="1" x14ac:dyDescent="0.25"/>
  <cols>
    <col min="1" max="1" width="10.28515625" customWidth="1"/>
    <col min="2" max="2" width="7.28515625" customWidth="1"/>
    <col min="3" max="3" width="17.7109375" bestFit="1" customWidth="1"/>
    <col min="4" max="6" width="16.7109375" customWidth="1"/>
    <col min="7" max="7" width="19.140625" customWidth="1"/>
    <col min="8" max="17" width="16.7109375" customWidth="1"/>
    <col min="18" max="18" width="3.140625" customWidth="1"/>
    <col min="19" max="22" width="18.7109375" hidden="1" customWidth="1"/>
    <col min="23" max="16384" width="11.42578125" hidden="1"/>
  </cols>
  <sheetData>
    <row r="1" spans="1:22" x14ac:dyDescent="0.25">
      <c r="A1" s="276" t="s">
        <v>115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S1" s="355" t="s">
        <v>54</v>
      </c>
      <c r="T1" s="355"/>
      <c r="U1" s="355"/>
      <c r="V1" s="355"/>
    </row>
    <row r="2" spans="1:22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x14ac:dyDescent="0.25">
      <c r="A3" s="289" t="s">
        <v>0</v>
      </c>
      <c r="B3" s="291" t="s">
        <v>1</v>
      </c>
      <c r="C3" s="291" t="s">
        <v>2</v>
      </c>
      <c r="D3" s="287" t="s">
        <v>3</v>
      </c>
      <c r="E3" s="288"/>
      <c r="F3" s="288"/>
      <c r="G3" s="289"/>
      <c r="H3" s="287" t="s">
        <v>4</v>
      </c>
      <c r="I3" s="288"/>
      <c r="J3" s="288"/>
      <c r="K3" s="289"/>
      <c r="L3" s="287" t="s">
        <v>5</v>
      </c>
      <c r="M3" s="288"/>
      <c r="N3" s="288"/>
      <c r="O3" s="288"/>
      <c r="P3" s="289"/>
      <c r="Q3" s="290" t="s">
        <v>40</v>
      </c>
      <c r="S3" s="173" t="s">
        <v>101</v>
      </c>
      <c r="T3" s="174" t="s">
        <v>102</v>
      </c>
      <c r="U3" s="175" t="s">
        <v>103</v>
      </c>
      <c r="V3" s="176" t="s">
        <v>104</v>
      </c>
    </row>
    <row r="4" spans="1:22" ht="23.25" thickBot="1" x14ac:dyDescent="0.3">
      <c r="A4" s="320"/>
      <c r="B4" s="321"/>
      <c r="C4" s="321"/>
      <c r="D4" s="112" t="s">
        <v>71</v>
      </c>
      <c r="E4" s="112" t="s">
        <v>34</v>
      </c>
      <c r="F4" s="112" t="s">
        <v>35</v>
      </c>
      <c r="G4" s="2" t="s">
        <v>8</v>
      </c>
      <c r="H4" s="112" t="s">
        <v>36</v>
      </c>
      <c r="I4" s="112" t="s">
        <v>37</v>
      </c>
      <c r="J4" s="112" t="s">
        <v>35</v>
      </c>
      <c r="K4" s="2" t="s">
        <v>8</v>
      </c>
      <c r="L4" s="112" t="s">
        <v>38</v>
      </c>
      <c r="M4" s="112" t="s">
        <v>53</v>
      </c>
      <c r="N4" s="112" t="s">
        <v>39</v>
      </c>
      <c r="O4" s="112" t="s">
        <v>35</v>
      </c>
      <c r="P4" s="2" t="s">
        <v>8</v>
      </c>
      <c r="Q4" s="291"/>
      <c r="S4" s="201" t="s">
        <v>8</v>
      </c>
      <c r="T4" s="202" t="s">
        <v>8</v>
      </c>
      <c r="U4" s="203" t="s">
        <v>8</v>
      </c>
      <c r="V4" s="204" t="s">
        <v>8</v>
      </c>
    </row>
    <row r="5" spans="1:22" x14ac:dyDescent="0.25">
      <c r="A5" s="277" t="s">
        <v>114</v>
      </c>
      <c r="B5" s="280" t="s">
        <v>7</v>
      </c>
      <c r="C5" s="3">
        <v>2017</v>
      </c>
      <c r="D5" s="93">
        <v>5722</v>
      </c>
      <c r="E5" s="93">
        <v>363.9</v>
      </c>
      <c r="F5" s="267">
        <f>G5-D5-E5</f>
        <v>47821.59</v>
      </c>
      <c r="G5" s="265">
        <v>53907.49</v>
      </c>
      <c r="H5" s="4">
        <v>11701.63</v>
      </c>
      <c r="I5" s="4">
        <v>2681.03</v>
      </c>
      <c r="J5" s="273">
        <f>K5-H5-I5</f>
        <v>34955.100000000006</v>
      </c>
      <c r="K5" s="269">
        <v>49337.760000000002</v>
      </c>
      <c r="L5" s="4">
        <v>36404.559999999998</v>
      </c>
      <c r="M5" s="4"/>
      <c r="N5" s="4"/>
      <c r="O5" s="4">
        <v>0</v>
      </c>
      <c r="P5" s="4">
        <f>SUM(L5:O5)</f>
        <v>36404.559999999998</v>
      </c>
      <c r="Q5" s="5">
        <f>SUM(G5+K5+P5)</f>
        <v>139649.81</v>
      </c>
      <c r="S5" s="177"/>
      <c r="T5" s="4"/>
      <c r="U5" s="4"/>
      <c r="V5" s="5"/>
    </row>
    <row r="6" spans="1:22" x14ac:dyDescent="0.25">
      <c r="A6" s="278"/>
      <c r="B6" s="281"/>
      <c r="C6" s="6">
        <v>2018</v>
      </c>
      <c r="D6" s="92"/>
      <c r="E6" s="92">
        <v>5350</v>
      </c>
      <c r="F6" s="92">
        <f t="shared" ref="F6:F9" si="0">G6-D6-E6</f>
        <v>75686.02</v>
      </c>
      <c r="G6" s="266">
        <v>81036.02</v>
      </c>
      <c r="H6" s="7">
        <v>14420</v>
      </c>
      <c r="I6" s="7">
        <v>3809</v>
      </c>
      <c r="J6" s="7">
        <f t="shared" ref="J6:J9" si="1">K6-H6-I6</f>
        <v>50929.460000000006</v>
      </c>
      <c r="K6" s="270">
        <v>69158.460000000006</v>
      </c>
      <c r="L6" s="7">
        <v>38577.61</v>
      </c>
      <c r="M6" s="7"/>
      <c r="N6" s="7"/>
      <c r="O6" s="7">
        <v>0</v>
      </c>
      <c r="P6" s="7">
        <f t="shared" ref="P6:P10" si="2">SUM(L6:O6)</f>
        <v>38577.61</v>
      </c>
      <c r="Q6" s="8">
        <f t="shared" ref="Q6:Q9" si="3">SUM(G6+K6+P6)</f>
        <v>188772.09000000003</v>
      </c>
      <c r="S6" s="178"/>
      <c r="T6" s="7"/>
      <c r="U6" s="7"/>
      <c r="V6" s="8"/>
    </row>
    <row r="7" spans="1:22" x14ac:dyDescent="0.25">
      <c r="A7" s="278"/>
      <c r="B7" s="281"/>
      <c r="C7" s="6">
        <v>2019</v>
      </c>
      <c r="D7" s="92"/>
      <c r="E7" s="92">
        <v>7500</v>
      </c>
      <c r="F7" s="92">
        <f t="shared" si="0"/>
        <v>17543.21</v>
      </c>
      <c r="G7" s="266">
        <v>25043.21</v>
      </c>
      <c r="H7" s="7">
        <v>14482</v>
      </c>
      <c r="I7" s="7">
        <v>4113</v>
      </c>
      <c r="J7" s="7">
        <f t="shared" si="1"/>
        <v>62014.009999999995</v>
      </c>
      <c r="K7" s="270">
        <v>80609.009999999995</v>
      </c>
      <c r="L7" s="7">
        <v>37679.46</v>
      </c>
      <c r="M7" s="7"/>
      <c r="N7" s="7"/>
      <c r="O7" s="7">
        <v>0</v>
      </c>
      <c r="P7" s="7">
        <f t="shared" si="2"/>
        <v>37679.46</v>
      </c>
      <c r="Q7" s="8">
        <f t="shared" si="3"/>
        <v>143331.68</v>
      </c>
      <c r="S7" s="178"/>
      <c r="T7" s="7"/>
      <c r="U7" s="7"/>
      <c r="V7" s="8"/>
    </row>
    <row r="8" spans="1:22" x14ac:dyDescent="0.25">
      <c r="A8" s="278"/>
      <c r="B8" s="281"/>
      <c r="C8" s="6">
        <v>2020</v>
      </c>
      <c r="D8" s="92"/>
      <c r="E8" s="92">
        <v>4500</v>
      </c>
      <c r="F8" s="92">
        <f t="shared" si="0"/>
        <v>49387.5</v>
      </c>
      <c r="G8" s="266">
        <v>53887.5</v>
      </c>
      <c r="H8" s="7">
        <v>14482</v>
      </c>
      <c r="I8" s="7">
        <v>4236</v>
      </c>
      <c r="J8" s="7">
        <f t="shared" si="1"/>
        <v>73730</v>
      </c>
      <c r="K8" s="270">
        <v>92448</v>
      </c>
      <c r="L8" s="7">
        <v>45519.03</v>
      </c>
      <c r="M8" s="7"/>
      <c r="N8" s="7"/>
      <c r="O8" s="7">
        <v>0</v>
      </c>
      <c r="P8" s="7">
        <f t="shared" si="2"/>
        <v>45519.03</v>
      </c>
      <c r="Q8" s="8">
        <f t="shared" si="3"/>
        <v>191854.53</v>
      </c>
      <c r="S8" s="178"/>
      <c r="T8" s="7"/>
      <c r="U8" s="7"/>
      <c r="V8" s="8"/>
    </row>
    <row r="9" spans="1:22" x14ac:dyDescent="0.25">
      <c r="A9" s="278"/>
      <c r="B9" s="281"/>
      <c r="C9" s="6">
        <v>2021</v>
      </c>
      <c r="D9" s="92"/>
      <c r="E9" s="92">
        <v>2500</v>
      </c>
      <c r="F9" s="268">
        <f t="shared" si="0"/>
        <v>41411.75</v>
      </c>
      <c r="G9" s="266">
        <v>43911.75</v>
      </c>
      <c r="H9" s="7">
        <v>13482</v>
      </c>
      <c r="I9" s="7">
        <v>4363</v>
      </c>
      <c r="J9" s="20">
        <f t="shared" si="1"/>
        <v>72476.59</v>
      </c>
      <c r="K9" s="270">
        <v>90321.59</v>
      </c>
      <c r="L9" s="7">
        <v>47210.97</v>
      </c>
      <c r="M9" s="7"/>
      <c r="N9" s="7"/>
      <c r="O9" s="7">
        <v>0</v>
      </c>
      <c r="P9" s="7">
        <f t="shared" si="2"/>
        <v>47210.97</v>
      </c>
      <c r="Q9" s="8">
        <f t="shared" si="3"/>
        <v>181444.31</v>
      </c>
      <c r="S9" s="178"/>
      <c r="T9" s="7"/>
      <c r="U9" s="7"/>
      <c r="V9" s="8"/>
    </row>
    <row r="10" spans="1:22" ht="15.75" thickBot="1" x14ac:dyDescent="0.3">
      <c r="A10" s="279"/>
      <c r="B10" s="9"/>
      <c r="C10" s="10" t="s">
        <v>8</v>
      </c>
      <c r="D10" s="94">
        <f>SUM(D5:D9)</f>
        <v>5722</v>
      </c>
      <c r="E10" s="94">
        <f t="shared" ref="E10:F10" si="4">SUM(E5:E9)</f>
        <v>20213.900000000001</v>
      </c>
      <c r="F10" s="94">
        <f t="shared" si="4"/>
        <v>231850.07</v>
      </c>
      <c r="G10" s="11">
        <f t="shared" ref="G10" si="5">SUM(D10:F10)</f>
        <v>257785.97</v>
      </c>
      <c r="H10" s="11">
        <f>SUM(H5:H9)</f>
        <v>68567.63</v>
      </c>
      <c r="I10" s="11">
        <f t="shared" ref="I10" si="6">SUM(I5:I9)</f>
        <v>19202.03</v>
      </c>
      <c r="J10" s="11">
        <f t="shared" ref="J10" si="7">SUM(J5:J9)</f>
        <v>294105.16000000003</v>
      </c>
      <c r="K10" s="11">
        <f t="shared" ref="K10" si="8">SUM(H10:J10)</f>
        <v>381874.82000000007</v>
      </c>
      <c r="L10" s="11">
        <f>SUM(L5:L9)</f>
        <v>205391.63</v>
      </c>
      <c r="M10" s="11">
        <f t="shared" ref="M10:O10" si="9">SUM(M5:M9)</f>
        <v>0</v>
      </c>
      <c r="N10" s="11">
        <f t="shared" si="9"/>
        <v>0</v>
      </c>
      <c r="O10" s="11">
        <f t="shared" si="9"/>
        <v>0</v>
      </c>
      <c r="P10" s="11">
        <f t="shared" si="2"/>
        <v>205391.63</v>
      </c>
      <c r="Q10" s="12">
        <f>SUM(Q5:Q9)</f>
        <v>845052.41999999993</v>
      </c>
      <c r="S10" s="179">
        <f>SUM(S5:S9)</f>
        <v>0</v>
      </c>
      <c r="T10" s="11">
        <f t="shared" ref="T10:V10" si="10">SUM(T5:T9)</f>
        <v>0</v>
      </c>
      <c r="U10" s="11">
        <f t="shared" si="10"/>
        <v>0</v>
      </c>
      <c r="V10" s="12">
        <f t="shared" si="10"/>
        <v>0</v>
      </c>
    </row>
    <row r="11" spans="1:22" ht="14.45" hidden="1" x14ac:dyDescent="0.3">
      <c r="A11" s="282" t="s">
        <v>6</v>
      </c>
      <c r="B11" s="280" t="s">
        <v>7</v>
      </c>
      <c r="C11" s="3">
        <v>2017</v>
      </c>
      <c r="D11" s="93"/>
      <c r="E11" s="93"/>
      <c r="F11" s="93"/>
      <c r="G11" s="4">
        <f>SUM(D11:F11)</f>
        <v>0</v>
      </c>
      <c r="H11" s="4"/>
      <c r="I11" s="4"/>
      <c r="J11" s="4"/>
      <c r="K11" s="4">
        <f>SUM(H11:J11)</f>
        <v>0</v>
      </c>
      <c r="L11" s="4"/>
      <c r="M11" s="4"/>
      <c r="N11" s="4"/>
      <c r="O11" s="4"/>
      <c r="P11" s="4">
        <f>SUM(L11:O11)</f>
        <v>0</v>
      </c>
      <c r="Q11" s="5">
        <f>SUM(G11+K11+P11)</f>
        <v>0</v>
      </c>
      <c r="S11" s="180"/>
      <c r="T11" s="20"/>
      <c r="U11" s="20"/>
      <c r="V11" s="21"/>
    </row>
    <row r="12" spans="1:22" ht="14.45" hidden="1" x14ac:dyDescent="0.3">
      <c r="A12" s="283"/>
      <c r="B12" s="281"/>
      <c r="C12" s="6">
        <v>2018</v>
      </c>
      <c r="D12" s="92"/>
      <c r="E12" s="92"/>
      <c r="F12" s="92"/>
      <c r="G12" s="7">
        <f t="shared" ref="G12:G16" si="11">SUM(D12:F12)</f>
        <v>0</v>
      </c>
      <c r="H12" s="7"/>
      <c r="I12" s="7"/>
      <c r="J12" s="7"/>
      <c r="K12" s="7">
        <f t="shared" ref="K12:K16" si="12">SUM(H12:J12)</f>
        <v>0</v>
      </c>
      <c r="L12" s="7"/>
      <c r="M12" s="7"/>
      <c r="N12" s="7"/>
      <c r="O12" s="7"/>
      <c r="P12" s="7">
        <f t="shared" ref="P12:P16" si="13">SUM(L12:O12)</f>
        <v>0</v>
      </c>
      <c r="Q12" s="8">
        <f t="shared" ref="Q12:Q15" si="14">SUM(G12+K12+P12)</f>
        <v>0</v>
      </c>
      <c r="S12" s="178"/>
      <c r="T12" s="7"/>
      <c r="U12" s="7"/>
      <c r="V12" s="8"/>
    </row>
    <row r="13" spans="1:22" ht="14.45" hidden="1" x14ac:dyDescent="0.3">
      <c r="A13" s="283"/>
      <c r="B13" s="281"/>
      <c r="C13" s="6">
        <v>2019</v>
      </c>
      <c r="D13" s="92"/>
      <c r="E13" s="92"/>
      <c r="F13" s="92"/>
      <c r="G13" s="7">
        <f t="shared" si="11"/>
        <v>0</v>
      </c>
      <c r="H13" s="7"/>
      <c r="I13" s="7"/>
      <c r="J13" s="7"/>
      <c r="K13" s="7">
        <f t="shared" si="12"/>
        <v>0</v>
      </c>
      <c r="L13" s="7"/>
      <c r="M13" s="7"/>
      <c r="N13" s="7"/>
      <c r="O13" s="7"/>
      <c r="P13" s="7">
        <f t="shared" si="13"/>
        <v>0</v>
      </c>
      <c r="Q13" s="8">
        <f t="shared" si="14"/>
        <v>0</v>
      </c>
      <c r="S13" s="178"/>
      <c r="T13" s="7"/>
      <c r="U13" s="7"/>
      <c r="V13" s="8"/>
    </row>
    <row r="14" spans="1:22" ht="14.45" hidden="1" x14ac:dyDescent="0.3">
      <c r="A14" s="283"/>
      <c r="B14" s="281"/>
      <c r="C14" s="6">
        <v>2020</v>
      </c>
      <c r="D14" s="92"/>
      <c r="E14" s="92"/>
      <c r="F14" s="92"/>
      <c r="G14" s="7">
        <f t="shared" si="11"/>
        <v>0</v>
      </c>
      <c r="H14" s="7"/>
      <c r="I14" s="7"/>
      <c r="J14" s="7"/>
      <c r="K14" s="7">
        <f t="shared" si="12"/>
        <v>0</v>
      </c>
      <c r="L14" s="7"/>
      <c r="M14" s="7"/>
      <c r="N14" s="7"/>
      <c r="O14" s="7"/>
      <c r="P14" s="7">
        <f t="shared" si="13"/>
        <v>0</v>
      </c>
      <c r="Q14" s="8">
        <f t="shared" si="14"/>
        <v>0</v>
      </c>
      <c r="S14" s="178"/>
      <c r="T14" s="7"/>
      <c r="U14" s="7"/>
      <c r="V14" s="8"/>
    </row>
    <row r="15" spans="1:22" ht="14.45" hidden="1" x14ac:dyDescent="0.3">
      <c r="A15" s="283"/>
      <c r="B15" s="281"/>
      <c r="C15" s="6">
        <v>2021</v>
      </c>
      <c r="D15" s="92"/>
      <c r="E15" s="92"/>
      <c r="F15" s="92"/>
      <c r="G15" s="7">
        <f t="shared" si="11"/>
        <v>0</v>
      </c>
      <c r="H15" s="7"/>
      <c r="I15" s="7"/>
      <c r="J15" s="7"/>
      <c r="K15" s="7">
        <f t="shared" si="12"/>
        <v>0</v>
      </c>
      <c r="L15" s="7"/>
      <c r="M15" s="7"/>
      <c r="N15" s="7"/>
      <c r="O15" s="7"/>
      <c r="P15" s="7">
        <f t="shared" si="13"/>
        <v>0</v>
      </c>
      <c r="Q15" s="8">
        <f t="shared" si="14"/>
        <v>0</v>
      </c>
      <c r="S15" s="178"/>
      <c r="T15" s="7"/>
      <c r="U15" s="7"/>
      <c r="V15" s="8"/>
    </row>
    <row r="16" spans="1:22" hidden="1" thickBot="1" x14ac:dyDescent="0.35">
      <c r="A16" s="283"/>
      <c r="B16" s="285"/>
      <c r="C16" s="13" t="s">
        <v>8</v>
      </c>
      <c r="D16" s="95">
        <f>SUM(D11:D15)</f>
        <v>0</v>
      </c>
      <c r="E16" s="95">
        <f t="shared" ref="E16" si="15">SUM(E11:E15)</f>
        <v>0</v>
      </c>
      <c r="F16" s="95">
        <f t="shared" ref="F16" si="16">SUM(F11:F15)</f>
        <v>0</v>
      </c>
      <c r="G16" s="14">
        <f t="shared" si="11"/>
        <v>0</v>
      </c>
      <c r="H16" s="14">
        <f>SUM(H11:H15)</f>
        <v>0</v>
      </c>
      <c r="I16" s="14">
        <f t="shared" ref="I16" si="17">SUM(I11:I15)</f>
        <v>0</v>
      </c>
      <c r="J16" s="14">
        <f t="shared" ref="J16" si="18">SUM(J11:J15)</f>
        <v>0</v>
      </c>
      <c r="K16" s="14">
        <f t="shared" si="12"/>
        <v>0</v>
      </c>
      <c r="L16" s="14">
        <f>SUM(L11:L15)</f>
        <v>0</v>
      </c>
      <c r="M16" s="14">
        <f t="shared" ref="M16" si="19">SUM(M11:M15)</f>
        <v>0</v>
      </c>
      <c r="N16" s="14">
        <f t="shared" ref="N16" si="20">SUM(N11:N15)</f>
        <v>0</v>
      </c>
      <c r="O16" s="14">
        <f t="shared" ref="O16" si="21">SUM(O11:O15)</f>
        <v>0</v>
      </c>
      <c r="P16" s="14">
        <f t="shared" si="13"/>
        <v>0</v>
      </c>
      <c r="Q16" s="15">
        <f>SUM(Q11:Q15)</f>
        <v>0</v>
      </c>
      <c r="S16" s="181">
        <f t="shared" ref="S16:V16" si="22">SUM(S11:S15)</f>
        <v>0</v>
      </c>
      <c r="T16" s="14">
        <f t="shared" si="22"/>
        <v>0</v>
      </c>
      <c r="U16" s="14">
        <f t="shared" si="22"/>
        <v>0</v>
      </c>
      <c r="V16" s="15">
        <f t="shared" si="22"/>
        <v>0</v>
      </c>
    </row>
    <row r="17" spans="1:22" hidden="1" thickTop="1" x14ac:dyDescent="0.3">
      <c r="A17" s="283"/>
      <c r="B17" s="286" t="s">
        <v>9</v>
      </c>
      <c r="C17" s="16">
        <v>2017</v>
      </c>
      <c r="D17" s="96"/>
      <c r="E17" s="96"/>
      <c r="F17" s="96"/>
      <c r="G17" s="17">
        <f>SUM(D17:F17)</f>
        <v>0</v>
      </c>
      <c r="H17" s="17"/>
      <c r="I17" s="17"/>
      <c r="J17" s="17"/>
      <c r="K17" s="17">
        <f>SUM(H17:J17)</f>
        <v>0</v>
      </c>
      <c r="L17" s="17"/>
      <c r="M17" s="17"/>
      <c r="N17" s="17"/>
      <c r="O17" s="17"/>
      <c r="P17" s="17">
        <f>SUM(L17:O17)</f>
        <v>0</v>
      </c>
      <c r="Q17" s="18">
        <f>SUM(G17+K17+P17)</f>
        <v>0</v>
      </c>
      <c r="S17" s="178"/>
      <c r="T17" s="7"/>
      <c r="U17" s="7"/>
      <c r="V17" s="8"/>
    </row>
    <row r="18" spans="1:22" ht="14.45" hidden="1" x14ac:dyDescent="0.3">
      <c r="A18" s="283"/>
      <c r="B18" s="281"/>
      <c r="C18" s="6">
        <v>2018</v>
      </c>
      <c r="D18" s="92"/>
      <c r="E18" s="92"/>
      <c r="F18" s="92"/>
      <c r="G18" s="7">
        <f t="shared" ref="G18:G22" si="23">SUM(D18:F18)</f>
        <v>0</v>
      </c>
      <c r="H18" s="7"/>
      <c r="I18" s="7"/>
      <c r="J18" s="7"/>
      <c r="K18" s="7">
        <f t="shared" ref="K18:K22" si="24">SUM(H18:J18)</f>
        <v>0</v>
      </c>
      <c r="L18" s="7"/>
      <c r="M18" s="7"/>
      <c r="N18" s="7"/>
      <c r="O18" s="7"/>
      <c r="P18" s="7">
        <f t="shared" ref="P18:P22" si="25">SUM(L18:O18)</f>
        <v>0</v>
      </c>
      <c r="Q18" s="8">
        <f t="shared" ref="Q18:Q21" si="26">SUM(G18+K18+P18)</f>
        <v>0</v>
      </c>
      <c r="S18" s="178"/>
      <c r="T18" s="7"/>
      <c r="U18" s="7"/>
      <c r="V18" s="8"/>
    </row>
    <row r="19" spans="1:22" ht="14.45" hidden="1" x14ac:dyDescent="0.3">
      <c r="A19" s="283"/>
      <c r="B19" s="281"/>
      <c r="C19" s="6">
        <v>2019</v>
      </c>
      <c r="D19" s="92"/>
      <c r="E19" s="92"/>
      <c r="F19" s="92"/>
      <c r="G19" s="7">
        <f t="shared" si="23"/>
        <v>0</v>
      </c>
      <c r="H19" s="7"/>
      <c r="I19" s="7"/>
      <c r="J19" s="7"/>
      <c r="K19" s="7">
        <f t="shared" si="24"/>
        <v>0</v>
      </c>
      <c r="L19" s="7"/>
      <c r="M19" s="7"/>
      <c r="N19" s="7"/>
      <c r="O19" s="7"/>
      <c r="P19" s="7">
        <f t="shared" si="25"/>
        <v>0</v>
      </c>
      <c r="Q19" s="8">
        <f t="shared" si="26"/>
        <v>0</v>
      </c>
      <c r="S19" s="178"/>
      <c r="T19" s="7"/>
      <c r="U19" s="7"/>
      <c r="V19" s="8"/>
    </row>
    <row r="20" spans="1:22" ht="14.45" hidden="1" x14ac:dyDescent="0.3">
      <c r="A20" s="283"/>
      <c r="B20" s="281"/>
      <c r="C20" s="6">
        <v>2020</v>
      </c>
      <c r="D20" s="92"/>
      <c r="E20" s="92"/>
      <c r="F20" s="92"/>
      <c r="G20" s="7">
        <f t="shared" si="23"/>
        <v>0</v>
      </c>
      <c r="H20" s="7"/>
      <c r="I20" s="7"/>
      <c r="J20" s="7"/>
      <c r="K20" s="7">
        <f t="shared" si="24"/>
        <v>0</v>
      </c>
      <c r="L20" s="7"/>
      <c r="M20" s="7"/>
      <c r="N20" s="7"/>
      <c r="O20" s="7"/>
      <c r="P20" s="7">
        <f t="shared" si="25"/>
        <v>0</v>
      </c>
      <c r="Q20" s="8">
        <f t="shared" si="26"/>
        <v>0</v>
      </c>
      <c r="S20" s="178"/>
      <c r="T20" s="7"/>
      <c r="U20" s="7"/>
      <c r="V20" s="8"/>
    </row>
    <row r="21" spans="1:22" ht="14.45" hidden="1" x14ac:dyDescent="0.3">
      <c r="A21" s="283"/>
      <c r="B21" s="281"/>
      <c r="C21" s="6">
        <v>2021</v>
      </c>
      <c r="D21" s="92"/>
      <c r="E21" s="92"/>
      <c r="F21" s="92"/>
      <c r="G21" s="7">
        <f t="shared" si="23"/>
        <v>0</v>
      </c>
      <c r="H21" s="7"/>
      <c r="I21" s="7"/>
      <c r="J21" s="7"/>
      <c r="K21" s="7">
        <f t="shared" si="24"/>
        <v>0</v>
      </c>
      <c r="L21" s="7"/>
      <c r="M21" s="7"/>
      <c r="N21" s="7"/>
      <c r="O21" s="7"/>
      <c r="P21" s="7">
        <f t="shared" si="25"/>
        <v>0</v>
      </c>
      <c r="Q21" s="8">
        <f t="shared" si="26"/>
        <v>0</v>
      </c>
      <c r="S21" s="178"/>
      <c r="T21" s="7"/>
      <c r="U21" s="7"/>
      <c r="V21" s="8"/>
    </row>
    <row r="22" spans="1:22" hidden="1" thickBot="1" x14ac:dyDescent="0.35">
      <c r="A22" s="283"/>
      <c r="B22" s="285"/>
      <c r="C22" s="13" t="s">
        <v>8</v>
      </c>
      <c r="D22" s="95">
        <f>SUM(D17:D21)</f>
        <v>0</v>
      </c>
      <c r="E22" s="95">
        <f t="shared" ref="E22" si="27">SUM(E17:E21)</f>
        <v>0</v>
      </c>
      <c r="F22" s="95">
        <f t="shared" ref="F22" si="28">SUM(F17:F21)</f>
        <v>0</v>
      </c>
      <c r="G22" s="14">
        <f t="shared" si="23"/>
        <v>0</v>
      </c>
      <c r="H22" s="14">
        <f>SUM(H17:H21)</f>
        <v>0</v>
      </c>
      <c r="I22" s="14">
        <f t="shared" ref="I22" si="29">SUM(I17:I21)</f>
        <v>0</v>
      </c>
      <c r="J22" s="14">
        <f t="shared" ref="J22" si="30">SUM(J17:J21)</f>
        <v>0</v>
      </c>
      <c r="K22" s="14">
        <f t="shared" si="24"/>
        <v>0</v>
      </c>
      <c r="L22" s="14">
        <f>SUM(L17:L21)</f>
        <v>0</v>
      </c>
      <c r="M22" s="14">
        <f t="shared" ref="M22" si="31">SUM(M17:M21)</f>
        <v>0</v>
      </c>
      <c r="N22" s="14">
        <f t="shared" ref="N22" si="32">SUM(N17:N21)</f>
        <v>0</v>
      </c>
      <c r="O22" s="14">
        <f t="shared" ref="O22" si="33">SUM(O17:O21)</f>
        <v>0</v>
      </c>
      <c r="P22" s="14">
        <f t="shared" si="25"/>
        <v>0</v>
      </c>
      <c r="Q22" s="15">
        <f>SUM(Q17:Q21)</f>
        <v>0</v>
      </c>
      <c r="S22" s="181">
        <f t="shared" ref="S22:V22" si="34">SUM(S17:S21)</f>
        <v>0</v>
      </c>
      <c r="T22" s="14">
        <f t="shared" si="34"/>
        <v>0</v>
      </c>
      <c r="U22" s="14">
        <f t="shared" si="34"/>
        <v>0</v>
      </c>
      <c r="V22" s="15">
        <f t="shared" si="34"/>
        <v>0</v>
      </c>
    </row>
    <row r="23" spans="1:22" hidden="1" thickTop="1" x14ac:dyDescent="0.3">
      <c r="A23" s="283"/>
      <c r="B23" s="274" t="s">
        <v>10</v>
      </c>
      <c r="C23" s="19">
        <v>2017</v>
      </c>
      <c r="D23" s="97"/>
      <c r="E23" s="97"/>
      <c r="F23" s="97"/>
      <c r="G23" s="20">
        <f>SUM(D23:F23)</f>
        <v>0</v>
      </c>
      <c r="H23" s="20"/>
      <c r="I23" s="20"/>
      <c r="J23" s="20"/>
      <c r="K23" s="20">
        <f>SUM(H23:J23)</f>
        <v>0</v>
      </c>
      <c r="L23" s="20"/>
      <c r="M23" s="20"/>
      <c r="N23" s="20"/>
      <c r="O23" s="20"/>
      <c r="P23" s="20">
        <f>SUM(L23:O23)</f>
        <v>0</v>
      </c>
      <c r="Q23" s="21">
        <f>SUM(G23+K23+P23)</f>
        <v>0</v>
      </c>
      <c r="S23" s="178"/>
      <c r="T23" s="7"/>
      <c r="U23" s="7"/>
      <c r="V23" s="8"/>
    </row>
    <row r="24" spans="1:22" ht="14.45" hidden="1" x14ac:dyDescent="0.3">
      <c r="A24" s="283"/>
      <c r="B24" s="275"/>
      <c r="C24" s="22">
        <v>2018</v>
      </c>
      <c r="D24" s="98"/>
      <c r="E24" s="98"/>
      <c r="F24" s="98"/>
      <c r="G24" s="7">
        <f t="shared" ref="G24:G28" si="35">SUM(D24:F24)</f>
        <v>0</v>
      </c>
      <c r="H24" s="7"/>
      <c r="I24" s="7"/>
      <c r="J24" s="7"/>
      <c r="K24" s="7">
        <f t="shared" ref="K24:K28" si="36">SUM(H24:J24)</f>
        <v>0</v>
      </c>
      <c r="L24" s="7"/>
      <c r="M24" s="7"/>
      <c r="N24" s="7"/>
      <c r="O24" s="7"/>
      <c r="P24" s="7">
        <f t="shared" ref="P24:P28" si="37">SUM(L24:O24)</f>
        <v>0</v>
      </c>
      <c r="Q24" s="8">
        <f t="shared" ref="Q24:Q27" si="38">SUM(G24+K24+P24)</f>
        <v>0</v>
      </c>
      <c r="S24" s="178"/>
      <c r="T24" s="7"/>
      <c r="U24" s="7"/>
      <c r="V24" s="8"/>
    </row>
    <row r="25" spans="1:22" ht="14.45" hidden="1" x14ac:dyDescent="0.3">
      <c r="A25" s="283"/>
      <c r="B25" s="275"/>
      <c r="C25" s="22">
        <v>2019</v>
      </c>
      <c r="D25" s="98"/>
      <c r="E25" s="98"/>
      <c r="F25" s="98"/>
      <c r="G25" s="7">
        <f t="shared" si="35"/>
        <v>0</v>
      </c>
      <c r="H25" s="7"/>
      <c r="I25" s="7"/>
      <c r="J25" s="7"/>
      <c r="K25" s="7">
        <f t="shared" si="36"/>
        <v>0</v>
      </c>
      <c r="L25" s="7"/>
      <c r="M25" s="7"/>
      <c r="N25" s="7"/>
      <c r="O25" s="7"/>
      <c r="P25" s="7">
        <f t="shared" si="37"/>
        <v>0</v>
      </c>
      <c r="Q25" s="8">
        <f t="shared" si="38"/>
        <v>0</v>
      </c>
      <c r="S25" s="178"/>
      <c r="T25" s="7"/>
      <c r="U25" s="7"/>
      <c r="V25" s="8"/>
    </row>
    <row r="26" spans="1:22" ht="14.45" hidden="1" x14ac:dyDescent="0.3">
      <c r="A26" s="283"/>
      <c r="B26" s="275"/>
      <c r="C26" s="22">
        <v>2020</v>
      </c>
      <c r="D26" s="98"/>
      <c r="E26" s="98"/>
      <c r="F26" s="98"/>
      <c r="G26" s="7">
        <f t="shared" si="35"/>
        <v>0</v>
      </c>
      <c r="H26" s="7"/>
      <c r="I26" s="7"/>
      <c r="J26" s="7"/>
      <c r="K26" s="7">
        <f t="shared" si="36"/>
        <v>0</v>
      </c>
      <c r="L26" s="7"/>
      <c r="M26" s="7"/>
      <c r="N26" s="7"/>
      <c r="O26" s="7"/>
      <c r="P26" s="7">
        <f t="shared" si="37"/>
        <v>0</v>
      </c>
      <c r="Q26" s="8">
        <f t="shared" si="38"/>
        <v>0</v>
      </c>
      <c r="S26" s="178"/>
      <c r="T26" s="7"/>
      <c r="U26" s="7"/>
      <c r="V26" s="8"/>
    </row>
    <row r="27" spans="1:22" ht="14.45" hidden="1" x14ac:dyDescent="0.3">
      <c r="A27" s="283"/>
      <c r="B27" s="275"/>
      <c r="C27" s="22">
        <v>2021</v>
      </c>
      <c r="D27" s="98"/>
      <c r="E27" s="98"/>
      <c r="F27" s="98"/>
      <c r="G27" s="7">
        <f t="shared" si="35"/>
        <v>0</v>
      </c>
      <c r="H27" s="7"/>
      <c r="I27" s="7"/>
      <c r="J27" s="7"/>
      <c r="K27" s="7">
        <f t="shared" si="36"/>
        <v>0</v>
      </c>
      <c r="L27" s="7"/>
      <c r="M27" s="7"/>
      <c r="N27" s="7"/>
      <c r="O27" s="7"/>
      <c r="P27" s="7">
        <f t="shared" si="37"/>
        <v>0</v>
      </c>
      <c r="Q27" s="8">
        <f t="shared" si="38"/>
        <v>0</v>
      </c>
      <c r="S27" s="178"/>
      <c r="T27" s="7"/>
      <c r="U27" s="7"/>
      <c r="V27" s="8"/>
    </row>
    <row r="28" spans="1:22" hidden="1" thickBot="1" x14ac:dyDescent="0.35">
      <c r="A28" s="284"/>
      <c r="B28" s="23"/>
      <c r="C28" s="10" t="s">
        <v>8</v>
      </c>
      <c r="D28" s="94">
        <f>SUM(D23:D27)</f>
        <v>0</v>
      </c>
      <c r="E28" s="94">
        <f t="shared" ref="E28" si="39">SUM(E23:E27)</f>
        <v>0</v>
      </c>
      <c r="F28" s="94">
        <f t="shared" ref="F28" si="40">SUM(F23:F27)</f>
        <v>0</v>
      </c>
      <c r="G28" s="11">
        <f t="shared" si="35"/>
        <v>0</v>
      </c>
      <c r="H28" s="11">
        <f>SUM(H23:H27)</f>
        <v>0</v>
      </c>
      <c r="I28" s="11">
        <f t="shared" ref="I28" si="41">SUM(I23:I27)</f>
        <v>0</v>
      </c>
      <c r="J28" s="11">
        <f t="shared" ref="J28" si="42">SUM(J23:J27)</f>
        <v>0</v>
      </c>
      <c r="K28" s="11">
        <f t="shared" si="36"/>
        <v>0</v>
      </c>
      <c r="L28" s="11">
        <f>SUM(L23:L27)</f>
        <v>0</v>
      </c>
      <c r="M28" s="11">
        <f t="shared" ref="M28" si="43">SUM(M23:M27)</f>
        <v>0</v>
      </c>
      <c r="N28" s="11">
        <f t="shared" ref="N28" si="44">SUM(N23:N27)</f>
        <v>0</v>
      </c>
      <c r="O28" s="11">
        <f t="shared" ref="O28" si="45">SUM(O23:O27)</f>
        <v>0</v>
      </c>
      <c r="P28" s="11">
        <f t="shared" si="37"/>
        <v>0</v>
      </c>
      <c r="Q28" s="12">
        <f>SUM(Q23:Q27)</f>
        <v>0</v>
      </c>
      <c r="S28" s="179">
        <f t="shared" ref="S28:V28" si="46">SUM(S23:S27)</f>
        <v>0</v>
      </c>
      <c r="T28" s="11">
        <f t="shared" si="46"/>
        <v>0</v>
      </c>
      <c r="U28" s="11">
        <f t="shared" si="46"/>
        <v>0</v>
      </c>
      <c r="V28" s="12">
        <f t="shared" si="46"/>
        <v>0</v>
      </c>
    </row>
    <row r="29" spans="1:22" x14ac:dyDescent="0.25">
      <c r="A29" s="340" t="s">
        <v>11</v>
      </c>
      <c r="B29" s="341"/>
      <c r="C29" s="24">
        <v>2017</v>
      </c>
      <c r="D29" s="99">
        <f>+D5</f>
        <v>5722</v>
      </c>
      <c r="E29" s="99">
        <f t="shared" ref="E29" si="47">+E5</f>
        <v>363.9</v>
      </c>
      <c r="F29" s="264">
        <f>G29-D29-E29</f>
        <v>47821.59</v>
      </c>
      <c r="G29" s="25">
        <v>53907.49</v>
      </c>
      <c r="H29" s="28">
        <f>+H5</f>
        <v>11701.63</v>
      </c>
      <c r="I29" s="28">
        <f t="shared" ref="I29" si="48">+I5</f>
        <v>2681.03</v>
      </c>
      <c r="J29" s="28">
        <f>K29-H29-I29</f>
        <v>34955.100000000006</v>
      </c>
      <c r="K29" s="271">
        <v>49337.760000000002</v>
      </c>
      <c r="L29" s="28">
        <f>+L5</f>
        <v>36404.559999999998</v>
      </c>
      <c r="M29" s="28">
        <f t="shared" ref="M29:O29" si="49">+M5</f>
        <v>0</v>
      </c>
      <c r="N29" s="28">
        <f t="shared" si="49"/>
        <v>0</v>
      </c>
      <c r="O29" s="28">
        <f t="shared" si="49"/>
        <v>0</v>
      </c>
      <c r="P29" s="25">
        <f>SUM(L29:O29)</f>
        <v>36404.559999999998</v>
      </c>
      <c r="Q29" s="26">
        <f>SUM(G29+K29+P29)</f>
        <v>139649.81</v>
      </c>
      <c r="S29" s="182">
        <f>SUM(S5+S23)</f>
        <v>0</v>
      </c>
      <c r="T29" s="25">
        <f t="shared" ref="T29:V29" si="50">SUM(T5+T23)</f>
        <v>0</v>
      </c>
      <c r="U29" s="25">
        <f t="shared" si="50"/>
        <v>0</v>
      </c>
      <c r="V29" s="26">
        <f t="shared" si="50"/>
        <v>0</v>
      </c>
    </row>
    <row r="30" spans="1:22" x14ac:dyDescent="0.25">
      <c r="A30" s="322"/>
      <c r="B30" s="323"/>
      <c r="C30" s="27">
        <v>2018</v>
      </c>
      <c r="D30" s="100">
        <f>+D6</f>
        <v>0</v>
      </c>
      <c r="E30" s="100">
        <f t="shared" ref="E30" si="51">+E6</f>
        <v>5350</v>
      </c>
      <c r="F30" s="100">
        <f t="shared" ref="F30:F33" si="52">G30-D30-E30</f>
        <v>75686.02</v>
      </c>
      <c r="G30" s="28">
        <v>81036.02</v>
      </c>
      <c r="H30" s="28">
        <f>+H6</f>
        <v>14420</v>
      </c>
      <c r="I30" s="28">
        <f t="shared" ref="I30" si="53">+I6</f>
        <v>3809</v>
      </c>
      <c r="J30" s="28">
        <f t="shared" ref="J30:J33" si="54">K30-H30-I30</f>
        <v>50929.460000000006</v>
      </c>
      <c r="K30" s="272">
        <v>69158.460000000006</v>
      </c>
      <c r="L30" s="28">
        <f>+L6</f>
        <v>38577.61</v>
      </c>
      <c r="M30" s="28">
        <f t="shared" ref="M30:O30" si="55">+M6</f>
        <v>0</v>
      </c>
      <c r="N30" s="28">
        <f t="shared" si="55"/>
        <v>0</v>
      </c>
      <c r="O30" s="28">
        <f t="shared" si="55"/>
        <v>0</v>
      </c>
      <c r="P30" s="28">
        <f t="shared" ref="P30:P34" si="56">SUM(L30:O30)</f>
        <v>38577.61</v>
      </c>
      <c r="Q30" s="29">
        <f t="shared" ref="Q30:Q33" si="57">SUM(G30+K30+P30)</f>
        <v>188772.09000000003</v>
      </c>
      <c r="S30" s="183">
        <f t="shared" ref="S30:V33" si="58">SUM(S6+S24)</f>
        <v>0</v>
      </c>
      <c r="T30" s="28">
        <f t="shared" si="58"/>
        <v>0</v>
      </c>
      <c r="U30" s="28">
        <f t="shared" si="58"/>
        <v>0</v>
      </c>
      <c r="V30" s="29">
        <f t="shared" si="58"/>
        <v>0</v>
      </c>
    </row>
    <row r="31" spans="1:22" x14ac:dyDescent="0.25">
      <c r="A31" s="322"/>
      <c r="B31" s="323"/>
      <c r="C31" s="27">
        <v>2019</v>
      </c>
      <c r="D31" s="100">
        <f t="shared" ref="D31:E33" si="59">+D7</f>
        <v>0</v>
      </c>
      <c r="E31" s="100">
        <f t="shared" si="59"/>
        <v>7500</v>
      </c>
      <c r="F31" s="100">
        <f t="shared" si="52"/>
        <v>17543.21</v>
      </c>
      <c r="G31" s="28">
        <v>25043.21</v>
      </c>
      <c r="H31" s="28">
        <f t="shared" ref="H31:I33" si="60">+H7</f>
        <v>14482</v>
      </c>
      <c r="I31" s="28">
        <f t="shared" si="60"/>
        <v>4113</v>
      </c>
      <c r="J31" s="28">
        <f t="shared" si="54"/>
        <v>62014.009999999995</v>
      </c>
      <c r="K31" s="272">
        <v>80609.009999999995</v>
      </c>
      <c r="L31" s="28">
        <f t="shared" ref="L31:O33" si="61">+L7</f>
        <v>37679.46</v>
      </c>
      <c r="M31" s="28">
        <f t="shared" si="61"/>
        <v>0</v>
      </c>
      <c r="N31" s="28">
        <f t="shared" si="61"/>
        <v>0</v>
      </c>
      <c r="O31" s="28">
        <f t="shared" si="61"/>
        <v>0</v>
      </c>
      <c r="P31" s="28">
        <f t="shared" si="56"/>
        <v>37679.46</v>
      </c>
      <c r="Q31" s="29">
        <f t="shared" si="57"/>
        <v>143331.68</v>
      </c>
      <c r="S31" s="183">
        <f t="shared" si="58"/>
        <v>0</v>
      </c>
      <c r="T31" s="28">
        <f t="shared" si="58"/>
        <v>0</v>
      </c>
      <c r="U31" s="28">
        <f t="shared" si="58"/>
        <v>0</v>
      </c>
      <c r="V31" s="29">
        <f t="shared" si="58"/>
        <v>0</v>
      </c>
    </row>
    <row r="32" spans="1:22" x14ac:dyDescent="0.25">
      <c r="A32" s="322"/>
      <c r="B32" s="323"/>
      <c r="C32" s="27">
        <v>2020</v>
      </c>
      <c r="D32" s="100">
        <f t="shared" si="59"/>
        <v>0</v>
      </c>
      <c r="E32" s="100">
        <f t="shared" si="59"/>
        <v>4500</v>
      </c>
      <c r="F32" s="100">
        <f t="shared" si="52"/>
        <v>49387.5</v>
      </c>
      <c r="G32" s="28">
        <v>53887.5</v>
      </c>
      <c r="H32" s="28">
        <f t="shared" si="60"/>
        <v>14482</v>
      </c>
      <c r="I32" s="28">
        <f t="shared" si="60"/>
        <v>4236</v>
      </c>
      <c r="J32" s="28">
        <f t="shared" si="54"/>
        <v>73730</v>
      </c>
      <c r="K32" s="272">
        <v>92448</v>
      </c>
      <c r="L32" s="28">
        <f t="shared" si="61"/>
        <v>45519.03</v>
      </c>
      <c r="M32" s="28">
        <f t="shared" si="61"/>
        <v>0</v>
      </c>
      <c r="N32" s="28">
        <f t="shared" si="61"/>
        <v>0</v>
      </c>
      <c r="O32" s="28">
        <f t="shared" si="61"/>
        <v>0</v>
      </c>
      <c r="P32" s="28">
        <f t="shared" si="56"/>
        <v>45519.03</v>
      </c>
      <c r="Q32" s="29">
        <f t="shared" si="57"/>
        <v>191854.53</v>
      </c>
      <c r="S32" s="183">
        <f t="shared" si="58"/>
        <v>0</v>
      </c>
      <c r="T32" s="28">
        <f t="shared" si="58"/>
        <v>0</v>
      </c>
      <c r="U32" s="28">
        <f t="shared" si="58"/>
        <v>0</v>
      </c>
      <c r="V32" s="29">
        <f t="shared" si="58"/>
        <v>0</v>
      </c>
    </row>
    <row r="33" spans="1:22" x14ac:dyDescent="0.25">
      <c r="A33" s="322"/>
      <c r="B33" s="323"/>
      <c r="C33" s="27">
        <v>2021</v>
      </c>
      <c r="D33" s="100">
        <f t="shared" si="59"/>
        <v>0</v>
      </c>
      <c r="E33" s="100">
        <f t="shared" si="59"/>
        <v>2500</v>
      </c>
      <c r="F33" s="102">
        <f t="shared" si="52"/>
        <v>41411.75</v>
      </c>
      <c r="G33" s="28">
        <v>43911.75</v>
      </c>
      <c r="H33" s="28">
        <f t="shared" si="60"/>
        <v>13482</v>
      </c>
      <c r="I33" s="28">
        <f t="shared" si="60"/>
        <v>4363</v>
      </c>
      <c r="J33" s="28">
        <f t="shared" si="54"/>
        <v>72476.59</v>
      </c>
      <c r="K33" s="272">
        <v>90321.59</v>
      </c>
      <c r="L33" s="28">
        <f t="shared" si="61"/>
        <v>47210.97</v>
      </c>
      <c r="M33" s="28">
        <f t="shared" si="61"/>
        <v>0</v>
      </c>
      <c r="N33" s="28">
        <f t="shared" si="61"/>
        <v>0</v>
      </c>
      <c r="O33" s="28">
        <f t="shared" si="61"/>
        <v>0</v>
      </c>
      <c r="P33" s="28">
        <f t="shared" si="56"/>
        <v>47210.97</v>
      </c>
      <c r="Q33" s="29">
        <f t="shared" si="57"/>
        <v>181444.31</v>
      </c>
      <c r="S33" s="183">
        <f t="shared" si="58"/>
        <v>0</v>
      </c>
      <c r="T33" s="28">
        <f t="shared" si="58"/>
        <v>0</v>
      </c>
      <c r="U33" s="28">
        <f t="shared" si="58"/>
        <v>0</v>
      </c>
      <c r="V33" s="29">
        <f t="shared" si="58"/>
        <v>0</v>
      </c>
    </row>
    <row r="34" spans="1:22" ht="15.75" thickBot="1" x14ac:dyDescent="0.3">
      <c r="A34" s="324"/>
      <c r="B34" s="325"/>
      <c r="C34" s="30" t="s">
        <v>8</v>
      </c>
      <c r="D34" s="101">
        <f>SUM(D29:D33)</f>
        <v>5722</v>
      </c>
      <c r="E34" s="101">
        <f t="shared" ref="E34" si="62">SUM(E29:E33)</f>
        <v>20213.900000000001</v>
      </c>
      <c r="F34" s="101">
        <f t="shared" ref="F34" si="63">SUM(F29:F33)</f>
        <v>231850.07</v>
      </c>
      <c r="G34" s="31">
        <f t="shared" ref="G34" si="64">SUM(D34:F34)</f>
        <v>257785.97</v>
      </c>
      <c r="H34" s="31">
        <f>SUM(H29:H33)</f>
        <v>68567.63</v>
      </c>
      <c r="I34" s="31">
        <f t="shared" ref="I34" si="65">SUM(I29:I33)</f>
        <v>19202.03</v>
      </c>
      <c r="J34" s="31">
        <f t="shared" ref="J34" si="66">SUM(J29:J33)</f>
        <v>294105.16000000003</v>
      </c>
      <c r="K34" s="31">
        <f t="shared" ref="K34" si="67">SUM(H34:J34)</f>
        <v>381874.82000000007</v>
      </c>
      <c r="L34" s="31">
        <f>SUM(L29:L33)</f>
        <v>205391.63</v>
      </c>
      <c r="M34" s="31">
        <f t="shared" ref="M34" si="68">SUM(M29:M33)</f>
        <v>0</v>
      </c>
      <c r="N34" s="31">
        <f t="shared" ref="N34" si="69">SUM(N29:N33)</f>
        <v>0</v>
      </c>
      <c r="O34" s="31">
        <f t="shared" ref="O34" si="70">SUM(O29:O33)</f>
        <v>0</v>
      </c>
      <c r="P34" s="31">
        <f t="shared" si="56"/>
        <v>205391.63</v>
      </c>
      <c r="Q34" s="32">
        <f>SUM(Q29:Q33)</f>
        <v>845052.41999999993</v>
      </c>
      <c r="S34" s="184">
        <f>SUM(S29:S33)</f>
        <v>0</v>
      </c>
      <c r="T34" s="31">
        <f t="shared" ref="T34:V34" si="71">SUM(T29:T33)</f>
        <v>0</v>
      </c>
      <c r="U34" s="31">
        <f t="shared" si="71"/>
        <v>0</v>
      </c>
      <c r="V34" s="32">
        <f t="shared" si="71"/>
        <v>0</v>
      </c>
    </row>
    <row r="35" spans="1:22" hidden="1" thickBot="1" x14ac:dyDescent="0.35">
      <c r="A35" s="342" t="s">
        <v>12</v>
      </c>
      <c r="B35" s="345" t="s">
        <v>7</v>
      </c>
      <c r="C35" s="3">
        <v>2017</v>
      </c>
      <c r="D35" s="93"/>
      <c r="E35" s="93"/>
      <c r="F35" s="93"/>
      <c r="G35" s="4">
        <f>SUM(D35:F35)</f>
        <v>0</v>
      </c>
      <c r="H35" s="4"/>
      <c r="I35" s="4"/>
      <c r="J35" s="4"/>
      <c r="K35" s="4">
        <f>SUM(H35:J35)</f>
        <v>0</v>
      </c>
      <c r="L35" s="4"/>
      <c r="M35" s="4"/>
      <c r="N35" s="4"/>
      <c r="O35" s="4"/>
      <c r="P35" s="4">
        <f>SUM(L35:O35)</f>
        <v>0</v>
      </c>
      <c r="Q35" s="5">
        <f>SUM(G35+K35+P35)</f>
        <v>0</v>
      </c>
      <c r="S35" s="178"/>
      <c r="T35" s="7"/>
      <c r="U35" s="7"/>
      <c r="V35" s="8"/>
    </row>
    <row r="36" spans="1:22" hidden="1" thickBot="1" x14ac:dyDescent="0.35">
      <c r="A36" s="343"/>
      <c r="B36" s="346"/>
      <c r="C36" s="6">
        <v>2018</v>
      </c>
      <c r="D36" s="92"/>
      <c r="E36" s="92"/>
      <c r="F36" s="92"/>
      <c r="G36" s="7">
        <f t="shared" ref="G36:G40" si="72">SUM(D36:F36)</f>
        <v>0</v>
      </c>
      <c r="H36" s="7"/>
      <c r="I36" s="7"/>
      <c r="J36" s="7"/>
      <c r="K36" s="7">
        <f t="shared" ref="K36:K40" si="73">SUM(H36:J36)</f>
        <v>0</v>
      </c>
      <c r="L36" s="7"/>
      <c r="M36" s="7"/>
      <c r="N36" s="7"/>
      <c r="O36" s="7"/>
      <c r="P36" s="7">
        <f t="shared" ref="P36:P40" si="74">SUM(L36:O36)</f>
        <v>0</v>
      </c>
      <c r="Q36" s="8">
        <f t="shared" ref="Q36:Q39" si="75">SUM(G36+K36+P36)</f>
        <v>0</v>
      </c>
      <c r="S36" s="178"/>
      <c r="T36" s="7"/>
      <c r="U36" s="7"/>
      <c r="V36" s="8"/>
    </row>
    <row r="37" spans="1:22" hidden="1" thickBot="1" x14ac:dyDescent="0.35">
      <c r="A37" s="343"/>
      <c r="B37" s="346"/>
      <c r="C37" s="6">
        <v>2019</v>
      </c>
      <c r="D37" s="92"/>
      <c r="E37" s="92"/>
      <c r="F37" s="92"/>
      <c r="G37" s="7">
        <f t="shared" si="72"/>
        <v>0</v>
      </c>
      <c r="H37" s="7"/>
      <c r="I37" s="7"/>
      <c r="J37" s="7"/>
      <c r="K37" s="7">
        <f t="shared" si="73"/>
        <v>0</v>
      </c>
      <c r="L37" s="7"/>
      <c r="M37" s="7"/>
      <c r="N37" s="7"/>
      <c r="O37" s="7"/>
      <c r="P37" s="7">
        <f t="shared" si="74"/>
        <v>0</v>
      </c>
      <c r="Q37" s="8">
        <f t="shared" si="75"/>
        <v>0</v>
      </c>
      <c r="S37" s="178"/>
      <c r="T37" s="7"/>
      <c r="U37" s="7"/>
      <c r="V37" s="8"/>
    </row>
    <row r="38" spans="1:22" hidden="1" thickBot="1" x14ac:dyDescent="0.35">
      <c r="A38" s="343"/>
      <c r="B38" s="346"/>
      <c r="C38" s="6">
        <v>2020</v>
      </c>
      <c r="D38" s="92"/>
      <c r="E38" s="92"/>
      <c r="F38" s="92"/>
      <c r="G38" s="7">
        <f t="shared" si="72"/>
        <v>0</v>
      </c>
      <c r="H38" s="7"/>
      <c r="I38" s="7"/>
      <c r="J38" s="7"/>
      <c r="K38" s="7">
        <f t="shared" si="73"/>
        <v>0</v>
      </c>
      <c r="L38" s="7"/>
      <c r="M38" s="7"/>
      <c r="N38" s="7"/>
      <c r="O38" s="7"/>
      <c r="P38" s="7">
        <f t="shared" si="74"/>
        <v>0</v>
      </c>
      <c r="Q38" s="8">
        <f t="shared" si="75"/>
        <v>0</v>
      </c>
      <c r="S38" s="178"/>
      <c r="T38" s="7"/>
      <c r="U38" s="7"/>
      <c r="V38" s="8"/>
    </row>
    <row r="39" spans="1:22" hidden="1" thickBot="1" x14ac:dyDescent="0.35">
      <c r="A39" s="343"/>
      <c r="B39" s="346"/>
      <c r="C39" s="6">
        <v>2021</v>
      </c>
      <c r="D39" s="92"/>
      <c r="E39" s="92"/>
      <c r="F39" s="92"/>
      <c r="G39" s="7">
        <f t="shared" si="72"/>
        <v>0</v>
      </c>
      <c r="H39" s="7"/>
      <c r="I39" s="7"/>
      <c r="J39" s="7"/>
      <c r="K39" s="7">
        <f t="shared" si="73"/>
        <v>0</v>
      </c>
      <c r="L39" s="7"/>
      <c r="M39" s="7"/>
      <c r="N39" s="7"/>
      <c r="O39" s="7"/>
      <c r="P39" s="7">
        <f t="shared" si="74"/>
        <v>0</v>
      </c>
      <c r="Q39" s="8">
        <f t="shared" si="75"/>
        <v>0</v>
      </c>
      <c r="S39" s="178"/>
      <c r="T39" s="7"/>
      <c r="U39" s="7"/>
      <c r="V39" s="8"/>
    </row>
    <row r="40" spans="1:22" hidden="1" thickBot="1" x14ac:dyDescent="0.35">
      <c r="A40" s="344"/>
      <c r="B40" s="33"/>
      <c r="C40" s="10" t="s">
        <v>8</v>
      </c>
      <c r="D40" s="94">
        <f>SUM(D35:D39)</f>
        <v>0</v>
      </c>
      <c r="E40" s="94">
        <f t="shared" ref="E40" si="76">SUM(E35:E39)</f>
        <v>0</v>
      </c>
      <c r="F40" s="94">
        <f t="shared" ref="F40" si="77">SUM(F35:F39)</f>
        <v>0</v>
      </c>
      <c r="G40" s="11">
        <f t="shared" si="72"/>
        <v>0</v>
      </c>
      <c r="H40" s="11">
        <f>SUM(H35:H39)</f>
        <v>0</v>
      </c>
      <c r="I40" s="11">
        <f t="shared" ref="I40" si="78">SUM(I35:I39)</f>
        <v>0</v>
      </c>
      <c r="J40" s="11">
        <f t="shared" ref="J40" si="79">SUM(J35:J39)</f>
        <v>0</v>
      </c>
      <c r="K40" s="11">
        <f t="shared" si="73"/>
        <v>0</v>
      </c>
      <c r="L40" s="11">
        <f>SUM(L35:L39)</f>
        <v>0</v>
      </c>
      <c r="M40" s="11">
        <f t="shared" ref="M40" si="80">SUM(M35:M39)</f>
        <v>0</v>
      </c>
      <c r="N40" s="11">
        <f t="shared" ref="N40" si="81">SUM(N35:N39)</f>
        <v>0</v>
      </c>
      <c r="O40" s="11">
        <f t="shared" ref="O40" si="82">SUM(O35:O39)</f>
        <v>0</v>
      </c>
      <c r="P40" s="11">
        <f t="shared" si="74"/>
        <v>0</v>
      </c>
      <c r="Q40" s="12">
        <f>SUM(Q35:Q39)</f>
        <v>0</v>
      </c>
      <c r="S40" s="179">
        <f t="shared" ref="S40:V40" si="83">SUM(S35:S39)</f>
        <v>0</v>
      </c>
      <c r="T40" s="11">
        <f t="shared" si="83"/>
        <v>0</v>
      </c>
      <c r="U40" s="11">
        <f t="shared" si="83"/>
        <v>0</v>
      </c>
      <c r="V40" s="12">
        <f t="shared" si="83"/>
        <v>0</v>
      </c>
    </row>
    <row r="41" spans="1:22" hidden="1" thickBot="1" x14ac:dyDescent="0.35">
      <c r="A41" s="347" t="s">
        <v>12</v>
      </c>
      <c r="B41" s="280" t="s">
        <v>7</v>
      </c>
      <c r="C41" s="3">
        <v>2017</v>
      </c>
      <c r="D41" s="93"/>
      <c r="E41" s="93"/>
      <c r="F41" s="93"/>
      <c r="G41" s="4">
        <f>SUM(D41:F41)</f>
        <v>0</v>
      </c>
      <c r="H41" s="4"/>
      <c r="I41" s="4"/>
      <c r="J41" s="4"/>
      <c r="K41" s="4">
        <f>SUM(H41:J41)</f>
        <v>0</v>
      </c>
      <c r="L41" s="4"/>
      <c r="M41" s="4"/>
      <c r="N41" s="4"/>
      <c r="O41" s="4"/>
      <c r="P41" s="4">
        <f>SUM(L41:O41)</f>
        <v>0</v>
      </c>
      <c r="Q41" s="5">
        <f>SUM(G41+K41+P41)</f>
        <v>0</v>
      </c>
      <c r="S41" s="178"/>
      <c r="T41" s="7"/>
      <c r="U41" s="7"/>
      <c r="V41" s="8"/>
    </row>
    <row r="42" spans="1:22" hidden="1" thickBot="1" x14ac:dyDescent="0.35">
      <c r="A42" s="348"/>
      <c r="B42" s="281"/>
      <c r="C42" s="6">
        <v>2018</v>
      </c>
      <c r="D42" s="92"/>
      <c r="E42" s="92"/>
      <c r="F42" s="92"/>
      <c r="G42" s="7">
        <f t="shared" ref="G42:G46" si="84">SUM(D42:F42)</f>
        <v>0</v>
      </c>
      <c r="H42" s="7"/>
      <c r="I42" s="7"/>
      <c r="J42" s="7"/>
      <c r="K42" s="7">
        <f t="shared" ref="K42:K46" si="85">SUM(H42:J42)</f>
        <v>0</v>
      </c>
      <c r="L42" s="7"/>
      <c r="M42" s="7"/>
      <c r="N42" s="7"/>
      <c r="O42" s="7"/>
      <c r="P42" s="7">
        <f t="shared" ref="P42:P46" si="86">SUM(L42:O42)</f>
        <v>0</v>
      </c>
      <c r="Q42" s="8">
        <f t="shared" ref="Q42:Q45" si="87">SUM(G42+K42+P42)</f>
        <v>0</v>
      </c>
      <c r="S42" s="178"/>
      <c r="T42" s="7"/>
      <c r="U42" s="7"/>
      <c r="V42" s="8"/>
    </row>
    <row r="43" spans="1:22" hidden="1" thickBot="1" x14ac:dyDescent="0.35">
      <c r="A43" s="348"/>
      <c r="B43" s="281"/>
      <c r="C43" s="6">
        <v>2019</v>
      </c>
      <c r="D43" s="92"/>
      <c r="E43" s="92"/>
      <c r="F43" s="92"/>
      <c r="G43" s="7">
        <f t="shared" si="84"/>
        <v>0</v>
      </c>
      <c r="H43" s="7"/>
      <c r="I43" s="7"/>
      <c r="J43" s="7"/>
      <c r="K43" s="7">
        <f t="shared" si="85"/>
        <v>0</v>
      </c>
      <c r="L43" s="7"/>
      <c r="M43" s="7"/>
      <c r="N43" s="7"/>
      <c r="O43" s="7"/>
      <c r="P43" s="7">
        <f t="shared" si="86"/>
        <v>0</v>
      </c>
      <c r="Q43" s="8">
        <f t="shared" si="87"/>
        <v>0</v>
      </c>
      <c r="S43" s="178"/>
      <c r="T43" s="7"/>
      <c r="U43" s="7"/>
      <c r="V43" s="8"/>
    </row>
    <row r="44" spans="1:22" hidden="1" thickBot="1" x14ac:dyDescent="0.35">
      <c r="A44" s="348"/>
      <c r="B44" s="281"/>
      <c r="C44" s="6">
        <v>2020</v>
      </c>
      <c r="D44" s="92"/>
      <c r="E44" s="92"/>
      <c r="F44" s="92"/>
      <c r="G44" s="7">
        <f t="shared" si="84"/>
        <v>0</v>
      </c>
      <c r="H44" s="7"/>
      <c r="I44" s="7"/>
      <c r="J44" s="7"/>
      <c r="K44" s="7">
        <f t="shared" si="85"/>
        <v>0</v>
      </c>
      <c r="L44" s="7"/>
      <c r="M44" s="7"/>
      <c r="N44" s="7"/>
      <c r="O44" s="7"/>
      <c r="P44" s="7">
        <f t="shared" si="86"/>
        <v>0</v>
      </c>
      <c r="Q44" s="8">
        <f t="shared" si="87"/>
        <v>0</v>
      </c>
      <c r="S44" s="178"/>
      <c r="T44" s="7"/>
      <c r="U44" s="7"/>
      <c r="V44" s="8"/>
    </row>
    <row r="45" spans="1:22" hidden="1" thickBot="1" x14ac:dyDescent="0.35">
      <c r="A45" s="348"/>
      <c r="B45" s="281"/>
      <c r="C45" s="6">
        <v>2021</v>
      </c>
      <c r="D45" s="92"/>
      <c r="E45" s="92"/>
      <c r="F45" s="92"/>
      <c r="G45" s="7">
        <f t="shared" si="84"/>
        <v>0</v>
      </c>
      <c r="H45" s="7"/>
      <c r="I45" s="7"/>
      <c r="J45" s="7"/>
      <c r="K45" s="7">
        <f t="shared" si="85"/>
        <v>0</v>
      </c>
      <c r="L45" s="7"/>
      <c r="M45" s="7"/>
      <c r="N45" s="7"/>
      <c r="O45" s="7"/>
      <c r="P45" s="7">
        <f t="shared" si="86"/>
        <v>0</v>
      </c>
      <c r="Q45" s="8">
        <f t="shared" si="87"/>
        <v>0</v>
      </c>
      <c r="S45" s="178"/>
      <c r="T45" s="7"/>
      <c r="U45" s="7"/>
      <c r="V45" s="8"/>
    </row>
    <row r="46" spans="1:22" hidden="1" thickBot="1" x14ac:dyDescent="0.35">
      <c r="A46" s="348"/>
      <c r="B46" s="285"/>
      <c r="C46" s="13" t="s">
        <v>8</v>
      </c>
      <c r="D46" s="95">
        <f>SUM(D41:D45)</f>
        <v>0</v>
      </c>
      <c r="E46" s="95">
        <f t="shared" ref="E46" si="88">SUM(E41:E45)</f>
        <v>0</v>
      </c>
      <c r="F46" s="95">
        <f t="shared" ref="F46" si="89">SUM(F41:F45)</f>
        <v>0</v>
      </c>
      <c r="G46" s="14">
        <f t="shared" si="84"/>
        <v>0</v>
      </c>
      <c r="H46" s="14">
        <f>SUM(H41:H45)</f>
        <v>0</v>
      </c>
      <c r="I46" s="14">
        <f t="shared" ref="I46" si="90">SUM(I41:I45)</f>
        <v>0</v>
      </c>
      <c r="J46" s="14">
        <f t="shared" ref="J46" si="91">SUM(J41:J45)</f>
        <v>0</v>
      </c>
      <c r="K46" s="14">
        <f t="shared" si="85"/>
        <v>0</v>
      </c>
      <c r="L46" s="14">
        <f>SUM(L41:L45)</f>
        <v>0</v>
      </c>
      <c r="M46" s="14">
        <f t="shared" ref="M46" si="92">SUM(M41:M45)</f>
        <v>0</v>
      </c>
      <c r="N46" s="14">
        <f t="shared" ref="N46" si="93">SUM(N41:N45)</f>
        <v>0</v>
      </c>
      <c r="O46" s="14">
        <f t="shared" ref="O46" si="94">SUM(O41:O45)</f>
        <v>0</v>
      </c>
      <c r="P46" s="14">
        <f t="shared" si="86"/>
        <v>0</v>
      </c>
      <c r="Q46" s="15">
        <f>SUM(Q41:Q45)</f>
        <v>0</v>
      </c>
      <c r="S46" s="181">
        <f t="shared" ref="S46:V46" si="95">SUM(S41:S45)</f>
        <v>0</v>
      </c>
      <c r="T46" s="14">
        <f t="shared" si="95"/>
        <v>0</v>
      </c>
      <c r="U46" s="14">
        <f t="shared" si="95"/>
        <v>0</v>
      </c>
      <c r="V46" s="15">
        <f t="shared" si="95"/>
        <v>0</v>
      </c>
    </row>
    <row r="47" spans="1:22" ht="15.6" hidden="1" thickTop="1" thickBot="1" x14ac:dyDescent="0.35">
      <c r="A47" s="348"/>
      <c r="B47" s="286" t="s">
        <v>9</v>
      </c>
      <c r="C47" s="16">
        <v>2017</v>
      </c>
      <c r="D47" s="96"/>
      <c r="E47" s="96"/>
      <c r="F47" s="96"/>
      <c r="G47" s="17">
        <f>SUM(D47:F47)</f>
        <v>0</v>
      </c>
      <c r="H47" s="17"/>
      <c r="I47" s="17"/>
      <c r="J47" s="17"/>
      <c r="K47" s="17">
        <f>SUM(H47:J47)</f>
        <v>0</v>
      </c>
      <c r="L47" s="17"/>
      <c r="M47" s="17"/>
      <c r="N47" s="17"/>
      <c r="O47" s="17"/>
      <c r="P47" s="17">
        <f>SUM(L47:O47)</f>
        <v>0</v>
      </c>
      <c r="Q47" s="18">
        <f>SUM(G47+K47+P47)</f>
        <v>0</v>
      </c>
      <c r="S47" s="178"/>
      <c r="T47" s="7"/>
      <c r="U47" s="7"/>
      <c r="V47" s="8"/>
    </row>
    <row r="48" spans="1:22" hidden="1" thickBot="1" x14ac:dyDescent="0.35">
      <c r="A48" s="348"/>
      <c r="B48" s="281"/>
      <c r="C48" s="6">
        <v>2018</v>
      </c>
      <c r="D48" s="92"/>
      <c r="E48" s="92"/>
      <c r="F48" s="92"/>
      <c r="G48" s="7">
        <f t="shared" ref="G48:G52" si="96">SUM(D48:F48)</f>
        <v>0</v>
      </c>
      <c r="H48" s="7"/>
      <c r="I48" s="7"/>
      <c r="J48" s="7"/>
      <c r="K48" s="7">
        <f t="shared" ref="K48:K52" si="97">SUM(H48:J48)</f>
        <v>0</v>
      </c>
      <c r="L48" s="7"/>
      <c r="M48" s="7"/>
      <c r="N48" s="7"/>
      <c r="O48" s="7"/>
      <c r="P48" s="7">
        <f t="shared" ref="P48:P52" si="98">SUM(L48:O48)</f>
        <v>0</v>
      </c>
      <c r="Q48" s="8">
        <f t="shared" ref="Q48:Q51" si="99">SUM(G48+K48+P48)</f>
        <v>0</v>
      </c>
      <c r="S48" s="178"/>
      <c r="T48" s="7"/>
      <c r="U48" s="7"/>
      <c r="V48" s="8"/>
    </row>
    <row r="49" spans="1:22" hidden="1" thickBot="1" x14ac:dyDescent="0.35">
      <c r="A49" s="348"/>
      <c r="B49" s="281"/>
      <c r="C49" s="6">
        <v>2019</v>
      </c>
      <c r="D49" s="92"/>
      <c r="E49" s="92"/>
      <c r="F49" s="92"/>
      <c r="G49" s="7">
        <f t="shared" si="96"/>
        <v>0</v>
      </c>
      <c r="H49" s="7"/>
      <c r="I49" s="7"/>
      <c r="J49" s="7"/>
      <c r="K49" s="7">
        <f t="shared" si="97"/>
        <v>0</v>
      </c>
      <c r="L49" s="7"/>
      <c r="M49" s="7"/>
      <c r="N49" s="7"/>
      <c r="O49" s="7"/>
      <c r="P49" s="7">
        <f t="shared" si="98"/>
        <v>0</v>
      </c>
      <c r="Q49" s="8">
        <f t="shared" si="99"/>
        <v>0</v>
      </c>
      <c r="S49" s="178"/>
      <c r="T49" s="7"/>
      <c r="U49" s="7"/>
      <c r="V49" s="8"/>
    </row>
    <row r="50" spans="1:22" hidden="1" thickBot="1" x14ac:dyDescent="0.35">
      <c r="A50" s="348"/>
      <c r="B50" s="281"/>
      <c r="C50" s="6">
        <v>2020</v>
      </c>
      <c r="D50" s="92"/>
      <c r="E50" s="92"/>
      <c r="F50" s="92"/>
      <c r="G50" s="7">
        <f t="shared" si="96"/>
        <v>0</v>
      </c>
      <c r="H50" s="7"/>
      <c r="I50" s="7"/>
      <c r="J50" s="7"/>
      <c r="K50" s="7">
        <f t="shared" si="97"/>
        <v>0</v>
      </c>
      <c r="L50" s="7"/>
      <c r="M50" s="7"/>
      <c r="N50" s="7"/>
      <c r="O50" s="7"/>
      <c r="P50" s="7">
        <f t="shared" si="98"/>
        <v>0</v>
      </c>
      <c r="Q50" s="8">
        <f t="shared" si="99"/>
        <v>0</v>
      </c>
      <c r="S50" s="178"/>
      <c r="T50" s="7"/>
      <c r="U50" s="7"/>
      <c r="V50" s="8"/>
    </row>
    <row r="51" spans="1:22" hidden="1" thickBot="1" x14ac:dyDescent="0.35">
      <c r="A51" s="348"/>
      <c r="B51" s="281"/>
      <c r="C51" s="6">
        <v>2021</v>
      </c>
      <c r="D51" s="92"/>
      <c r="E51" s="92"/>
      <c r="F51" s="92"/>
      <c r="G51" s="7">
        <f t="shared" si="96"/>
        <v>0</v>
      </c>
      <c r="H51" s="7"/>
      <c r="I51" s="7"/>
      <c r="J51" s="7"/>
      <c r="K51" s="7">
        <f t="shared" si="97"/>
        <v>0</v>
      </c>
      <c r="L51" s="7"/>
      <c r="M51" s="7"/>
      <c r="N51" s="7"/>
      <c r="O51" s="7"/>
      <c r="P51" s="7">
        <f t="shared" si="98"/>
        <v>0</v>
      </c>
      <c r="Q51" s="8">
        <f t="shared" si="99"/>
        <v>0</v>
      </c>
      <c r="S51" s="178"/>
      <c r="T51" s="7"/>
      <c r="U51" s="7"/>
      <c r="V51" s="8"/>
    </row>
    <row r="52" spans="1:22" hidden="1" thickBot="1" x14ac:dyDescent="0.35">
      <c r="A52" s="348"/>
      <c r="B52" s="285"/>
      <c r="C52" s="13" t="s">
        <v>8</v>
      </c>
      <c r="D52" s="95">
        <f>SUM(D47:D51)</f>
        <v>0</v>
      </c>
      <c r="E52" s="95">
        <f t="shared" ref="E52" si="100">SUM(E47:E51)</f>
        <v>0</v>
      </c>
      <c r="F52" s="95">
        <f t="shared" ref="F52" si="101">SUM(F47:F51)</f>
        <v>0</v>
      </c>
      <c r="G52" s="14">
        <f t="shared" si="96"/>
        <v>0</v>
      </c>
      <c r="H52" s="14">
        <f>SUM(H47:H51)</f>
        <v>0</v>
      </c>
      <c r="I52" s="14">
        <f t="shared" ref="I52" si="102">SUM(I47:I51)</f>
        <v>0</v>
      </c>
      <c r="J52" s="14">
        <f t="shared" ref="J52" si="103">SUM(J47:J51)</f>
        <v>0</v>
      </c>
      <c r="K52" s="14">
        <f t="shared" si="97"/>
        <v>0</v>
      </c>
      <c r="L52" s="14">
        <f>SUM(L47:L51)</f>
        <v>0</v>
      </c>
      <c r="M52" s="14">
        <f t="shared" ref="M52" si="104">SUM(M47:M51)</f>
        <v>0</v>
      </c>
      <c r="N52" s="14">
        <f t="shared" ref="N52" si="105">SUM(N47:N51)</f>
        <v>0</v>
      </c>
      <c r="O52" s="14">
        <f t="shared" ref="O52" si="106">SUM(O47:O51)</f>
        <v>0</v>
      </c>
      <c r="P52" s="14">
        <f t="shared" si="98"/>
        <v>0</v>
      </c>
      <c r="Q52" s="15">
        <f>SUM(Q47:Q51)</f>
        <v>0</v>
      </c>
      <c r="S52" s="181">
        <f t="shared" ref="S52:V52" si="107">SUM(S47:S51)</f>
        <v>0</v>
      </c>
      <c r="T52" s="14">
        <f t="shared" si="107"/>
        <v>0</v>
      </c>
      <c r="U52" s="14">
        <f t="shared" si="107"/>
        <v>0</v>
      </c>
      <c r="V52" s="15">
        <f t="shared" si="107"/>
        <v>0</v>
      </c>
    </row>
    <row r="53" spans="1:22" hidden="1" thickBot="1" x14ac:dyDescent="0.35">
      <c r="A53" s="348"/>
      <c r="B53" s="274" t="s">
        <v>13</v>
      </c>
      <c r="C53" s="19">
        <v>2017</v>
      </c>
      <c r="D53" s="97"/>
      <c r="E53" s="97"/>
      <c r="F53" s="97"/>
      <c r="G53" s="20">
        <f>SUM(D53:F53)</f>
        <v>0</v>
      </c>
      <c r="H53" s="20"/>
      <c r="I53" s="20"/>
      <c r="J53" s="20"/>
      <c r="K53" s="20">
        <f>SUM(H53:J53)</f>
        <v>0</v>
      </c>
      <c r="L53" s="20"/>
      <c r="M53" s="20"/>
      <c r="N53" s="20"/>
      <c r="O53" s="20"/>
      <c r="P53" s="20">
        <f>SUM(L53:O53)</f>
        <v>0</v>
      </c>
      <c r="Q53" s="21">
        <f>SUM(G53+K53+P53)</f>
        <v>0</v>
      </c>
      <c r="S53" s="178"/>
      <c r="T53" s="7"/>
      <c r="U53" s="7"/>
      <c r="V53" s="8"/>
    </row>
    <row r="54" spans="1:22" hidden="1" thickBot="1" x14ac:dyDescent="0.35">
      <c r="A54" s="348"/>
      <c r="B54" s="275"/>
      <c r="C54" s="22">
        <v>2018</v>
      </c>
      <c r="D54" s="98"/>
      <c r="E54" s="98"/>
      <c r="F54" s="98"/>
      <c r="G54" s="7">
        <f t="shared" ref="G54:G58" si="108">SUM(D54:F54)</f>
        <v>0</v>
      </c>
      <c r="H54" s="7"/>
      <c r="I54" s="7"/>
      <c r="J54" s="7"/>
      <c r="K54" s="7">
        <f t="shared" ref="K54:K58" si="109">SUM(H54:J54)</f>
        <v>0</v>
      </c>
      <c r="L54" s="7"/>
      <c r="M54" s="7"/>
      <c r="N54" s="7"/>
      <c r="O54" s="7"/>
      <c r="P54" s="7">
        <f t="shared" ref="P54:P58" si="110">SUM(L54:O54)</f>
        <v>0</v>
      </c>
      <c r="Q54" s="8">
        <f t="shared" ref="Q54:Q57" si="111">SUM(G54+K54+P54)</f>
        <v>0</v>
      </c>
      <c r="S54" s="178"/>
      <c r="T54" s="7"/>
      <c r="U54" s="7"/>
      <c r="V54" s="8"/>
    </row>
    <row r="55" spans="1:22" hidden="1" thickBot="1" x14ac:dyDescent="0.35">
      <c r="A55" s="348"/>
      <c r="B55" s="275"/>
      <c r="C55" s="22">
        <v>2019</v>
      </c>
      <c r="D55" s="98"/>
      <c r="E55" s="98"/>
      <c r="F55" s="98"/>
      <c r="G55" s="7">
        <f t="shared" si="108"/>
        <v>0</v>
      </c>
      <c r="H55" s="7"/>
      <c r="I55" s="7"/>
      <c r="J55" s="7"/>
      <c r="K55" s="7">
        <f t="shared" si="109"/>
        <v>0</v>
      </c>
      <c r="L55" s="7"/>
      <c r="M55" s="7"/>
      <c r="N55" s="7"/>
      <c r="O55" s="7"/>
      <c r="P55" s="7">
        <f t="shared" si="110"/>
        <v>0</v>
      </c>
      <c r="Q55" s="8">
        <f t="shared" si="111"/>
        <v>0</v>
      </c>
      <c r="S55" s="178"/>
      <c r="T55" s="7"/>
      <c r="U55" s="7"/>
      <c r="V55" s="8"/>
    </row>
    <row r="56" spans="1:22" hidden="1" thickBot="1" x14ac:dyDescent="0.35">
      <c r="A56" s="348"/>
      <c r="B56" s="275"/>
      <c r="C56" s="22">
        <v>2020</v>
      </c>
      <c r="D56" s="98"/>
      <c r="E56" s="98"/>
      <c r="F56" s="98"/>
      <c r="G56" s="7">
        <f t="shared" si="108"/>
        <v>0</v>
      </c>
      <c r="H56" s="7"/>
      <c r="I56" s="7"/>
      <c r="J56" s="7"/>
      <c r="K56" s="7">
        <f t="shared" si="109"/>
        <v>0</v>
      </c>
      <c r="L56" s="7"/>
      <c r="M56" s="7"/>
      <c r="N56" s="7"/>
      <c r="O56" s="7"/>
      <c r="P56" s="7">
        <f t="shared" si="110"/>
        <v>0</v>
      </c>
      <c r="Q56" s="8">
        <f t="shared" si="111"/>
        <v>0</v>
      </c>
      <c r="S56" s="178"/>
      <c r="T56" s="7"/>
      <c r="U56" s="7"/>
      <c r="V56" s="8"/>
    </row>
    <row r="57" spans="1:22" hidden="1" thickBot="1" x14ac:dyDescent="0.35">
      <c r="A57" s="348"/>
      <c r="B57" s="275"/>
      <c r="C57" s="22">
        <v>2021</v>
      </c>
      <c r="D57" s="98"/>
      <c r="E57" s="98"/>
      <c r="F57" s="98"/>
      <c r="G57" s="7">
        <f t="shared" si="108"/>
        <v>0</v>
      </c>
      <c r="H57" s="7"/>
      <c r="I57" s="7"/>
      <c r="J57" s="7"/>
      <c r="K57" s="7">
        <f t="shared" si="109"/>
        <v>0</v>
      </c>
      <c r="L57" s="7"/>
      <c r="M57" s="7"/>
      <c r="N57" s="7"/>
      <c r="O57" s="7"/>
      <c r="P57" s="7">
        <f t="shared" si="110"/>
        <v>0</v>
      </c>
      <c r="Q57" s="8">
        <f t="shared" si="111"/>
        <v>0</v>
      </c>
      <c r="S57" s="178"/>
      <c r="T57" s="7"/>
      <c r="U57" s="7"/>
      <c r="V57" s="8"/>
    </row>
    <row r="58" spans="1:22" hidden="1" thickBot="1" x14ac:dyDescent="0.35">
      <c r="A58" s="349"/>
      <c r="B58" s="23"/>
      <c r="C58" s="10" t="s">
        <v>8</v>
      </c>
      <c r="D58" s="94">
        <f>SUM(D53:D57)</f>
        <v>0</v>
      </c>
      <c r="E58" s="94">
        <f t="shared" ref="E58" si="112">SUM(E53:E57)</f>
        <v>0</v>
      </c>
      <c r="F58" s="94">
        <f t="shared" ref="F58" si="113">SUM(F53:F57)</f>
        <v>0</v>
      </c>
      <c r="G58" s="11">
        <f t="shared" si="108"/>
        <v>0</v>
      </c>
      <c r="H58" s="11">
        <f>SUM(H53:H57)</f>
        <v>0</v>
      </c>
      <c r="I58" s="11">
        <f t="shared" ref="I58" si="114">SUM(I53:I57)</f>
        <v>0</v>
      </c>
      <c r="J58" s="11">
        <f t="shared" ref="J58" si="115">SUM(J53:J57)</f>
        <v>0</v>
      </c>
      <c r="K58" s="11">
        <f t="shared" si="109"/>
        <v>0</v>
      </c>
      <c r="L58" s="11">
        <f>SUM(L53:L57)</f>
        <v>0</v>
      </c>
      <c r="M58" s="11">
        <f t="shared" ref="M58" si="116">SUM(M53:M57)</f>
        <v>0</v>
      </c>
      <c r="N58" s="11">
        <f t="shared" ref="N58" si="117">SUM(N53:N57)</f>
        <v>0</v>
      </c>
      <c r="O58" s="11">
        <f t="shared" ref="O58" si="118">SUM(O53:O57)</f>
        <v>0</v>
      </c>
      <c r="P58" s="11">
        <f t="shared" si="110"/>
        <v>0</v>
      </c>
      <c r="Q58" s="12">
        <f>SUM(Q53:Q57)</f>
        <v>0</v>
      </c>
      <c r="S58" s="179">
        <f t="shared" ref="S58:V58" si="119">SUM(S53:S57)</f>
        <v>0</v>
      </c>
      <c r="T58" s="11">
        <f t="shared" si="119"/>
        <v>0</v>
      </c>
      <c r="U58" s="11">
        <f t="shared" si="119"/>
        <v>0</v>
      </c>
      <c r="V58" s="12">
        <f t="shared" si="119"/>
        <v>0</v>
      </c>
    </row>
    <row r="59" spans="1:22" hidden="1" thickBot="1" x14ac:dyDescent="0.35">
      <c r="A59" s="322" t="s">
        <v>14</v>
      </c>
      <c r="B59" s="323"/>
      <c r="C59" s="34">
        <v>2017</v>
      </c>
      <c r="D59" s="102"/>
      <c r="E59" s="102"/>
      <c r="F59" s="102"/>
      <c r="G59" s="35">
        <f>SUM(D59:F59)</f>
        <v>0</v>
      </c>
      <c r="H59" s="35"/>
      <c r="I59" s="35"/>
      <c r="J59" s="35"/>
      <c r="K59" s="35">
        <f>SUM(H59:J59)</f>
        <v>0</v>
      </c>
      <c r="L59" s="35"/>
      <c r="M59" s="35"/>
      <c r="N59" s="35"/>
      <c r="O59" s="35"/>
      <c r="P59" s="35">
        <f>SUM(L59:O59)</f>
        <v>0</v>
      </c>
      <c r="Q59" s="36">
        <f>SUM(G59+K59+P59)</f>
        <v>0</v>
      </c>
      <c r="S59" s="185">
        <f>SUM(S35+S53)</f>
        <v>0</v>
      </c>
      <c r="T59" s="35">
        <f t="shared" ref="T59:V59" si="120">SUM(T35+T53)</f>
        <v>0</v>
      </c>
      <c r="U59" s="35">
        <f t="shared" si="120"/>
        <v>0</v>
      </c>
      <c r="V59" s="36">
        <f t="shared" si="120"/>
        <v>0</v>
      </c>
    </row>
    <row r="60" spans="1:22" hidden="1" thickBot="1" x14ac:dyDescent="0.35">
      <c r="A60" s="322"/>
      <c r="B60" s="323"/>
      <c r="C60" s="27">
        <v>2018</v>
      </c>
      <c r="D60" s="100"/>
      <c r="E60" s="100"/>
      <c r="F60" s="100"/>
      <c r="G60" s="28">
        <f t="shared" ref="G60:G64" si="121">SUM(D60:F60)</f>
        <v>0</v>
      </c>
      <c r="H60" s="28"/>
      <c r="I60" s="28"/>
      <c r="J60" s="28"/>
      <c r="K60" s="28">
        <f t="shared" ref="K60:K64" si="122">SUM(H60:J60)</f>
        <v>0</v>
      </c>
      <c r="L60" s="28"/>
      <c r="M60" s="28"/>
      <c r="N60" s="28"/>
      <c r="O60" s="28"/>
      <c r="P60" s="28">
        <f t="shared" ref="P60:P64" si="123">SUM(L60:O60)</f>
        <v>0</v>
      </c>
      <c r="Q60" s="29">
        <f t="shared" ref="Q60:Q63" si="124">SUM(G60+K60+P60)</f>
        <v>0</v>
      </c>
      <c r="S60" s="183">
        <f t="shared" ref="S60:V63" si="125">SUM(S36+S54)</f>
        <v>0</v>
      </c>
      <c r="T60" s="28">
        <f t="shared" si="125"/>
        <v>0</v>
      </c>
      <c r="U60" s="28">
        <f t="shared" si="125"/>
        <v>0</v>
      </c>
      <c r="V60" s="29">
        <f t="shared" si="125"/>
        <v>0</v>
      </c>
    </row>
    <row r="61" spans="1:22" hidden="1" thickBot="1" x14ac:dyDescent="0.35">
      <c r="A61" s="322"/>
      <c r="B61" s="323"/>
      <c r="C61" s="27">
        <v>2019</v>
      </c>
      <c r="D61" s="100"/>
      <c r="E61" s="100"/>
      <c r="F61" s="100"/>
      <c r="G61" s="28">
        <f t="shared" si="121"/>
        <v>0</v>
      </c>
      <c r="H61" s="28"/>
      <c r="I61" s="28"/>
      <c r="J61" s="28"/>
      <c r="K61" s="28">
        <f t="shared" si="122"/>
        <v>0</v>
      </c>
      <c r="L61" s="28"/>
      <c r="M61" s="28"/>
      <c r="N61" s="28"/>
      <c r="O61" s="28"/>
      <c r="P61" s="28">
        <f t="shared" si="123"/>
        <v>0</v>
      </c>
      <c r="Q61" s="29">
        <f t="shared" si="124"/>
        <v>0</v>
      </c>
      <c r="S61" s="183">
        <f t="shared" si="125"/>
        <v>0</v>
      </c>
      <c r="T61" s="28">
        <f t="shared" si="125"/>
        <v>0</v>
      </c>
      <c r="U61" s="28">
        <f t="shared" si="125"/>
        <v>0</v>
      </c>
      <c r="V61" s="29">
        <f t="shared" si="125"/>
        <v>0</v>
      </c>
    </row>
    <row r="62" spans="1:22" hidden="1" thickBot="1" x14ac:dyDescent="0.35">
      <c r="A62" s="322"/>
      <c r="B62" s="323"/>
      <c r="C62" s="27">
        <v>2020</v>
      </c>
      <c r="D62" s="100"/>
      <c r="E62" s="100"/>
      <c r="F62" s="100"/>
      <c r="G62" s="28">
        <f t="shared" si="121"/>
        <v>0</v>
      </c>
      <c r="H62" s="28"/>
      <c r="I62" s="28"/>
      <c r="J62" s="28"/>
      <c r="K62" s="28">
        <f t="shared" si="122"/>
        <v>0</v>
      </c>
      <c r="L62" s="28"/>
      <c r="M62" s="28"/>
      <c r="N62" s="28"/>
      <c r="O62" s="28"/>
      <c r="P62" s="28">
        <f t="shared" si="123"/>
        <v>0</v>
      </c>
      <c r="Q62" s="29">
        <f t="shared" si="124"/>
        <v>0</v>
      </c>
      <c r="S62" s="183">
        <f t="shared" si="125"/>
        <v>0</v>
      </c>
      <c r="T62" s="28">
        <f t="shared" si="125"/>
        <v>0</v>
      </c>
      <c r="U62" s="28">
        <f t="shared" si="125"/>
        <v>0</v>
      </c>
      <c r="V62" s="29">
        <f t="shared" si="125"/>
        <v>0</v>
      </c>
    </row>
    <row r="63" spans="1:22" hidden="1" thickBot="1" x14ac:dyDescent="0.35">
      <c r="A63" s="322"/>
      <c r="B63" s="323"/>
      <c r="C63" s="27">
        <v>2021</v>
      </c>
      <c r="D63" s="100"/>
      <c r="E63" s="100"/>
      <c r="F63" s="100"/>
      <c r="G63" s="28">
        <f t="shared" si="121"/>
        <v>0</v>
      </c>
      <c r="H63" s="28"/>
      <c r="I63" s="28"/>
      <c r="J63" s="28"/>
      <c r="K63" s="28">
        <f t="shared" si="122"/>
        <v>0</v>
      </c>
      <c r="L63" s="28"/>
      <c r="M63" s="28"/>
      <c r="N63" s="28"/>
      <c r="O63" s="28"/>
      <c r="P63" s="28">
        <f t="shared" si="123"/>
        <v>0</v>
      </c>
      <c r="Q63" s="29">
        <f t="shared" si="124"/>
        <v>0</v>
      </c>
      <c r="S63" s="183">
        <f t="shared" si="125"/>
        <v>0</v>
      </c>
      <c r="T63" s="28">
        <f t="shared" si="125"/>
        <v>0</v>
      </c>
      <c r="U63" s="28">
        <f t="shared" si="125"/>
        <v>0</v>
      </c>
      <c r="V63" s="29">
        <f t="shared" si="125"/>
        <v>0</v>
      </c>
    </row>
    <row r="64" spans="1:22" hidden="1" thickBot="1" x14ac:dyDescent="0.35">
      <c r="A64" s="324"/>
      <c r="B64" s="325"/>
      <c r="C64" s="30" t="s">
        <v>8</v>
      </c>
      <c r="D64" s="101">
        <f>SUM(D59:D63)</f>
        <v>0</v>
      </c>
      <c r="E64" s="101">
        <f t="shared" ref="E64" si="126">SUM(E59:E63)</f>
        <v>0</v>
      </c>
      <c r="F64" s="101">
        <f t="shared" ref="F64" si="127">SUM(F59:F63)</f>
        <v>0</v>
      </c>
      <c r="G64" s="31">
        <f t="shared" si="121"/>
        <v>0</v>
      </c>
      <c r="H64" s="31">
        <f>SUM(H59:H63)</f>
        <v>0</v>
      </c>
      <c r="I64" s="31">
        <f t="shared" ref="I64" si="128">SUM(I59:I63)</f>
        <v>0</v>
      </c>
      <c r="J64" s="31">
        <f t="shared" ref="J64" si="129">SUM(J59:J63)</f>
        <v>0</v>
      </c>
      <c r="K64" s="31">
        <f t="shared" si="122"/>
        <v>0</v>
      </c>
      <c r="L64" s="31">
        <f>SUM(L59:L63)</f>
        <v>0</v>
      </c>
      <c r="M64" s="31">
        <f t="shared" ref="M64" si="130">SUM(M59:M63)</f>
        <v>0</v>
      </c>
      <c r="N64" s="31">
        <f t="shared" ref="N64" si="131">SUM(N59:N63)</f>
        <v>0</v>
      </c>
      <c r="O64" s="31">
        <f t="shared" ref="O64" si="132">SUM(O59:O63)</f>
        <v>0</v>
      </c>
      <c r="P64" s="31">
        <f t="shared" si="123"/>
        <v>0</v>
      </c>
      <c r="Q64" s="32">
        <f>SUM(Q59:Q63)</f>
        <v>0</v>
      </c>
      <c r="S64" s="184">
        <f t="shared" ref="S64:V64" si="133">SUM(S59:S63)</f>
        <v>0</v>
      </c>
      <c r="T64" s="31">
        <f t="shared" si="133"/>
        <v>0</v>
      </c>
      <c r="U64" s="31">
        <f t="shared" si="133"/>
        <v>0</v>
      </c>
      <c r="V64" s="32">
        <f t="shared" si="133"/>
        <v>0</v>
      </c>
    </row>
    <row r="65" spans="1:22" x14ac:dyDescent="0.25">
      <c r="A65" s="326" t="s">
        <v>15</v>
      </c>
      <c r="B65" s="327"/>
      <c r="C65" s="37">
        <v>2017</v>
      </c>
      <c r="D65" s="41">
        <v>5722</v>
      </c>
      <c r="E65" s="41">
        <v>363.9</v>
      </c>
      <c r="F65" s="41">
        <f>G65-D65-E65</f>
        <v>47821.59</v>
      </c>
      <c r="G65" s="25">
        <v>53907.49</v>
      </c>
      <c r="H65" s="41">
        <f>+H29</f>
        <v>11701.63</v>
      </c>
      <c r="I65" s="41">
        <f t="shared" ref="I65" si="134">+I29</f>
        <v>2681.03</v>
      </c>
      <c r="J65" s="41">
        <f>K65-H65-I65</f>
        <v>34955.100000000006</v>
      </c>
      <c r="K65" s="38">
        <v>49337.760000000002</v>
      </c>
      <c r="L65" s="41">
        <f>+L29</f>
        <v>36404.559999999998</v>
      </c>
      <c r="M65" s="41">
        <f t="shared" ref="M65:O65" si="135">+M29</f>
        <v>0</v>
      </c>
      <c r="N65" s="41">
        <f t="shared" si="135"/>
        <v>0</v>
      </c>
      <c r="O65" s="41">
        <f t="shared" si="135"/>
        <v>0</v>
      </c>
      <c r="P65" s="38">
        <f>SUM(L65:O65)</f>
        <v>36404.559999999998</v>
      </c>
      <c r="Q65" s="39">
        <f>SUM(G65+K65+P65)</f>
        <v>139649.81</v>
      </c>
      <c r="S65" s="186">
        <f>SUM(S29+S59)</f>
        <v>0</v>
      </c>
      <c r="T65" s="38">
        <f t="shared" ref="T65:V65" si="136">SUM(T29+T59)</f>
        <v>0</v>
      </c>
      <c r="U65" s="38">
        <f t="shared" si="136"/>
        <v>0</v>
      </c>
      <c r="V65" s="39">
        <f t="shared" si="136"/>
        <v>0</v>
      </c>
    </row>
    <row r="66" spans="1:22" x14ac:dyDescent="0.25">
      <c r="A66" s="328"/>
      <c r="B66" s="329"/>
      <c r="C66" s="40">
        <v>2018</v>
      </c>
      <c r="D66" s="41">
        <f>+D30</f>
        <v>0</v>
      </c>
      <c r="E66" s="41">
        <f t="shared" ref="E66" si="137">+E30</f>
        <v>5350</v>
      </c>
      <c r="F66" s="41">
        <f t="shared" ref="F66:F69" si="138">G66-D66-E66</f>
        <v>75686.02</v>
      </c>
      <c r="G66" s="28">
        <v>81036.02</v>
      </c>
      <c r="H66" s="41">
        <f>+H30</f>
        <v>14420</v>
      </c>
      <c r="I66" s="41">
        <f t="shared" ref="I66" si="139">+I30</f>
        <v>3809</v>
      </c>
      <c r="J66" s="41">
        <f t="shared" ref="J66:J69" si="140">K66-H66-I66</f>
        <v>50929.460000000006</v>
      </c>
      <c r="K66" s="41">
        <v>69158.460000000006</v>
      </c>
      <c r="L66" s="41">
        <f>+L30</f>
        <v>38577.61</v>
      </c>
      <c r="M66" s="41">
        <f t="shared" ref="M66:O66" si="141">+M30</f>
        <v>0</v>
      </c>
      <c r="N66" s="41">
        <f t="shared" si="141"/>
        <v>0</v>
      </c>
      <c r="O66" s="41">
        <f t="shared" si="141"/>
        <v>0</v>
      </c>
      <c r="P66" s="41">
        <f t="shared" ref="P66:P70" si="142">SUM(L66:O66)</f>
        <v>38577.61</v>
      </c>
      <c r="Q66" s="42">
        <f t="shared" ref="Q66:Q69" si="143">SUM(G66+K66+P66)</f>
        <v>188772.09000000003</v>
      </c>
      <c r="S66" s="187">
        <f t="shared" ref="S66:V69" si="144">SUM(S30+S60)</f>
        <v>0</v>
      </c>
      <c r="T66" s="41">
        <f t="shared" si="144"/>
        <v>0</v>
      </c>
      <c r="U66" s="41">
        <f t="shared" si="144"/>
        <v>0</v>
      </c>
      <c r="V66" s="42">
        <f t="shared" si="144"/>
        <v>0</v>
      </c>
    </row>
    <row r="67" spans="1:22" x14ac:dyDescent="0.25">
      <c r="A67" s="328"/>
      <c r="B67" s="329"/>
      <c r="C67" s="40">
        <v>2019</v>
      </c>
      <c r="D67" s="41">
        <f t="shared" ref="D67:E69" si="145">+D31</f>
        <v>0</v>
      </c>
      <c r="E67" s="41">
        <f t="shared" si="145"/>
        <v>7500</v>
      </c>
      <c r="F67" s="41">
        <f t="shared" si="138"/>
        <v>17543.21</v>
      </c>
      <c r="G67" s="28">
        <v>25043.21</v>
      </c>
      <c r="H67" s="41">
        <f t="shared" ref="H67:I69" si="146">+H31</f>
        <v>14482</v>
      </c>
      <c r="I67" s="41">
        <f t="shared" si="146"/>
        <v>4113</v>
      </c>
      <c r="J67" s="41">
        <f t="shared" si="140"/>
        <v>62014.009999999995</v>
      </c>
      <c r="K67" s="41">
        <v>80609.009999999995</v>
      </c>
      <c r="L67" s="41">
        <f t="shared" ref="L67:O69" si="147">+L31</f>
        <v>37679.46</v>
      </c>
      <c r="M67" s="41">
        <f t="shared" si="147"/>
        <v>0</v>
      </c>
      <c r="N67" s="41">
        <f t="shared" si="147"/>
        <v>0</v>
      </c>
      <c r="O67" s="41">
        <f t="shared" si="147"/>
        <v>0</v>
      </c>
      <c r="P67" s="41">
        <f t="shared" si="142"/>
        <v>37679.46</v>
      </c>
      <c r="Q67" s="42">
        <f t="shared" si="143"/>
        <v>143331.68</v>
      </c>
      <c r="S67" s="187">
        <f t="shared" si="144"/>
        <v>0</v>
      </c>
      <c r="T67" s="41">
        <f t="shared" si="144"/>
        <v>0</v>
      </c>
      <c r="U67" s="41">
        <f t="shared" si="144"/>
        <v>0</v>
      </c>
      <c r="V67" s="42">
        <f t="shared" si="144"/>
        <v>0</v>
      </c>
    </row>
    <row r="68" spans="1:22" x14ac:dyDescent="0.25">
      <c r="A68" s="328"/>
      <c r="B68" s="329"/>
      <c r="C68" s="40">
        <v>2020</v>
      </c>
      <c r="D68" s="41">
        <f t="shared" si="145"/>
        <v>0</v>
      </c>
      <c r="E68" s="41">
        <f t="shared" si="145"/>
        <v>4500</v>
      </c>
      <c r="F68" s="41">
        <f t="shared" si="138"/>
        <v>49387.5</v>
      </c>
      <c r="G68" s="28">
        <v>53887.5</v>
      </c>
      <c r="H68" s="41">
        <f t="shared" si="146"/>
        <v>14482</v>
      </c>
      <c r="I68" s="41">
        <f t="shared" si="146"/>
        <v>4236</v>
      </c>
      <c r="J68" s="41">
        <f t="shared" si="140"/>
        <v>73730</v>
      </c>
      <c r="K68" s="41">
        <v>92448</v>
      </c>
      <c r="L68" s="41">
        <f t="shared" si="147"/>
        <v>45519.03</v>
      </c>
      <c r="M68" s="41">
        <f t="shared" si="147"/>
        <v>0</v>
      </c>
      <c r="N68" s="41">
        <f t="shared" si="147"/>
        <v>0</v>
      </c>
      <c r="O68" s="41">
        <f t="shared" si="147"/>
        <v>0</v>
      </c>
      <c r="P68" s="41">
        <f t="shared" si="142"/>
        <v>45519.03</v>
      </c>
      <c r="Q68" s="42">
        <f t="shared" si="143"/>
        <v>191854.53</v>
      </c>
      <c r="S68" s="187">
        <f t="shared" si="144"/>
        <v>0</v>
      </c>
      <c r="T68" s="41">
        <f t="shared" si="144"/>
        <v>0</v>
      </c>
      <c r="U68" s="41">
        <f t="shared" si="144"/>
        <v>0</v>
      </c>
      <c r="V68" s="42">
        <f t="shared" si="144"/>
        <v>0</v>
      </c>
    </row>
    <row r="69" spans="1:22" x14ac:dyDescent="0.25">
      <c r="A69" s="328"/>
      <c r="B69" s="329"/>
      <c r="C69" s="40">
        <v>2021</v>
      </c>
      <c r="D69" s="41">
        <f t="shared" si="145"/>
        <v>0</v>
      </c>
      <c r="E69" s="41">
        <f t="shared" si="145"/>
        <v>2500</v>
      </c>
      <c r="F69" s="41">
        <f t="shared" si="138"/>
        <v>41411.75</v>
      </c>
      <c r="G69" s="28">
        <v>43911.75</v>
      </c>
      <c r="H69" s="41">
        <f t="shared" si="146"/>
        <v>13482</v>
      </c>
      <c r="I69" s="41">
        <f t="shared" si="146"/>
        <v>4363</v>
      </c>
      <c r="J69" s="41">
        <f t="shared" si="140"/>
        <v>72476.59</v>
      </c>
      <c r="K69" s="41">
        <v>90321.59</v>
      </c>
      <c r="L69" s="41">
        <f t="shared" si="147"/>
        <v>47210.97</v>
      </c>
      <c r="M69" s="41">
        <f t="shared" si="147"/>
        <v>0</v>
      </c>
      <c r="N69" s="41">
        <f t="shared" si="147"/>
        <v>0</v>
      </c>
      <c r="O69" s="41">
        <f t="shared" si="147"/>
        <v>0</v>
      </c>
      <c r="P69" s="41">
        <f t="shared" si="142"/>
        <v>47210.97</v>
      </c>
      <c r="Q69" s="42">
        <f t="shared" si="143"/>
        <v>181444.31</v>
      </c>
      <c r="S69" s="187">
        <f t="shared" si="144"/>
        <v>0</v>
      </c>
      <c r="T69" s="41">
        <f t="shared" si="144"/>
        <v>0</v>
      </c>
      <c r="U69" s="41">
        <f t="shared" si="144"/>
        <v>0</v>
      </c>
      <c r="V69" s="42">
        <f t="shared" si="144"/>
        <v>0</v>
      </c>
    </row>
    <row r="70" spans="1:22" ht="15.75" thickBot="1" x14ac:dyDescent="0.3">
      <c r="A70" s="330"/>
      <c r="B70" s="331"/>
      <c r="C70" s="43" t="s">
        <v>8</v>
      </c>
      <c r="D70" s="44">
        <f>SUM(D65:D69)</f>
        <v>5722</v>
      </c>
      <c r="E70" s="44">
        <f t="shared" ref="E70" si="148">SUM(E65:E69)</f>
        <v>20213.900000000001</v>
      </c>
      <c r="F70" s="44">
        <f t="shared" ref="F70" si="149">SUM(F65:F69)</f>
        <v>231850.07</v>
      </c>
      <c r="G70" s="44">
        <f t="shared" ref="G70" si="150">SUM(D70:F70)</f>
        <v>257785.97</v>
      </c>
      <c r="H70" s="44">
        <f>SUM(H65:H69)</f>
        <v>68567.63</v>
      </c>
      <c r="I70" s="44">
        <f t="shared" ref="I70" si="151">SUM(I65:I69)</f>
        <v>19202.03</v>
      </c>
      <c r="J70" s="44">
        <f t="shared" ref="J70" si="152">SUM(J65:J69)</f>
        <v>294105.16000000003</v>
      </c>
      <c r="K70" s="44">
        <f t="shared" ref="K70" si="153">SUM(H70:J70)</f>
        <v>381874.82000000007</v>
      </c>
      <c r="L70" s="44">
        <f>SUM(L65:L69)</f>
        <v>205391.63</v>
      </c>
      <c r="M70" s="44">
        <f t="shared" ref="M70" si="154">SUM(M65:M69)</f>
        <v>0</v>
      </c>
      <c r="N70" s="44">
        <f t="shared" ref="N70" si="155">SUM(N65:N69)</f>
        <v>0</v>
      </c>
      <c r="O70" s="44">
        <f t="shared" ref="O70" si="156">SUM(O65:O69)</f>
        <v>0</v>
      </c>
      <c r="P70" s="44">
        <f t="shared" si="142"/>
        <v>205391.63</v>
      </c>
      <c r="Q70" s="45">
        <f>SUM(Q65:Q69)</f>
        <v>845052.41999999993</v>
      </c>
      <c r="S70" s="188">
        <f t="shared" ref="S70:V70" si="157">SUM(S65:S69)</f>
        <v>0</v>
      </c>
      <c r="T70" s="44">
        <f t="shared" si="157"/>
        <v>0</v>
      </c>
      <c r="U70" s="44">
        <f t="shared" si="157"/>
        <v>0</v>
      </c>
      <c r="V70" s="45">
        <f t="shared" si="157"/>
        <v>0</v>
      </c>
    </row>
    <row r="71" spans="1:22" x14ac:dyDescent="0.25">
      <c r="A71" s="332" t="s">
        <v>16</v>
      </c>
      <c r="B71" s="336" t="s">
        <v>17</v>
      </c>
      <c r="C71" s="3">
        <v>2017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5">
        <v>1916.03</v>
      </c>
      <c r="S71" s="178"/>
      <c r="T71" s="7"/>
      <c r="U71" s="7"/>
      <c r="V71" s="8"/>
    </row>
    <row r="72" spans="1:22" x14ac:dyDescent="0.25">
      <c r="A72" s="333"/>
      <c r="B72" s="337"/>
      <c r="C72" s="6">
        <v>2018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8">
        <v>2064</v>
      </c>
      <c r="S72" s="178"/>
      <c r="T72" s="7"/>
      <c r="U72" s="7"/>
      <c r="V72" s="8"/>
    </row>
    <row r="73" spans="1:22" x14ac:dyDescent="0.25">
      <c r="A73" s="333"/>
      <c r="B73" s="337"/>
      <c r="C73" s="6">
        <v>2019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8">
        <v>15564</v>
      </c>
      <c r="S73" s="178"/>
      <c r="T73" s="7"/>
      <c r="U73" s="7"/>
      <c r="V73" s="8"/>
    </row>
    <row r="74" spans="1:22" x14ac:dyDescent="0.25">
      <c r="A74" s="333"/>
      <c r="B74" s="337"/>
      <c r="C74" s="6">
        <v>2020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8">
        <v>2064</v>
      </c>
      <c r="S74" s="178"/>
      <c r="T74" s="7"/>
      <c r="U74" s="7"/>
      <c r="V74" s="8"/>
    </row>
    <row r="75" spans="1:22" x14ac:dyDescent="0.25">
      <c r="A75" s="333"/>
      <c r="B75" s="337"/>
      <c r="C75" s="6">
        <v>2021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8">
        <v>15564</v>
      </c>
      <c r="S75" s="178"/>
      <c r="T75" s="7"/>
      <c r="U75" s="7"/>
      <c r="V75" s="8"/>
    </row>
    <row r="76" spans="1:22" x14ac:dyDescent="0.25">
      <c r="A76" s="333"/>
      <c r="B76" s="337"/>
      <c r="C76" s="48" t="s">
        <v>8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0">
        <f>SUM(Q71:Q75)</f>
        <v>37172.03</v>
      </c>
      <c r="S76" s="189">
        <f t="shared" ref="S76:V76" si="158">SUM(S71:S75)</f>
        <v>0</v>
      </c>
      <c r="T76" s="52">
        <f t="shared" si="158"/>
        <v>0</v>
      </c>
      <c r="U76" s="52">
        <f t="shared" si="158"/>
        <v>0</v>
      </c>
      <c r="V76" s="50">
        <f t="shared" si="158"/>
        <v>0</v>
      </c>
    </row>
    <row r="77" spans="1:22" ht="15.75" thickBot="1" x14ac:dyDescent="0.3">
      <c r="A77" s="333"/>
      <c r="B77" s="338"/>
      <c r="C77" s="51" t="s">
        <v>18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4">
        <f>Q76/Q91</f>
        <v>3.9072912337513338E-2</v>
      </c>
      <c r="S77" s="190" t="e">
        <f t="shared" ref="S77:V77" si="159">S76/S91</f>
        <v>#DIV/0!</v>
      </c>
      <c r="T77" s="191" t="e">
        <f t="shared" si="159"/>
        <v>#DIV/0!</v>
      </c>
      <c r="U77" s="191" t="e">
        <f t="shared" si="159"/>
        <v>#DIV/0!</v>
      </c>
      <c r="V77" s="192" t="e">
        <f t="shared" si="159"/>
        <v>#DIV/0!</v>
      </c>
    </row>
    <row r="78" spans="1:22" ht="15.75" thickTop="1" x14ac:dyDescent="0.25">
      <c r="A78" s="333"/>
      <c r="B78" s="339" t="s">
        <v>19</v>
      </c>
      <c r="C78" s="16">
        <v>2017</v>
      </c>
      <c r="D78" s="105"/>
      <c r="E78" s="105">
        <v>700</v>
      </c>
      <c r="F78" s="105">
        <v>98.35</v>
      </c>
      <c r="G78" s="105">
        <f>SUM(D78:F78)</f>
        <v>798.35</v>
      </c>
      <c r="H78" s="92">
        <v>823.05</v>
      </c>
      <c r="I78" s="92"/>
      <c r="J78" s="92">
        <v>5930.95</v>
      </c>
      <c r="K78" s="92">
        <v>6754</v>
      </c>
      <c r="L78" s="110"/>
      <c r="M78" s="110"/>
      <c r="N78" s="110">
        <v>8781.7999999999993</v>
      </c>
      <c r="O78" s="110"/>
      <c r="P78" s="7">
        <f>SUM(L78:O78)</f>
        <v>8781.7999999999993</v>
      </c>
      <c r="Q78" s="18">
        <f>SUM(G78+K78+P78)</f>
        <v>16334.15</v>
      </c>
      <c r="S78" s="180"/>
      <c r="T78" s="20"/>
      <c r="U78" s="20"/>
      <c r="V78" s="21"/>
    </row>
    <row r="79" spans="1:22" x14ac:dyDescent="0.25">
      <c r="A79" s="333"/>
      <c r="B79" s="337"/>
      <c r="C79" s="6">
        <v>2018</v>
      </c>
      <c r="D79" s="92"/>
      <c r="E79" s="92"/>
      <c r="F79" s="92"/>
      <c r="G79" s="92">
        <f t="shared" ref="G79:G83" si="160">SUM(D79:F79)</f>
        <v>0</v>
      </c>
      <c r="H79" s="92">
        <v>0</v>
      </c>
      <c r="I79" s="92"/>
      <c r="J79" s="92">
        <v>4854</v>
      </c>
      <c r="K79" s="92">
        <v>4854</v>
      </c>
      <c r="L79" s="110"/>
      <c r="M79" s="110"/>
      <c r="N79" s="110">
        <v>7307.85</v>
      </c>
      <c r="O79" s="110"/>
      <c r="P79" s="7">
        <f t="shared" ref="P79:P83" si="161">SUM(L79:O79)</f>
        <v>7307.85</v>
      </c>
      <c r="Q79" s="8">
        <f t="shared" ref="Q79:Q82" si="162">SUM(G79+K79+P79)</f>
        <v>12161.85</v>
      </c>
      <c r="S79" s="178"/>
      <c r="T79" s="7"/>
      <c r="U79" s="7"/>
      <c r="V79" s="8"/>
    </row>
    <row r="80" spans="1:22" x14ac:dyDescent="0.25">
      <c r="A80" s="333"/>
      <c r="B80" s="337"/>
      <c r="C80" s="6">
        <v>2019</v>
      </c>
      <c r="D80" s="92"/>
      <c r="E80" s="92"/>
      <c r="F80" s="92"/>
      <c r="G80" s="92">
        <f t="shared" si="160"/>
        <v>0</v>
      </c>
      <c r="H80" s="92">
        <v>1200</v>
      </c>
      <c r="I80" s="92"/>
      <c r="J80" s="92">
        <v>3571.71</v>
      </c>
      <c r="K80" s="92">
        <v>4771.71</v>
      </c>
      <c r="L80" s="110"/>
      <c r="M80" s="110"/>
      <c r="N80" s="110">
        <v>7527.08</v>
      </c>
      <c r="O80" s="110"/>
      <c r="P80" s="7">
        <f t="shared" si="161"/>
        <v>7527.08</v>
      </c>
      <c r="Q80" s="8">
        <f t="shared" si="162"/>
        <v>12298.79</v>
      </c>
      <c r="S80" s="178"/>
      <c r="T80" s="7"/>
      <c r="U80" s="7"/>
      <c r="V80" s="8"/>
    </row>
    <row r="81" spans="1:22" x14ac:dyDescent="0.25">
      <c r="A81" s="333"/>
      <c r="B81" s="337"/>
      <c r="C81" s="6">
        <v>2020</v>
      </c>
      <c r="D81" s="92"/>
      <c r="E81" s="92"/>
      <c r="F81" s="92"/>
      <c r="G81" s="92">
        <f t="shared" si="160"/>
        <v>0</v>
      </c>
      <c r="H81" s="92">
        <v>850</v>
      </c>
      <c r="I81" s="92"/>
      <c r="J81" s="92">
        <v>4064.87</v>
      </c>
      <c r="K81" s="92">
        <v>4914.87</v>
      </c>
      <c r="L81" s="110"/>
      <c r="M81" s="110"/>
      <c r="N81" s="110">
        <v>7752.9</v>
      </c>
      <c r="O81" s="110"/>
      <c r="P81" s="7">
        <f t="shared" si="161"/>
        <v>7752.9</v>
      </c>
      <c r="Q81" s="8">
        <f t="shared" si="162"/>
        <v>12667.77</v>
      </c>
      <c r="S81" s="178"/>
      <c r="T81" s="7"/>
      <c r="U81" s="7"/>
      <c r="V81" s="8"/>
    </row>
    <row r="82" spans="1:22" x14ac:dyDescent="0.25">
      <c r="A82" s="333"/>
      <c r="B82" s="337"/>
      <c r="C82" s="6">
        <v>2021</v>
      </c>
      <c r="D82" s="106"/>
      <c r="E82" s="106">
        <v>860</v>
      </c>
      <c r="F82" s="106">
        <v>0</v>
      </c>
      <c r="G82" s="106">
        <f t="shared" si="160"/>
        <v>860</v>
      </c>
      <c r="H82" s="92">
        <v>850</v>
      </c>
      <c r="I82" s="92"/>
      <c r="J82" s="92">
        <v>6276.31</v>
      </c>
      <c r="K82" s="92">
        <v>7126.31</v>
      </c>
      <c r="L82" s="110"/>
      <c r="M82" s="110"/>
      <c r="N82" s="110">
        <v>7677.06</v>
      </c>
      <c r="O82" s="110"/>
      <c r="P82" s="7">
        <f t="shared" si="161"/>
        <v>7677.06</v>
      </c>
      <c r="Q82" s="8">
        <f t="shared" si="162"/>
        <v>15663.37</v>
      </c>
      <c r="S82" s="178"/>
      <c r="T82" s="7"/>
      <c r="U82" s="7"/>
      <c r="V82" s="8"/>
    </row>
    <row r="83" spans="1:22" x14ac:dyDescent="0.25">
      <c r="A83" s="333"/>
      <c r="B83" s="337"/>
      <c r="C83" s="48" t="s">
        <v>8</v>
      </c>
      <c r="D83" s="107">
        <f>SUM(D78:D82)</f>
        <v>0</v>
      </c>
      <c r="E83" s="107">
        <f t="shared" ref="E83" si="163">SUM(E78:E82)</f>
        <v>1560</v>
      </c>
      <c r="F83" s="107">
        <f t="shared" ref="F83" si="164">SUM(F78:F82)</f>
        <v>98.35</v>
      </c>
      <c r="G83" s="107">
        <f t="shared" si="160"/>
        <v>1658.35</v>
      </c>
      <c r="H83" s="107">
        <f>SUM(H78:H82)</f>
        <v>3723.05</v>
      </c>
      <c r="I83" s="107">
        <f t="shared" ref="I83" si="165">SUM(I78:I82)</f>
        <v>0</v>
      </c>
      <c r="J83" s="107">
        <f t="shared" ref="J83" si="166">SUM(J78:J82)</f>
        <v>24697.84</v>
      </c>
      <c r="K83" s="107">
        <f t="shared" ref="K83" si="167">SUM(H83:J83)</f>
        <v>28420.89</v>
      </c>
      <c r="L83" s="111">
        <f>SUM(L78:L82)</f>
        <v>0</v>
      </c>
      <c r="M83" s="111">
        <f t="shared" ref="M83" si="168">SUM(M78:M82)</f>
        <v>0</v>
      </c>
      <c r="N83" s="111">
        <f t="shared" ref="N83" si="169">SUM(N78:N82)</f>
        <v>39046.689999999995</v>
      </c>
      <c r="O83" s="111">
        <f t="shared" ref="O83" si="170">SUM(O78:O82)</f>
        <v>0</v>
      </c>
      <c r="P83" s="52">
        <f t="shared" si="161"/>
        <v>39046.689999999995</v>
      </c>
      <c r="Q83" s="50">
        <f>SUM(Q78:Q82)</f>
        <v>69125.929999999993</v>
      </c>
      <c r="S83" s="189">
        <f t="shared" ref="S83:V83" si="171">SUM(S78:S82)</f>
        <v>0</v>
      </c>
      <c r="T83" s="52">
        <f t="shared" si="171"/>
        <v>0</v>
      </c>
      <c r="U83" s="52">
        <f t="shared" si="171"/>
        <v>0</v>
      </c>
      <c r="V83" s="50">
        <f t="shared" si="171"/>
        <v>0</v>
      </c>
    </row>
    <row r="84" spans="1:22" ht="15.75" thickBot="1" x14ac:dyDescent="0.3">
      <c r="A84" s="334"/>
      <c r="B84" s="338"/>
      <c r="C84" s="51" t="s">
        <v>20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104">
        <f>Q83/Q91</f>
        <v>7.2660852881564E-2</v>
      </c>
      <c r="S84" s="190" t="e">
        <f t="shared" ref="S84:V84" si="172">S83/S91</f>
        <v>#DIV/0!</v>
      </c>
      <c r="T84" s="191" t="e">
        <f t="shared" si="172"/>
        <v>#DIV/0!</v>
      </c>
      <c r="U84" s="191" t="e">
        <f t="shared" si="172"/>
        <v>#DIV/0!</v>
      </c>
      <c r="V84" s="192" t="e">
        <f t="shared" si="172"/>
        <v>#DIV/0!</v>
      </c>
    </row>
    <row r="85" spans="1:22" ht="16.5" thickTop="1" thickBot="1" x14ac:dyDescent="0.3">
      <c r="A85" s="335"/>
      <c r="B85" s="54"/>
      <c r="C85" s="55" t="s">
        <v>21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>
        <f>SUM(Q76+Q83)</f>
        <v>106297.95999999999</v>
      </c>
      <c r="S85" s="193"/>
      <c r="T85" s="108"/>
      <c r="U85" s="108"/>
      <c r="V85" s="57"/>
    </row>
    <row r="86" spans="1:22" x14ac:dyDescent="0.25">
      <c r="A86" s="292" t="s">
        <v>22</v>
      </c>
      <c r="B86" s="293"/>
      <c r="C86" s="58">
        <v>2017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59">
        <f>SUM(Q71+Q78+Q65)</f>
        <v>157899.99</v>
      </c>
      <c r="S86" s="194">
        <f t="shared" ref="S86:V90" si="173">SUM(S65+S71+S78)</f>
        <v>0</v>
      </c>
      <c r="T86" s="195">
        <f t="shared" si="173"/>
        <v>0</v>
      </c>
      <c r="U86" s="195">
        <f t="shared" si="173"/>
        <v>0</v>
      </c>
      <c r="V86" s="59">
        <f t="shared" si="173"/>
        <v>0</v>
      </c>
    </row>
    <row r="87" spans="1:22" x14ac:dyDescent="0.25">
      <c r="A87" s="294"/>
      <c r="B87" s="295"/>
      <c r="C87" s="60">
        <v>2018</v>
      </c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61">
        <f t="shared" ref="Q87:Q90" si="174">SUM(Q72+Q79+Q66)</f>
        <v>202997.94000000003</v>
      </c>
      <c r="S87" s="196">
        <f t="shared" si="173"/>
        <v>0</v>
      </c>
      <c r="T87" s="197">
        <f t="shared" si="173"/>
        <v>0</v>
      </c>
      <c r="U87" s="197">
        <f t="shared" si="173"/>
        <v>0</v>
      </c>
      <c r="V87" s="61">
        <f t="shared" si="173"/>
        <v>0</v>
      </c>
    </row>
    <row r="88" spans="1:22" x14ac:dyDescent="0.25">
      <c r="A88" s="294"/>
      <c r="B88" s="295"/>
      <c r="C88" s="60">
        <v>2019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61">
        <f t="shared" si="174"/>
        <v>171194.47</v>
      </c>
      <c r="S88" s="196">
        <f t="shared" si="173"/>
        <v>0</v>
      </c>
      <c r="T88" s="197">
        <f t="shared" si="173"/>
        <v>0</v>
      </c>
      <c r="U88" s="197">
        <f t="shared" si="173"/>
        <v>0</v>
      </c>
      <c r="V88" s="61">
        <f t="shared" si="173"/>
        <v>0</v>
      </c>
    </row>
    <row r="89" spans="1:22" x14ac:dyDescent="0.25">
      <c r="A89" s="294"/>
      <c r="B89" s="295"/>
      <c r="C89" s="60">
        <v>2020</v>
      </c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61">
        <f t="shared" si="174"/>
        <v>206586.3</v>
      </c>
      <c r="S89" s="196">
        <f t="shared" si="173"/>
        <v>0</v>
      </c>
      <c r="T89" s="197">
        <f t="shared" si="173"/>
        <v>0</v>
      </c>
      <c r="U89" s="197">
        <f t="shared" si="173"/>
        <v>0</v>
      </c>
      <c r="V89" s="61">
        <f t="shared" si="173"/>
        <v>0</v>
      </c>
    </row>
    <row r="90" spans="1:22" ht="15.75" thickBot="1" x14ac:dyDescent="0.3">
      <c r="A90" s="294"/>
      <c r="B90" s="295"/>
      <c r="C90" s="62">
        <v>2021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61">
        <f t="shared" si="174"/>
        <v>212671.68</v>
      </c>
      <c r="S90" s="198">
        <f t="shared" si="173"/>
        <v>0</v>
      </c>
      <c r="T90" s="199">
        <f t="shared" si="173"/>
        <v>0</v>
      </c>
      <c r="U90" s="199">
        <f t="shared" si="173"/>
        <v>0</v>
      </c>
      <c r="V90" s="63">
        <f t="shared" si="173"/>
        <v>0</v>
      </c>
    </row>
    <row r="91" spans="1:22" ht="16.5" thickTop="1" thickBot="1" x14ac:dyDescent="0.3">
      <c r="A91" s="296"/>
      <c r="B91" s="297"/>
      <c r="C91" s="64" t="s">
        <v>8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65">
        <f>SUM(Q86:Q90)</f>
        <v>951350.37999999989</v>
      </c>
      <c r="S91" s="200">
        <f t="shared" ref="S91:V91" si="175">SUM(S86:S90)</f>
        <v>0</v>
      </c>
      <c r="T91" s="109">
        <f t="shared" si="175"/>
        <v>0</v>
      </c>
      <c r="U91" s="109">
        <f t="shared" si="175"/>
        <v>0</v>
      </c>
      <c r="V91" s="65">
        <f t="shared" si="175"/>
        <v>0</v>
      </c>
    </row>
    <row r="92" spans="1:22" ht="14.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22" x14ac:dyDescent="0.25">
      <c r="A93" s="298" t="s">
        <v>23</v>
      </c>
      <c r="B93" s="298"/>
      <c r="C93" s="298"/>
      <c r="D93" s="66" t="s">
        <v>24</v>
      </c>
      <c r="E93" s="67">
        <v>1</v>
      </c>
      <c r="F93" s="66" t="s">
        <v>44</v>
      </c>
      <c r="G93" s="67">
        <f>Q64/Q70</f>
        <v>0</v>
      </c>
      <c r="S93" s="355" t="s">
        <v>55</v>
      </c>
      <c r="T93" s="355"/>
      <c r="U93" s="355"/>
      <c r="V93" s="355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S94" s="205">
        <f>S91/Q91</f>
        <v>0</v>
      </c>
      <c r="T94" s="206">
        <f>T91/Q91</f>
        <v>0</v>
      </c>
      <c r="U94" s="207">
        <f>U91/Q91</f>
        <v>0</v>
      </c>
      <c r="V94" s="208">
        <f>V91/Q91</f>
        <v>0</v>
      </c>
    </row>
    <row r="95" spans="1:22" x14ac:dyDescent="0.25">
      <c r="A95" s="310" t="s">
        <v>45</v>
      </c>
      <c r="B95" s="311"/>
      <c r="C95" s="312"/>
      <c r="D95" s="309" t="s">
        <v>46</v>
      </c>
      <c r="E95" s="350">
        <v>0</v>
      </c>
      <c r="F95" s="351" t="s">
        <v>47</v>
      </c>
      <c r="G95" s="352" t="e">
        <f>E95/G90</f>
        <v>#DIV/0!</v>
      </c>
      <c r="H95" s="113"/>
      <c r="I95" s="113"/>
      <c r="J95" s="113"/>
      <c r="K95" s="113"/>
      <c r="L95" s="172"/>
      <c r="M95" s="172"/>
      <c r="N95" s="172"/>
      <c r="O95" s="172"/>
      <c r="P95" s="172"/>
      <c r="Q95" s="113"/>
    </row>
    <row r="96" spans="1:22" s="113" customFormat="1" ht="16.899999999999999" customHeight="1" x14ac:dyDescent="0.25">
      <c r="A96" s="313"/>
      <c r="B96" s="314"/>
      <c r="C96" s="315"/>
      <c r="D96" s="309"/>
      <c r="E96" s="350"/>
      <c r="F96" s="351"/>
      <c r="G96" s="352"/>
      <c r="L96" s="172"/>
      <c r="M96" s="172"/>
      <c r="N96" s="172"/>
      <c r="O96" s="172"/>
      <c r="P96" s="172"/>
      <c r="S96" s="353" t="s">
        <v>48</v>
      </c>
      <c r="T96" s="169" t="s">
        <v>49</v>
      </c>
      <c r="U96" s="170" t="s">
        <v>50</v>
      </c>
      <c r="V96" s="171" t="s">
        <v>51</v>
      </c>
    </row>
    <row r="97" spans="1:22" s="113" customFormat="1" ht="16.899999999999999" customHeight="1" thickBo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354"/>
      <c r="T97" s="169">
        <v>1.24E-2</v>
      </c>
      <c r="U97" s="170">
        <v>2.1999999999999999E-2</v>
      </c>
      <c r="V97" s="171">
        <v>0.03</v>
      </c>
    </row>
    <row r="98" spans="1:22" x14ac:dyDescent="0.25">
      <c r="A98" s="299" t="s">
        <v>56</v>
      </c>
      <c r="B98" s="300"/>
      <c r="C98" s="305" t="s">
        <v>2</v>
      </c>
      <c r="D98" s="307" t="s">
        <v>25</v>
      </c>
      <c r="E98" s="68" t="s">
        <v>42</v>
      </c>
      <c r="F98" s="69" t="s">
        <v>43</v>
      </c>
      <c r="G98" s="70" t="s">
        <v>107</v>
      </c>
      <c r="H98" s="258" t="s">
        <v>105</v>
      </c>
      <c r="I98" s="316" t="s">
        <v>108</v>
      </c>
      <c r="J98" s="317"/>
    </row>
    <row r="99" spans="1:22" ht="15" customHeight="1" thickBot="1" x14ac:dyDescent="0.3">
      <c r="A99" s="301"/>
      <c r="B99" s="302"/>
      <c r="C99" s="306"/>
      <c r="D99" s="308"/>
      <c r="E99" s="71" t="s">
        <v>26</v>
      </c>
      <c r="F99" s="72" t="s">
        <v>27</v>
      </c>
      <c r="G99" s="73">
        <v>7.0000000000000007E-2</v>
      </c>
      <c r="H99" s="259" t="s">
        <v>106</v>
      </c>
      <c r="I99" s="318"/>
      <c r="J99" s="319"/>
    </row>
    <row r="100" spans="1:22" ht="15.75" customHeight="1" x14ac:dyDescent="0.25">
      <c r="A100" s="301"/>
      <c r="B100" s="302"/>
      <c r="C100" s="74">
        <v>2017</v>
      </c>
      <c r="D100" s="75">
        <f>Q86</f>
        <v>157899.99</v>
      </c>
      <c r="E100" s="75">
        <f>D100*0.2</f>
        <v>31579.998</v>
      </c>
      <c r="F100" s="4">
        <f>D100*0.8</f>
        <v>126319.992</v>
      </c>
      <c r="G100" s="5">
        <f>D100*G99</f>
        <v>11052.999299999999</v>
      </c>
      <c r="H100" s="5"/>
      <c r="I100" s="114" t="s">
        <v>28</v>
      </c>
      <c r="J100" s="115">
        <f>F100+G100</f>
        <v>137372.99129999999</v>
      </c>
    </row>
    <row r="101" spans="1:22" ht="15" customHeight="1" x14ac:dyDescent="0.25">
      <c r="A101" s="301"/>
      <c r="B101" s="302"/>
      <c r="C101" s="76">
        <v>2018</v>
      </c>
      <c r="D101" s="77">
        <f>Q87</f>
        <v>202997.94000000003</v>
      </c>
      <c r="E101" s="7">
        <f>D101*0.2</f>
        <v>40599.588000000011</v>
      </c>
      <c r="F101" s="7">
        <f>D101*0.8</f>
        <v>162398.35200000004</v>
      </c>
      <c r="G101" s="8">
        <f>D101*G99</f>
        <v>14209.855800000003</v>
      </c>
      <c r="H101" s="8"/>
      <c r="I101" s="85" t="s">
        <v>29</v>
      </c>
      <c r="J101" s="86">
        <f>F101+G101</f>
        <v>176608.20780000003</v>
      </c>
    </row>
    <row r="102" spans="1:22" x14ac:dyDescent="0.25">
      <c r="A102" s="301"/>
      <c r="B102" s="302"/>
      <c r="C102" s="76">
        <v>2019</v>
      </c>
      <c r="D102" s="77">
        <f>Q88</f>
        <v>171194.47</v>
      </c>
      <c r="E102" s="7">
        <f>D102*0.2</f>
        <v>34238.894</v>
      </c>
      <c r="F102" s="7">
        <f>D102*0.8</f>
        <v>136955.576</v>
      </c>
      <c r="G102" s="8">
        <f>D102*G99</f>
        <v>11983.612900000002</v>
      </c>
      <c r="H102" s="8"/>
      <c r="I102" s="87" t="s">
        <v>30</v>
      </c>
      <c r="J102" s="86">
        <f>F102+G102</f>
        <v>148939.18890000001</v>
      </c>
    </row>
    <row r="103" spans="1:22" x14ac:dyDescent="0.25">
      <c r="A103" s="301"/>
      <c r="B103" s="302"/>
      <c r="C103" s="76">
        <v>2020</v>
      </c>
      <c r="D103" s="77">
        <f>Q89</f>
        <v>206586.3</v>
      </c>
      <c r="E103" s="7">
        <f>D103*0.2</f>
        <v>41317.26</v>
      </c>
      <c r="F103" s="7">
        <f>D103*0.8</f>
        <v>165269.04</v>
      </c>
      <c r="G103" s="8">
        <f>D103*G99</f>
        <v>14461.041000000001</v>
      </c>
      <c r="H103" s="8"/>
      <c r="I103" s="88" t="s">
        <v>31</v>
      </c>
      <c r="J103" s="86">
        <f>F103+G103</f>
        <v>179730.08100000001</v>
      </c>
    </row>
    <row r="104" spans="1:22" ht="15.75" thickBot="1" x14ac:dyDescent="0.3">
      <c r="A104" s="301"/>
      <c r="B104" s="302"/>
      <c r="C104" s="78">
        <v>2021</v>
      </c>
      <c r="D104" s="79">
        <f>Q90</f>
        <v>212671.68</v>
      </c>
      <c r="E104" s="80">
        <f>D104*0.2</f>
        <v>42534.336000000003</v>
      </c>
      <c r="F104" s="80">
        <f>D104*0.8</f>
        <v>170137.34400000001</v>
      </c>
      <c r="G104" s="81">
        <f>D104*G99</f>
        <v>14887.017600000001</v>
      </c>
      <c r="H104" s="81"/>
      <c r="I104" s="89" t="s">
        <v>32</v>
      </c>
      <c r="J104" s="90">
        <f>F104+G104</f>
        <v>185024.3616</v>
      </c>
    </row>
    <row r="105" spans="1:22" ht="16.5" thickTop="1" thickBot="1" x14ac:dyDescent="0.3">
      <c r="A105" s="303"/>
      <c r="B105" s="304"/>
      <c r="C105" s="82" t="s">
        <v>8</v>
      </c>
      <c r="D105" s="83">
        <f>SUM(D100:D104)</f>
        <v>951350.37999999989</v>
      </c>
      <c r="E105" s="83">
        <f t="shared" ref="E105:G105" si="176">SUM(E100:E104)</f>
        <v>190270.07600000003</v>
      </c>
      <c r="F105" s="83">
        <f t="shared" si="176"/>
        <v>761080.30400000012</v>
      </c>
      <c r="G105" s="84">
        <f t="shared" si="176"/>
        <v>66594.526600000012</v>
      </c>
      <c r="H105" s="260"/>
      <c r="I105" s="116" t="s">
        <v>33</v>
      </c>
      <c r="J105" s="91">
        <f>SUM(J100:J104)</f>
        <v>827674.83059999999</v>
      </c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22" ht="14.45" hidden="1" x14ac:dyDescent="0.3">
      <c r="A107" s="402" t="s">
        <v>93</v>
      </c>
      <c r="B107" s="403"/>
      <c r="C107" s="408" t="s">
        <v>2</v>
      </c>
      <c r="D107" s="410" t="s">
        <v>25</v>
      </c>
      <c r="E107" s="117" t="s">
        <v>42</v>
      </c>
      <c r="F107" s="118" t="s">
        <v>43</v>
      </c>
      <c r="G107" s="119" t="s">
        <v>107</v>
      </c>
      <c r="H107" s="258" t="s">
        <v>105</v>
      </c>
      <c r="I107" s="366" t="s">
        <v>100</v>
      </c>
      <c r="J107" s="367"/>
    </row>
    <row r="108" spans="1:22" hidden="1" thickBot="1" x14ac:dyDescent="0.35">
      <c r="A108" s="404"/>
      <c r="B108" s="405"/>
      <c r="C108" s="409"/>
      <c r="D108" s="411"/>
      <c r="E108" s="120" t="s">
        <v>26</v>
      </c>
      <c r="F108" s="121" t="s">
        <v>27</v>
      </c>
      <c r="G108" s="122">
        <v>7.0000000000000007E-2</v>
      </c>
      <c r="H108" s="259" t="s">
        <v>106</v>
      </c>
      <c r="I108" s="368"/>
      <c r="J108" s="369"/>
    </row>
    <row r="109" spans="1:22" ht="14.45" hidden="1" x14ac:dyDescent="0.3">
      <c r="A109" s="404"/>
      <c r="B109" s="405"/>
      <c r="C109" s="74">
        <v>2017</v>
      </c>
      <c r="D109" s="75"/>
      <c r="E109" s="75">
        <f>D109*0.2</f>
        <v>0</v>
      </c>
      <c r="F109" s="4">
        <f>D109*0.8</f>
        <v>0</v>
      </c>
      <c r="G109" s="5">
        <f>D109*G108</f>
        <v>0</v>
      </c>
      <c r="H109" s="5"/>
      <c r="I109" s="153" t="s">
        <v>28</v>
      </c>
      <c r="J109" s="154">
        <f>G109+F109</f>
        <v>0</v>
      </c>
    </row>
    <row r="110" spans="1:22" ht="14.45" hidden="1" x14ac:dyDescent="0.3">
      <c r="A110" s="404"/>
      <c r="B110" s="405"/>
      <c r="C110" s="76">
        <v>2018</v>
      </c>
      <c r="D110" s="77"/>
      <c r="E110" s="7">
        <f t="shared" ref="E110:E113" si="177">D110*0.2</f>
        <v>0</v>
      </c>
      <c r="F110" s="7">
        <f t="shared" ref="F110:F113" si="178">D110*0.8</f>
        <v>0</v>
      </c>
      <c r="G110" s="8">
        <f>D110*G108</f>
        <v>0</v>
      </c>
      <c r="H110" s="8"/>
      <c r="I110" s="155" t="s">
        <v>29</v>
      </c>
      <c r="J110" s="156">
        <f>G110+F110</f>
        <v>0</v>
      </c>
    </row>
    <row r="111" spans="1:22" ht="14.45" hidden="1" x14ac:dyDescent="0.3">
      <c r="A111" s="404"/>
      <c r="B111" s="405"/>
      <c r="C111" s="76">
        <v>2019</v>
      </c>
      <c r="D111" s="77"/>
      <c r="E111" s="7">
        <f t="shared" si="177"/>
        <v>0</v>
      </c>
      <c r="F111" s="7">
        <f t="shared" si="178"/>
        <v>0</v>
      </c>
      <c r="G111" s="8">
        <f>D111*G108</f>
        <v>0</v>
      </c>
      <c r="H111" s="8"/>
      <c r="I111" s="157" t="s">
        <v>30</v>
      </c>
      <c r="J111" s="156">
        <f>G111+F111</f>
        <v>0</v>
      </c>
    </row>
    <row r="112" spans="1:22" ht="14.45" hidden="1" x14ac:dyDescent="0.3">
      <c r="A112" s="404"/>
      <c r="B112" s="405"/>
      <c r="C112" s="76">
        <v>2020</v>
      </c>
      <c r="D112" s="77"/>
      <c r="E112" s="7">
        <f t="shared" si="177"/>
        <v>0</v>
      </c>
      <c r="F112" s="7">
        <f t="shared" si="178"/>
        <v>0</v>
      </c>
      <c r="G112" s="8">
        <f>D112*G108</f>
        <v>0</v>
      </c>
      <c r="H112" s="8"/>
      <c r="I112" s="158" t="s">
        <v>31</v>
      </c>
      <c r="J112" s="156">
        <f>G112+F112</f>
        <v>0</v>
      </c>
    </row>
    <row r="113" spans="1:10" hidden="1" thickBot="1" x14ac:dyDescent="0.35">
      <c r="A113" s="404"/>
      <c r="B113" s="405"/>
      <c r="C113" s="78">
        <v>2021</v>
      </c>
      <c r="D113" s="79"/>
      <c r="E113" s="80">
        <f t="shared" si="177"/>
        <v>0</v>
      </c>
      <c r="F113" s="80">
        <f t="shared" si="178"/>
        <v>0</v>
      </c>
      <c r="G113" s="81">
        <f>D113*G108</f>
        <v>0</v>
      </c>
      <c r="H113" s="81"/>
      <c r="I113" s="159" t="s">
        <v>32</v>
      </c>
      <c r="J113" s="160">
        <f>G113+F113</f>
        <v>0</v>
      </c>
    </row>
    <row r="114" spans="1:10" ht="15.6" hidden="1" thickTop="1" thickBot="1" x14ac:dyDescent="0.35">
      <c r="A114" s="406"/>
      <c r="B114" s="407"/>
      <c r="C114" s="123" t="s">
        <v>8</v>
      </c>
      <c r="D114" s="124">
        <f>SUM(D109:D113)</f>
        <v>0</v>
      </c>
      <c r="E114" s="124">
        <f t="shared" ref="E114:G114" si="179">SUM(E109:E113)</f>
        <v>0</v>
      </c>
      <c r="F114" s="124">
        <f t="shared" si="179"/>
        <v>0</v>
      </c>
      <c r="G114" s="125">
        <f t="shared" si="179"/>
        <v>0</v>
      </c>
      <c r="H114" s="260"/>
      <c r="I114" s="161" t="s">
        <v>52</v>
      </c>
      <c r="J114" s="162">
        <f>SUM(J109:J113)</f>
        <v>0</v>
      </c>
    </row>
    <row r="115" spans="1:10" hidden="1" thickBot="1" x14ac:dyDescent="0.35">
      <c r="A115" s="1"/>
      <c r="B115" s="1"/>
      <c r="C115" s="1"/>
      <c r="D115" s="1"/>
      <c r="E115" s="1"/>
      <c r="F115" s="1"/>
      <c r="G115" s="1"/>
      <c r="H115" s="1"/>
      <c r="I115" s="1"/>
    </row>
    <row r="116" spans="1:10" ht="14.45" hidden="1" x14ac:dyDescent="0.3">
      <c r="A116" s="382" t="s">
        <v>94</v>
      </c>
      <c r="B116" s="383"/>
      <c r="C116" s="388" t="s">
        <v>2</v>
      </c>
      <c r="D116" s="390" t="s">
        <v>25</v>
      </c>
      <c r="E116" s="126" t="s">
        <v>42</v>
      </c>
      <c r="F116" s="127" t="s">
        <v>43</v>
      </c>
      <c r="G116" s="128" t="s">
        <v>107</v>
      </c>
      <c r="H116" s="258" t="s">
        <v>105</v>
      </c>
      <c r="I116" s="370" t="s">
        <v>99</v>
      </c>
      <c r="J116" s="371"/>
    </row>
    <row r="117" spans="1:10" hidden="1" thickBot="1" x14ac:dyDescent="0.35">
      <c r="A117" s="384"/>
      <c r="B117" s="385"/>
      <c r="C117" s="389"/>
      <c r="D117" s="391"/>
      <c r="E117" s="129" t="s">
        <v>26</v>
      </c>
      <c r="F117" s="130" t="s">
        <v>27</v>
      </c>
      <c r="G117" s="131">
        <v>7.0000000000000007E-2</v>
      </c>
      <c r="H117" s="259" t="s">
        <v>106</v>
      </c>
      <c r="I117" s="372"/>
      <c r="J117" s="373"/>
    </row>
    <row r="118" spans="1:10" ht="14.45" hidden="1" x14ac:dyDescent="0.3">
      <c r="A118" s="384"/>
      <c r="B118" s="385"/>
      <c r="C118" s="74">
        <v>2017</v>
      </c>
      <c r="D118" s="75"/>
      <c r="E118" s="75">
        <f>D118*0.2</f>
        <v>0</v>
      </c>
      <c r="F118" s="4">
        <f>D118*0.8</f>
        <v>0</v>
      </c>
      <c r="G118" s="5">
        <f>D118*G117</f>
        <v>0</v>
      </c>
      <c r="H118" s="5"/>
      <c r="I118" s="153" t="s">
        <v>28</v>
      </c>
      <c r="J118" s="154">
        <f>G118+F118</f>
        <v>0</v>
      </c>
    </row>
    <row r="119" spans="1:10" ht="14.45" hidden="1" x14ac:dyDescent="0.3">
      <c r="A119" s="384"/>
      <c r="B119" s="385"/>
      <c r="C119" s="76">
        <v>2018</v>
      </c>
      <c r="D119" s="77"/>
      <c r="E119" s="7">
        <f t="shared" ref="E119:E122" si="180">D119*0.2</f>
        <v>0</v>
      </c>
      <c r="F119" s="7">
        <f t="shared" ref="F119:F122" si="181">D119*0.8</f>
        <v>0</v>
      </c>
      <c r="G119" s="8">
        <f>D119*G117</f>
        <v>0</v>
      </c>
      <c r="H119" s="8"/>
      <c r="I119" s="155" t="s">
        <v>29</v>
      </c>
      <c r="J119" s="156">
        <f>G119+F119</f>
        <v>0</v>
      </c>
    </row>
    <row r="120" spans="1:10" ht="14.45" hidden="1" x14ac:dyDescent="0.3">
      <c r="A120" s="384"/>
      <c r="B120" s="385"/>
      <c r="C120" s="76">
        <v>2019</v>
      </c>
      <c r="D120" s="77"/>
      <c r="E120" s="7">
        <f t="shared" si="180"/>
        <v>0</v>
      </c>
      <c r="F120" s="7">
        <f t="shared" si="181"/>
        <v>0</v>
      </c>
      <c r="G120" s="8">
        <f>D120*G117</f>
        <v>0</v>
      </c>
      <c r="H120" s="8"/>
      <c r="I120" s="157" t="s">
        <v>30</v>
      </c>
      <c r="J120" s="156">
        <f>G120+F120</f>
        <v>0</v>
      </c>
    </row>
    <row r="121" spans="1:10" ht="14.45" hidden="1" x14ac:dyDescent="0.3">
      <c r="A121" s="384"/>
      <c r="B121" s="385"/>
      <c r="C121" s="76">
        <v>2020</v>
      </c>
      <c r="D121" s="77"/>
      <c r="E121" s="7">
        <f t="shared" si="180"/>
        <v>0</v>
      </c>
      <c r="F121" s="7">
        <f t="shared" si="181"/>
        <v>0</v>
      </c>
      <c r="G121" s="8">
        <f>D121*G117</f>
        <v>0</v>
      </c>
      <c r="H121" s="8"/>
      <c r="I121" s="158" t="s">
        <v>31</v>
      </c>
      <c r="J121" s="156">
        <f>G121+F121</f>
        <v>0</v>
      </c>
    </row>
    <row r="122" spans="1:10" hidden="1" thickBot="1" x14ac:dyDescent="0.35">
      <c r="A122" s="384"/>
      <c r="B122" s="385"/>
      <c r="C122" s="78">
        <v>2021</v>
      </c>
      <c r="D122" s="79"/>
      <c r="E122" s="80">
        <f t="shared" si="180"/>
        <v>0</v>
      </c>
      <c r="F122" s="80">
        <f t="shared" si="181"/>
        <v>0</v>
      </c>
      <c r="G122" s="81">
        <f>D122*G117</f>
        <v>0</v>
      </c>
      <c r="H122" s="81"/>
      <c r="I122" s="159" t="s">
        <v>32</v>
      </c>
      <c r="J122" s="160">
        <f>G122+F122</f>
        <v>0</v>
      </c>
    </row>
    <row r="123" spans="1:10" ht="15.6" hidden="1" thickTop="1" thickBot="1" x14ac:dyDescent="0.35">
      <c r="A123" s="386"/>
      <c r="B123" s="387"/>
      <c r="C123" s="132" t="s">
        <v>8</v>
      </c>
      <c r="D123" s="133">
        <f>SUM(D118:D122)</f>
        <v>0</v>
      </c>
      <c r="E123" s="133">
        <f t="shared" ref="E123:G123" si="182">SUM(E118:E122)</f>
        <v>0</v>
      </c>
      <c r="F123" s="133">
        <f t="shared" si="182"/>
        <v>0</v>
      </c>
      <c r="G123" s="134">
        <f t="shared" si="182"/>
        <v>0</v>
      </c>
      <c r="H123" s="260"/>
      <c r="I123" s="163" t="s">
        <v>52</v>
      </c>
      <c r="J123" s="164">
        <f>SUM(J118:J122)</f>
        <v>0</v>
      </c>
    </row>
    <row r="124" spans="1:10" hidden="1" thickBot="1" x14ac:dyDescent="0.35">
      <c r="A124" s="1"/>
      <c r="B124" s="1"/>
      <c r="C124" s="1"/>
      <c r="D124" s="1"/>
      <c r="E124" s="1"/>
      <c r="F124" s="1"/>
      <c r="G124" s="1"/>
      <c r="H124" s="1"/>
      <c r="I124" s="1"/>
    </row>
    <row r="125" spans="1:10" ht="14.45" hidden="1" x14ac:dyDescent="0.3">
      <c r="A125" s="392" t="s">
        <v>95</v>
      </c>
      <c r="B125" s="393"/>
      <c r="C125" s="398" t="s">
        <v>2</v>
      </c>
      <c r="D125" s="400" t="s">
        <v>25</v>
      </c>
      <c r="E125" s="135" t="s">
        <v>42</v>
      </c>
      <c r="F125" s="136" t="s">
        <v>43</v>
      </c>
      <c r="G125" s="137" t="s">
        <v>107</v>
      </c>
      <c r="H125" s="258" t="s">
        <v>105</v>
      </c>
      <c r="I125" s="374" t="s">
        <v>98</v>
      </c>
      <c r="J125" s="375"/>
    </row>
    <row r="126" spans="1:10" hidden="1" thickBot="1" x14ac:dyDescent="0.35">
      <c r="A126" s="394"/>
      <c r="B126" s="395"/>
      <c r="C126" s="399"/>
      <c r="D126" s="401"/>
      <c r="E126" s="138" t="s">
        <v>26</v>
      </c>
      <c r="F126" s="139" t="s">
        <v>27</v>
      </c>
      <c r="G126" s="140">
        <v>7.0000000000000007E-2</v>
      </c>
      <c r="H126" s="259" t="s">
        <v>106</v>
      </c>
      <c r="I126" s="376"/>
      <c r="J126" s="377"/>
    </row>
    <row r="127" spans="1:10" ht="14.45" hidden="1" x14ac:dyDescent="0.3">
      <c r="A127" s="394"/>
      <c r="B127" s="395"/>
      <c r="C127" s="74">
        <v>2017</v>
      </c>
      <c r="D127" s="75"/>
      <c r="E127" s="75">
        <f>D127*0.2</f>
        <v>0</v>
      </c>
      <c r="F127" s="4">
        <f>D127*0.8</f>
        <v>0</v>
      </c>
      <c r="G127" s="5">
        <f>D127*G126</f>
        <v>0</v>
      </c>
      <c r="H127" s="5"/>
      <c r="I127" s="153" t="s">
        <v>28</v>
      </c>
      <c r="J127" s="154">
        <f>G127+F127</f>
        <v>0</v>
      </c>
    </row>
    <row r="128" spans="1:10" ht="14.45" hidden="1" x14ac:dyDescent="0.3">
      <c r="A128" s="394"/>
      <c r="B128" s="395"/>
      <c r="C128" s="76">
        <v>2018</v>
      </c>
      <c r="D128" s="77"/>
      <c r="E128" s="7">
        <f t="shared" ref="E128:E131" si="183">D128*0.2</f>
        <v>0</v>
      </c>
      <c r="F128" s="7">
        <f t="shared" ref="F128:F131" si="184">D128*0.8</f>
        <v>0</v>
      </c>
      <c r="G128" s="8">
        <f>D128*G126</f>
        <v>0</v>
      </c>
      <c r="H128" s="8"/>
      <c r="I128" s="155" t="s">
        <v>29</v>
      </c>
      <c r="J128" s="156">
        <f>G128+F128</f>
        <v>0</v>
      </c>
    </row>
    <row r="129" spans="1:10" ht="14.45" hidden="1" x14ac:dyDescent="0.3">
      <c r="A129" s="394"/>
      <c r="B129" s="395"/>
      <c r="C129" s="76">
        <v>2019</v>
      </c>
      <c r="D129" s="77"/>
      <c r="E129" s="7">
        <f t="shared" si="183"/>
        <v>0</v>
      </c>
      <c r="F129" s="7">
        <f t="shared" si="184"/>
        <v>0</v>
      </c>
      <c r="G129" s="8">
        <f>D129*G126</f>
        <v>0</v>
      </c>
      <c r="H129" s="8"/>
      <c r="I129" s="157" t="s">
        <v>30</v>
      </c>
      <c r="J129" s="156">
        <f>G129+F129</f>
        <v>0</v>
      </c>
    </row>
    <row r="130" spans="1:10" ht="14.45" hidden="1" x14ac:dyDescent="0.3">
      <c r="A130" s="394"/>
      <c r="B130" s="395"/>
      <c r="C130" s="76">
        <v>2020</v>
      </c>
      <c r="D130" s="77"/>
      <c r="E130" s="7">
        <f t="shared" si="183"/>
        <v>0</v>
      </c>
      <c r="F130" s="7">
        <f t="shared" si="184"/>
        <v>0</v>
      </c>
      <c r="G130" s="8">
        <f>D130*G126</f>
        <v>0</v>
      </c>
      <c r="H130" s="8"/>
      <c r="I130" s="158" t="s">
        <v>31</v>
      </c>
      <c r="J130" s="156">
        <f>G130+F130</f>
        <v>0</v>
      </c>
    </row>
    <row r="131" spans="1:10" hidden="1" thickBot="1" x14ac:dyDescent="0.35">
      <c r="A131" s="394"/>
      <c r="B131" s="395"/>
      <c r="C131" s="78">
        <v>2021</v>
      </c>
      <c r="D131" s="79"/>
      <c r="E131" s="80">
        <f t="shared" si="183"/>
        <v>0</v>
      </c>
      <c r="F131" s="80">
        <f t="shared" si="184"/>
        <v>0</v>
      </c>
      <c r="G131" s="81">
        <f>D131*G126</f>
        <v>0</v>
      </c>
      <c r="H131" s="81"/>
      <c r="I131" s="159" t="s">
        <v>32</v>
      </c>
      <c r="J131" s="160">
        <f>G131+F131</f>
        <v>0</v>
      </c>
    </row>
    <row r="132" spans="1:10" ht="15.6" hidden="1" thickTop="1" thickBot="1" x14ac:dyDescent="0.35">
      <c r="A132" s="396"/>
      <c r="B132" s="397"/>
      <c r="C132" s="141" t="s">
        <v>8</v>
      </c>
      <c r="D132" s="142">
        <f>SUM(D127:D131)</f>
        <v>0</v>
      </c>
      <c r="E132" s="142">
        <f t="shared" ref="E132:G132" si="185">SUM(E127:E131)</f>
        <v>0</v>
      </c>
      <c r="F132" s="142">
        <f t="shared" si="185"/>
        <v>0</v>
      </c>
      <c r="G132" s="143">
        <f t="shared" si="185"/>
        <v>0</v>
      </c>
      <c r="H132" s="260"/>
      <c r="I132" s="165" t="s">
        <v>52</v>
      </c>
      <c r="J132" s="166">
        <f>SUM(J127:J131)</f>
        <v>0</v>
      </c>
    </row>
    <row r="133" spans="1:10" hidden="1" thickBot="1" x14ac:dyDescent="0.35">
      <c r="A133" s="1"/>
      <c r="B133" s="1"/>
      <c r="C133" s="1"/>
      <c r="D133" s="1"/>
      <c r="E133" s="1"/>
      <c r="F133" s="1"/>
      <c r="G133" s="1"/>
      <c r="H133" s="1"/>
      <c r="I133" s="1"/>
    </row>
    <row r="134" spans="1:10" ht="14.45" hidden="1" x14ac:dyDescent="0.3">
      <c r="A134" s="356" t="s">
        <v>96</v>
      </c>
      <c r="B134" s="357"/>
      <c r="C134" s="362" t="s">
        <v>2</v>
      </c>
      <c r="D134" s="364" t="s">
        <v>25</v>
      </c>
      <c r="E134" s="144" t="s">
        <v>42</v>
      </c>
      <c r="F134" s="145" t="s">
        <v>43</v>
      </c>
      <c r="G134" s="146" t="s">
        <v>107</v>
      </c>
      <c r="H134" s="258" t="s">
        <v>105</v>
      </c>
      <c r="I134" s="378" t="s">
        <v>97</v>
      </c>
      <c r="J134" s="379"/>
    </row>
    <row r="135" spans="1:10" hidden="1" thickBot="1" x14ac:dyDescent="0.35">
      <c r="A135" s="358"/>
      <c r="B135" s="359"/>
      <c r="C135" s="363"/>
      <c r="D135" s="365"/>
      <c r="E135" s="147" t="s">
        <v>26</v>
      </c>
      <c r="F135" s="148" t="s">
        <v>27</v>
      </c>
      <c r="G135" s="149">
        <v>7.0000000000000007E-2</v>
      </c>
      <c r="H135" s="259" t="s">
        <v>106</v>
      </c>
      <c r="I135" s="380"/>
      <c r="J135" s="381"/>
    </row>
    <row r="136" spans="1:10" ht="14.45" hidden="1" x14ac:dyDescent="0.3">
      <c r="A136" s="358"/>
      <c r="B136" s="359"/>
      <c r="C136" s="74">
        <v>2017</v>
      </c>
      <c r="D136" s="75"/>
      <c r="E136" s="75">
        <f>D136*0.2</f>
        <v>0</v>
      </c>
      <c r="F136" s="4">
        <f>D136*0.8</f>
        <v>0</v>
      </c>
      <c r="G136" s="5">
        <f>D136*G135</f>
        <v>0</v>
      </c>
      <c r="H136" s="5"/>
      <c r="I136" s="153" t="s">
        <v>28</v>
      </c>
      <c r="J136" s="154">
        <f>G136+F136</f>
        <v>0</v>
      </c>
    </row>
    <row r="137" spans="1:10" ht="14.45" hidden="1" x14ac:dyDescent="0.3">
      <c r="A137" s="358"/>
      <c r="B137" s="359"/>
      <c r="C137" s="76">
        <v>2018</v>
      </c>
      <c r="D137" s="77"/>
      <c r="E137" s="7">
        <f t="shared" ref="E137:E140" si="186">D137*0.2</f>
        <v>0</v>
      </c>
      <c r="F137" s="7">
        <f t="shared" ref="F137:F140" si="187">D137*0.8</f>
        <v>0</v>
      </c>
      <c r="G137" s="8">
        <f>D137*G135</f>
        <v>0</v>
      </c>
      <c r="H137" s="8"/>
      <c r="I137" s="155" t="s">
        <v>29</v>
      </c>
      <c r="J137" s="156">
        <f>G137+F137</f>
        <v>0</v>
      </c>
    </row>
    <row r="138" spans="1:10" ht="14.45" hidden="1" x14ac:dyDescent="0.3">
      <c r="A138" s="358"/>
      <c r="B138" s="359"/>
      <c r="C138" s="76">
        <v>2019</v>
      </c>
      <c r="D138" s="77"/>
      <c r="E138" s="7">
        <f t="shared" si="186"/>
        <v>0</v>
      </c>
      <c r="F138" s="7">
        <f t="shared" si="187"/>
        <v>0</v>
      </c>
      <c r="G138" s="8">
        <f>D138*G135</f>
        <v>0</v>
      </c>
      <c r="H138" s="8"/>
      <c r="I138" s="157" t="s">
        <v>30</v>
      </c>
      <c r="J138" s="156">
        <f>G138+F138</f>
        <v>0</v>
      </c>
    </row>
    <row r="139" spans="1:10" ht="14.45" hidden="1" x14ac:dyDescent="0.3">
      <c r="A139" s="358"/>
      <c r="B139" s="359"/>
      <c r="C139" s="76">
        <v>2020</v>
      </c>
      <c r="D139" s="77"/>
      <c r="E139" s="7">
        <f t="shared" si="186"/>
        <v>0</v>
      </c>
      <c r="F139" s="7">
        <f t="shared" si="187"/>
        <v>0</v>
      </c>
      <c r="G139" s="8">
        <f>D139*G135</f>
        <v>0</v>
      </c>
      <c r="H139" s="8"/>
      <c r="I139" s="158" t="s">
        <v>31</v>
      </c>
      <c r="J139" s="156">
        <f>G139+F139</f>
        <v>0</v>
      </c>
    </row>
    <row r="140" spans="1:10" hidden="1" thickBot="1" x14ac:dyDescent="0.35">
      <c r="A140" s="358"/>
      <c r="B140" s="359"/>
      <c r="C140" s="78">
        <v>2021</v>
      </c>
      <c r="D140" s="79"/>
      <c r="E140" s="80">
        <f t="shared" si="186"/>
        <v>0</v>
      </c>
      <c r="F140" s="80">
        <f t="shared" si="187"/>
        <v>0</v>
      </c>
      <c r="G140" s="81">
        <f>D140*G135</f>
        <v>0</v>
      </c>
      <c r="H140" s="81"/>
      <c r="I140" s="159" t="s">
        <v>32</v>
      </c>
      <c r="J140" s="160">
        <f>G140+F140</f>
        <v>0</v>
      </c>
    </row>
    <row r="141" spans="1:10" ht="15.6" hidden="1" thickTop="1" thickBot="1" x14ac:dyDescent="0.35">
      <c r="A141" s="360"/>
      <c r="B141" s="361"/>
      <c r="C141" s="150" t="s">
        <v>8</v>
      </c>
      <c r="D141" s="151">
        <f>SUM(D136:D140)</f>
        <v>0</v>
      </c>
      <c r="E141" s="151">
        <f t="shared" ref="E141:G141" si="188">SUM(E136:E140)</f>
        <v>0</v>
      </c>
      <c r="F141" s="151">
        <f t="shared" si="188"/>
        <v>0</v>
      </c>
      <c r="G141" s="152">
        <f t="shared" si="188"/>
        <v>0</v>
      </c>
      <c r="H141" s="260"/>
      <c r="I141" s="167" t="s">
        <v>52</v>
      </c>
      <c r="J141" s="168">
        <f>SUM(J136:J140)</f>
        <v>0</v>
      </c>
    </row>
    <row r="142" spans="1:10" ht="14.45" hidden="1" x14ac:dyDescent="0.3"/>
  </sheetData>
  <mergeCells count="56">
    <mergeCell ref="A134:B141"/>
    <mergeCell ref="C134:C135"/>
    <mergeCell ref="D134:D135"/>
    <mergeCell ref="I107:J108"/>
    <mergeCell ref="I116:J117"/>
    <mergeCell ref="I125:J126"/>
    <mergeCell ref="I134:J135"/>
    <mergeCell ref="A116:B123"/>
    <mergeCell ref="C116:C117"/>
    <mergeCell ref="D116:D117"/>
    <mergeCell ref="A125:B132"/>
    <mergeCell ref="C125:C126"/>
    <mergeCell ref="D125:D126"/>
    <mergeCell ref="A107:B114"/>
    <mergeCell ref="C107:C108"/>
    <mergeCell ref="D107:D108"/>
    <mergeCell ref="E95:E96"/>
    <mergeCell ref="F95:F96"/>
    <mergeCell ref="G95:G96"/>
    <mergeCell ref="S96:S97"/>
    <mergeCell ref="S1:V1"/>
    <mergeCell ref="S93:V93"/>
    <mergeCell ref="I98:J99"/>
    <mergeCell ref="A3:A4"/>
    <mergeCell ref="B3:B4"/>
    <mergeCell ref="C3:C4"/>
    <mergeCell ref="D3:G3"/>
    <mergeCell ref="A59:B64"/>
    <mergeCell ref="A65:B70"/>
    <mergeCell ref="A71:A85"/>
    <mergeCell ref="B71:B77"/>
    <mergeCell ref="B78:B84"/>
    <mergeCell ref="A29:B34"/>
    <mergeCell ref="A35:A40"/>
    <mergeCell ref="B35:B39"/>
    <mergeCell ref="A41:A58"/>
    <mergeCell ref="B41:B46"/>
    <mergeCell ref="B47:B52"/>
    <mergeCell ref="A86:B91"/>
    <mergeCell ref="A93:C93"/>
    <mergeCell ref="A98:B105"/>
    <mergeCell ref="C98:C99"/>
    <mergeCell ref="D98:D99"/>
    <mergeCell ref="D95:D96"/>
    <mergeCell ref="A95:C96"/>
    <mergeCell ref="B53:B57"/>
    <mergeCell ref="A1:Q1"/>
    <mergeCell ref="A5:A10"/>
    <mergeCell ref="B5:B9"/>
    <mergeCell ref="A11:A28"/>
    <mergeCell ref="B11:B16"/>
    <mergeCell ref="B17:B22"/>
    <mergeCell ref="B23:B27"/>
    <mergeCell ref="H3:K3"/>
    <mergeCell ref="L3:P3"/>
    <mergeCell ref="Q3:Q4"/>
  </mergeCells>
  <pageMargins left="0.25" right="0.25" top="0.75" bottom="0.75" header="0.3" footer="0.3"/>
  <pageSetup paperSize="9" scale="40" fitToHeight="0" orientation="landscape" r:id="rId1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4" workbookViewId="0">
      <selection activeCell="F16" sqref="F16"/>
    </sheetView>
  </sheetViews>
  <sheetFormatPr defaultColWidth="0" defaultRowHeight="15" zeroHeight="1" x14ac:dyDescent="0.25"/>
  <cols>
    <col min="1" max="1" width="30.28515625" customWidth="1"/>
    <col min="2" max="6" width="18.7109375" customWidth="1"/>
    <col min="7" max="7" width="18.7109375" style="217" customWidth="1"/>
    <col min="8" max="16384" width="11.42578125" hidden="1"/>
  </cols>
  <sheetData>
    <row r="1" spans="1:7" x14ac:dyDescent="0.25">
      <c r="A1" s="412" t="s">
        <v>116</v>
      </c>
      <c r="B1" s="412"/>
      <c r="C1" s="412"/>
      <c r="D1" s="412"/>
      <c r="E1" s="412"/>
      <c r="F1" s="412"/>
      <c r="G1" s="412"/>
    </row>
    <row r="2" spans="1:7" ht="14.45" x14ac:dyDescent="0.3">
      <c r="A2" s="1"/>
      <c r="B2" s="1"/>
      <c r="C2" s="1"/>
      <c r="D2" s="1"/>
      <c r="E2" s="1"/>
      <c r="F2" s="1"/>
      <c r="G2" s="1"/>
    </row>
    <row r="3" spans="1:7" x14ac:dyDescent="0.25">
      <c r="A3" s="413"/>
      <c r="B3" s="415">
        <v>2017</v>
      </c>
      <c r="C3" s="415">
        <v>2018</v>
      </c>
      <c r="D3" s="415">
        <v>2019</v>
      </c>
      <c r="E3" s="415">
        <v>2020</v>
      </c>
      <c r="F3" s="415">
        <v>2021</v>
      </c>
      <c r="G3" s="417" t="s">
        <v>57</v>
      </c>
    </row>
    <row r="4" spans="1:7" x14ac:dyDescent="0.25">
      <c r="A4" s="414"/>
      <c r="B4" s="416"/>
      <c r="C4" s="416"/>
      <c r="D4" s="416"/>
      <c r="E4" s="416"/>
      <c r="F4" s="416"/>
      <c r="G4" s="418"/>
    </row>
    <row r="5" spans="1:7" ht="14.45" x14ac:dyDescent="0.3">
      <c r="A5" s="209" t="s">
        <v>58</v>
      </c>
      <c r="B5" s="210">
        <f>SUM(B6:B8)</f>
        <v>798.35</v>
      </c>
      <c r="C5" s="210">
        <f t="shared" ref="C5:F5" si="0">SUM(C6:C8)</f>
        <v>0</v>
      </c>
      <c r="D5" s="210">
        <f t="shared" si="0"/>
        <v>0</v>
      </c>
      <c r="E5" s="210">
        <f t="shared" si="0"/>
        <v>0</v>
      </c>
      <c r="F5" s="210">
        <f t="shared" si="0"/>
        <v>860</v>
      </c>
      <c r="G5" s="210">
        <f>SUM(B5:F5)</f>
        <v>1658.35</v>
      </c>
    </row>
    <row r="6" spans="1:7" x14ac:dyDescent="0.25">
      <c r="A6" s="211" t="s">
        <v>59</v>
      </c>
      <c r="B6" s="213"/>
      <c r="C6" s="213"/>
      <c r="D6" s="213"/>
      <c r="E6" s="213"/>
      <c r="F6" s="213"/>
      <c r="G6" s="212">
        <f t="shared" ref="G6:G22" si="1">SUM(B6:F6)</f>
        <v>0</v>
      </c>
    </row>
    <row r="7" spans="1:7" ht="14.45" x14ac:dyDescent="0.3">
      <c r="A7" s="211" t="s">
        <v>60</v>
      </c>
      <c r="B7" s="213">
        <v>700</v>
      </c>
      <c r="C7" s="213"/>
      <c r="D7" s="213"/>
      <c r="E7" s="213"/>
      <c r="F7" s="213">
        <v>860</v>
      </c>
      <c r="G7" s="212">
        <f t="shared" si="1"/>
        <v>1560</v>
      </c>
    </row>
    <row r="8" spans="1:7" ht="14.45" x14ac:dyDescent="0.3">
      <c r="A8" s="211" t="s">
        <v>61</v>
      </c>
      <c r="B8" s="213">
        <v>98.35</v>
      </c>
      <c r="C8" s="213">
        <v>0</v>
      </c>
      <c r="D8" s="213">
        <v>0</v>
      </c>
      <c r="E8" s="213">
        <v>0</v>
      </c>
      <c r="F8" s="213"/>
      <c r="G8" s="212">
        <f t="shared" si="1"/>
        <v>98.35</v>
      </c>
    </row>
    <row r="9" spans="1:7" ht="14.45" x14ac:dyDescent="0.3">
      <c r="A9" s="209" t="s">
        <v>62</v>
      </c>
      <c r="B9" s="210">
        <f t="shared" ref="B9:F9" si="2">SUM(B10:B12)</f>
        <v>6754</v>
      </c>
      <c r="C9" s="210">
        <f t="shared" si="2"/>
        <v>4854</v>
      </c>
      <c r="D9" s="210">
        <f t="shared" si="2"/>
        <v>4771.71</v>
      </c>
      <c r="E9" s="210">
        <f t="shared" si="2"/>
        <v>4914.87</v>
      </c>
      <c r="F9" s="210">
        <f t="shared" si="2"/>
        <v>7126.31</v>
      </c>
      <c r="G9" s="210">
        <f t="shared" si="1"/>
        <v>28420.89</v>
      </c>
    </row>
    <row r="10" spans="1:7" x14ac:dyDescent="0.25">
      <c r="A10" s="211" t="s">
        <v>63</v>
      </c>
      <c r="B10" s="92">
        <v>823.05</v>
      </c>
      <c r="C10" s="92">
        <v>0</v>
      </c>
      <c r="D10" s="92">
        <v>1200</v>
      </c>
      <c r="E10" s="92">
        <v>850</v>
      </c>
      <c r="F10" s="92">
        <v>850</v>
      </c>
      <c r="G10" s="212">
        <f t="shared" si="1"/>
        <v>3723.05</v>
      </c>
    </row>
    <row r="11" spans="1:7" ht="14.45" x14ac:dyDescent="0.3">
      <c r="A11" s="211" t="s">
        <v>64</v>
      </c>
      <c r="B11" s="213"/>
      <c r="C11" s="213"/>
      <c r="D11" s="213"/>
      <c r="E11" s="213"/>
      <c r="F11" s="213"/>
      <c r="G11" s="212">
        <f t="shared" si="1"/>
        <v>0</v>
      </c>
    </row>
    <row r="12" spans="1:7" ht="14.45" x14ac:dyDescent="0.3">
      <c r="A12" s="211" t="s">
        <v>65</v>
      </c>
      <c r="B12" s="92">
        <v>5930.95</v>
      </c>
      <c r="C12" s="92">
        <v>4854</v>
      </c>
      <c r="D12" s="92">
        <v>3571.71</v>
      </c>
      <c r="E12" s="92">
        <v>4064.87</v>
      </c>
      <c r="F12" s="92">
        <v>6276.31</v>
      </c>
      <c r="G12" s="212">
        <f t="shared" si="1"/>
        <v>24697.84</v>
      </c>
    </row>
    <row r="13" spans="1:7" ht="14.45" x14ac:dyDescent="0.3">
      <c r="A13" s="209" t="s">
        <v>66</v>
      </c>
      <c r="B13" s="210">
        <f>SUM(B14:B17)</f>
        <v>8781.7999999999993</v>
      </c>
      <c r="C13" s="210">
        <f t="shared" ref="C13:F13" si="3">SUM(C14:C17)</f>
        <v>7307.85</v>
      </c>
      <c r="D13" s="210">
        <f t="shared" si="3"/>
        <v>7527.08</v>
      </c>
      <c r="E13" s="210">
        <f t="shared" si="3"/>
        <v>7752.9</v>
      </c>
      <c r="F13" s="210">
        <f t="shared" si="3"/>
        <v>7677.06</v>
      </c>
      <c r="G13" s="210">
        <f t="shared" si="1"/>
        <v>39046.689999999995</v>
      </c>
    </row>
    <row r="14" spans="1:7" ht="14.45" x14ac:dyDescent="0.3">
      <c r="A14" s="211" t="s">
        <v>67</v>
      </c>
      <c r="B14" s="213"/>
      <c r="C14" s="213"/>
      <c r="D14" s="213"/>
      <c r="E14" s="213"/>
      <c r="F14" s="213"/>
      <c r="G14" s="212">
        <f t="shared" si="1"/>
        <v>0</v>
      </c>
    </row>
    <row r="15" spans="1:7" x14ac:dyDescent="0.25">
      <c r="A15" s="211" t="s">
        <v>68</v>
      </c>
      <c r="B15" s="213"/>
      <c r="C15" s="213"/>
      <c r="D15" s="213"/>
      <c r="E15" s="213"/>
      <c r="F15" s="213"/>
      <c r="G15" s="212">
        <f t="shared" si="1"/>
        <v>0</v>
      </c>
    </row>
    <row r="16" spans="1:7" x14ac:dyDescent="0.25">
      <c r="A16" s="211" t="s">
        <v>69</v>
      </c>
      <c r="B16" s="213">
        <v>8781.7999999999993</v>
      </c>
      <c r="C16" s="213">
        <v>7307.85</v>
      </c>
      <c r="D16" s="213">
        <v>7527.08</v>
      </c>
      <c r="E16" s="213">
        <v>7752.9</v>
      </c>
      <c r="F16" s="213">
        <v>7677.06</v>
      </c>
      <c r="G16" s="212">
        <f t="shared" si="1"/>
        <v>39046.689999999995</v>
      </c>
    </row>
    <row r="17" spans="1:7" ht="14.45" x14ac:dyDescent="0.3">
      <c r="A17" s="211" t="s">
        <v>70</v>
      </c>
      <c r="B17" s="213"/>
      <c r="C17" s="213"/>
      <c r="D17" s="213"/>
      <c r="E17" s="213"/>
      <c r="F17" s="213"/>
      <c r="G17" s="212">
        <f t="shared" si="1"/>
        <v>0</v>
      </c>
    </row>
    <row r="18" spans="1:7" ht="14.45" x14ac:dyDescent="0.3">
      <c r="A18" s="214" t="s">
        <v>8</v>
      </c>
      <c r="B18" s="215">
        <f>SUM(B5+B9+B13)</f>
        <v>16334.15</v>
      </c>
      <c r="C18" s="215">
        <f t="shared" ref="C18:F18" si="4">SUM(C5+C9+C13)</f>
        <v>12161.85</v>
      </c>
      <c r="D18" s="215">
        <f t="shared" si="4"/>
        <v>12298.79</v>
      </c>
      <c r="E18" s="215">
        <f t="shared" si="4"/>
        <v>12667.77</v>
      </c>
      <c r="F18" s="215">
        <f t="shared" si="4"/>
        <v>15663.37</v>
      </c>
      <c r="G18" s="215">
        <f t="shared" si="1"/>
        <v>69125.929999999993</v>
      </c>
    </row>
    <row r="19" spans="1:7" x14ac:dyDescent="0.25">
      <c r="A19" s="209" t="s">
        <v>111</v>
      </c>
      <c r="B19" s="210">
        <f>SUM(B20:B21)</f>
        <v>1916.028</v>
      </c>
      <c r="C19" s="210">
        <f t="shared" ref="C19:F19" si="5">SUM(C20:C21)</f>
        <v>2064</v>
      </c>
      <c r="D19" s="210">
        <f t="shared" si="5"/>
        <v>15564</v>
      </c>
      <c r="E19" s="210">
        <f t="shared" si="5"/>
        <v>2064</v>
      </c>
      <c r="F19" s="210">
        <f t="shared" si="5"/>
        <v>15564</v>
      </c>
      <c r="G19" s="210">
        <f t="shared" si="1"/>
        <v>37172.027999999998</v>
      </c>
    </row>
    <row r="20" spans="1:7" x14ac:dyDescent="0.25">
      <c r="A20" s="216" t="s">
        <v>109</v>
      </c>
      <c r="B20" s="213">
        <v>1916.028</v>
      </c>
      <c r="C20" s="213">
        <v>2064</v>
      </c>
      <c r="D20" s="213">
        <v>2064</v>
      </c>
      <c r="E20" s="213">
        <v>2064</v>
      </c>
      <c r="F20" s="213">
        <v>2064</v>
      </c>
      <c r="G20" s="212">
        <f t="shared" si="1"/>
        <v>10172.028</v>
      </c>
    </row>
    <row r="21" spans="1:7" x14ac:dyDescent="0.25">
      <c r="A21" s="216" t="s">
        <v>110</v>
      </c>
      <c r="B21" s="213"/>
      <c r="C21" s="213"/>
      <c r="D21" s="213">
        <v>13500</v>
      </c>
      <c r="E21" s="213"/>
      <c r="F21" s="213">
        <v>13500</v>
      </c>
      <c r="G21" s="212">
        <f t="shared" si="1"/>
        <v>27000</v>
      </c>
    </row>
    <row r="22" spans="1:7" ht="14.45" x14ac:dyDescent="0.3">
      <c r="A22" s="218" t="s">
        <v>21</v>
      </c>
      <c r="B22" s="219">
        <f>SUM(B18+B19)</f>
        <v>18250.178</v>
      </c>
      <c r="C22" s="219">
        <f t="shared" ref="C22:F22" si="6">SUM(C18+C19)</f>
        <v>14225.85</v>
      </c>
      <c r="D22" s="219">
        <f t="shared" si="6"/>
        <v>27862.79</v>
      </c>
      <c r="E22" s="219">
        <f t="shared" si="6"/>
        <v>14731.77</v>
      </c>
      <c r="F22" s="219">
        <f t="shared" si="6"/>
        <v>31227.370000000003</v>
      </c>
      <c r="G22" s="219">
        <f t="shared" si="1"/>
        <v>106297.95800000001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sqref="A1:G1"/>
    </sheetView>
  </sheetViews>
  <sheetFormatPr defaultColWidth="0" defaultRowHeight="15" zeroHeight="1" x14ac:dyDescent="0.25"/>
  <cols>
    <col min="1" max="1" width="30.28515625" customWidth="1"/>
    <col min="2" max="7" width="18.7109375" style="221" customWidth="1"/>
    <col min="8" max="16384" width="11.42578125" style="221" hidden="1"/>
  </cols>
  <sheetData>
    <row r="1" spans="1:7" customFormat="1" x14ac:dyDescent="0.25">
      <c r="A1" s="419" t="s">
        <v>117</v>
      </c>
      <c r="B1" s="419"/>
      <c r="C1" s="419"/>
      <c r="D1" s="419"/>
      <c r="E1" s="419"/>
      <c r="F1" s="419"/>
      <c r="G1" s="419"/>
    </row>
    <row r="2" spans="1:7" customFormat="1" ht="14.45" x14ac:dyDescent="0.3">
      <c r="A2" s="1"/>
      <c r="B2" s="1"/>
      <c r="C2" s="1"/>
      <c r="D2" s="1"/>
      <c r="E2" s="1"/>
      <c r="F2" s="1"/>
      <c r="G2" s="1"/>
    </row>
    <row r="3" spans="1:7" customFormat="1" x14ac:dyDescent="0.25">
      <c r="A3" s="413"/>
      <c r="B3" s="415">
        <v>2017</v>
      </c>
      <c r="C3" s="415">
        <v>2018</v>
      </c>
      <c r="D3" s="415">
        <v>2019</v>
      </c>
      <c r="E3" s="415">
        <v>2020</v>
      </c>
      <c r="F3" s="415">
        <v>2021</v>
      </c>
      <c r="G3" s="417" t="s">
        <v>57</v>
      </c>
    </row>
    <row r="4" spans="1:7" customFormat="1" x14ac:dyDescent="0.25">
      <c r="A4" s="414"/>
      <c r="B4" s="416"/>
      <c r="C4" s="416"/>
      <c r="D4" s="416"/>
      <c r="E4" s="416"/>
      <c r="F4" s="416"/>
      <c r="G4" s="418"/>
    </row>
    <row r="5" spans="1:7" ht="14.45" x14ac:dyDescent="0.3">
      <c r="A5" s="209" t="s">
        <v>3</v>
      </c>
      <c r="B5" s="222">
        <f>SUM(B6:B7)</f>
        <v>0</v>
      </c>
      <c r="C5" s="222">
        <f t="shared" ref="C5:F5" si="0">SUM(C6:C7)</f>
        <v>0</v>
      </c>
      <c r="D5" s="222">
        <f t="shared" si="0"/>
        <v>0</v>
      </c>
      <c r="E5" s="222">
        <f t="shared" si="0"/>
        <v>0</v>
      </c>
      <c r="F5" s="222">
        <f t="shared" si="0"/>
        <v>0</v>
      </c>
      <c r="G5" s="222">
        <f>SUM(B5:F5)</f>
        <v>0</v>
      </c>
    </row>
    <row r="6" spans="1:7" ht="14.45" x14ac:dyDescent="0.3">
      <c r="A6" s="216" t="s">
        <v>72</v>
      </c>
      <c r="B6" s="225"/>
      <c r="C6" s="225"/>
      <c r="D6" s="225"/>
      <c r="E6" s="225"/>
      <c r="F6" s="225"/>
      <c r="G6" s="224">
        <f t="shared" ref="G6:G14" si="1">SUM(B6:F6)</f>
        <v>0</v>
      </c>
    </row>
    <row r="7" spans="1:7" ht="14.45" x14ac:dyDescent="0.3">
      <c r="A7" s="216" t="s">
        <v>73</v>
      </c>
      <c r="B7" s="225"/>
      <c r="C7" s="225"/>
      <c r="D7" s="225"/>
      <c r="E7" s="225"/>
      <c r="F7" s="225"/>
      <c r="G7" s="224">
        <f t="shared" si="1"/>
        <v>0</v>
      </c>
    </row>
    <row r="8" spans="1:7" ht="14.45" x14ac:dyDescent="0.3">
      <c r="A8" s="209" t="s">
        <v>4</v>
      </c>
      <c r="B8" s="222">
        <f t="shared" ref="B8:F8" si="2">SUM(B9:B10)</f>
        <v>0</v>
      </c>
      <c r="C8" s="222">
        <f t="shared" si="2"/>
        <v>0</v>
      </c>
      <c r="D8" s="222">
        <f t="shared" si="2"/>
        <v>0</v>
      </c>
      <c r="E8" s="222">
        <f t="shared" si="2"/>
        <v>0</v>
      </c>
      <c r="F8" s="222">
        <f t="shared" si="2"/>
        <v>0</v>
      </c>
      <c r="G8" s="222">
        <f t="shared" si="1"/>
        <v>0</v>
      </c>
    </row>
    <row r="9" spans="1:7" ht="14.45" x14ac:dyDescent="0.3">
      <c r="A9" s="216" t="s">
        <v>72</v>
      </c>
      <c r="B9" s="225"/>
      <c r="C9" s="225"/>
      <c r="D9" s="225"/>
      <c r="E9" s="225"/>
      <c r="F9" s="225"/>
      <c r="G9" s="224">
        <f t="shared" ref="G9:G10" si="3">SUM(B9:F9)</f>
        <v>0</v>
      </c>
    </row>
    <row r="10" spans="1:7" ht="14.45" x14ac:dyDescent="0.3">
      <c r="A10" s="216" t="s">
        <v>73</v>
      </c>
      <c r="B10" s="225"/>
      <c r="C10" s="225"/>
      <c r="D10" s="225"/>
      <c r="E10" s="225"/>
      <c r="F10" s="225"/>
      <c r="G10" s="224">
        <f t="shared" si="3"/>
        <v>0</v>
      </c>
    </row>
    <row r="11" spans="1:7" ht="14.45" x14ac:dyDescent="0.3">
      <c r="A11" s="209" t="s">
        <v>5</v>
      </c>
      <c r="B11" s="222">
        <f t="shared" ref="B11:F11" si="4">SUM(B12:B13)</f>
        <v>0</v>
      </c>
      <c r="C11" s="222">
        <f t="shared" si="4"/>
        <v>0</v>
      </c>
      <c r="D11" s="222">
        <f t="shared" si="4"/>
        <v>0</v>
      </c>
      <c r="E11" s="222">
        <f t="shared" si="4"/>
        <v>0</v>
      </c>
      <c r="F11" s="222">
        <f t="shared" si="4"/>
        <v>0</v>
      </c>
      <c r="G11" s="222">
        <f t="shared" si="1"/>
        <v>0</v>
      </c>
    </row>
    <row r="12" spans="1:7" ht="14.45" x14ac:dyDescent="0.3">
      <c r="A12" s="216" t="s">
        <v>72</v>
      </c>
      <c r="B12" s="225"/>
      <c r="C12" s="225"/>
      <c r="D12" s="225"/>
      <c r="E12" s="225"/>
      <c r="F12" s="225"/>
      <c r="G12" s="224">
        <f t="shared" ref="G12:G13" si="5">SUM(B12:F12)</f>
        <v>0</v>
      </c>
    </row>
    <row r="13" spans="1:7" ht="14.45" x14ac:dyDescent="0.3">
      <c r="A13" s="216" t="s">
        <v>73</v>
      </c>
      <c r="B13" s="225"/>
      <c r="C13" s="225"/>
      <c r="D13" s="225"/>
      <c r="E13" s="225"/>
      <c r="F13" s="225"/>
      <c r="G13" s="224">
        <f t="shared" si="5"/>
        <v>0</v>
      </c>
    </row>
    <row r="14" spans="1:7" ht="14.45" x14ac:dyDescent="0.3">
      <c r="A14" s="220" t="s">
        <v>8</v>
      </c>
      <c r="B14" s="223">
        <f>SUM(B5+B8+B11)</f>
        <v>0</v>
      </c>
      <c r="C14" s="223">
        <f t="shared" ref="C14:F14" si="6">SUM(C5+C8+C11)</f>
        <v>0</v>
      </c>
      <c r="D14" s="223">
        <f t="shared" si="6"/>
        <v>0</v>
      </c>
      <c r="E14" s="223">
        <f t="shared" si="6"/>
        <v>0</v>
      </c>
      <c r="F14" s="223">
        <f t="shared" si="6"/>
        <v>0</v>
      </c>
      <c r="G14" s="223">
        <f t="shared" si="1"/>
        <v>0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6"/>
  <sheetViews>
    <sheetView showGridLines="0" topLeftCell="A10" workbookViewId="0">
      <selection activeCell="A2" sqref="A2"/>
    </sheetView>
  </sheetViews>
  <sheetFormatPr defaultColWidth="0" defaultRowHeight="15" zeroHeight="1" x14ac:dyDescent="0.25"/>
  <cols>
    <col min="1" max="1" width="30.28515625" customWidth="1"/>
    <col min="2" max="7" width="18.7109375" customWidth="1"/>
    <col min="8" max="16384" width="11.42578125" hidden="1"/>
  </cols>
  <sheetData>
    <row r="1" spans="1:7" x14ac:dyDescent="0.25">
      <c r="A1" s="426" t="s">
        <v>119</v>
      </c>
      <c r="B1" s="426"/>
      <c r="C1" s="426"/>
      <c r="D1" s="426"/>
      <c r="E1" s="426"/>
      <c r="F1" s="426"/>
      <c r="G1" s="426"/>
    </row>
    <row r="2" spans="1:7" ht="14.45" x14ac:dyDescent="0.3">
      <c r="A2" s="1"/>
      <c r="B2" s="1"/>
      <c r="C2" s="1"/>
      <c r="D2" s="1"/>
      <c r="E2" s="1"/>
      <c r="F2" s="1"/>
      <c r="G2" s="1"/>
    </row>
    <row r="3" spans="1:7" x14ac:dyDescent="0.25">
      <c r="A3" s="427"/>
      <c r="B3" s="429">
        <v>2017</v>
      </c>
      <c r="C3" s="429">
        <v>2018</v>
      </c>
      <c r="D3" s="429">
        <v>2019</v>
      </c>
      <c r="E3" s="429">
        <v>2020</v>
      </c>
      <c r="F3" s="429">
        <v>2021</v>
      </c>
      <c r="G3" s="431" t="s">
        <v>57</v>
      </c>
    </row>
    <row r="4" spans="1:7" ht="15.75" thickBot="1" x14ac:dyDescent="0.3">
      <c r="A4" s="428"/>
      <c r="B4" s="430"/>
      <c r="C4" s="430"/>
      <c r="D4" s="430"/>
      <c r="E4" s="430"/>
      <c r="F4" s="430"/>
      <c r="G4" s="432"/>
    </row>
    <row r="5" spans="1:7" x14ac:dyDescent="0.25">
      <c r="A5" s="433" t="s">
        <v>74</v>
      </c>
      <c r="B5" s="434"/>
      <c r="C5" s="434"/>
      <c r="D5" s="434"/>
      <c r="E5" s="434"/>
      <c r="F5" s="434"/>
      <c r="G5" s="435"/>
    </row>
    <row r="6" spans="1:7" ht="14.45" x14ac:dyDescent="0.3">
      <c r="A6" s="226" t="s">
        <v>75</v>
      </c>
      <c r="B6" s="227">
        <f>SUM(B7:B9)</f>
        <v>139649.81</v>
      </c>
      <c r="C6" s="227">
        <f t="shared" ref="C6:F6" si="0">SUM(C7:C9)</f>
        <v>188772.09000000003</v>
      </c>
      <c r="D6" s="227">
        <f t="shared" si="0"/>
        <v>143331.68</v>
      </c>
      <c r="E6" s="227">
        <f t="shared" si="0"/>
        <v>191854.53</v>
      </c>
      <c r="F6" s="227">
        <f t="shared" si="0"/>
        <v>181444.31</v>
      </c>
      <c r="G6" s="228">
        <f>SUM(B6:F6)</f>
        <v>845052.41999999993</v>
      </c>
    </row>
    <row r="7" spans="1:7" ht="14.45" x14ac:dyDescent="0.3">
      <c r="A7" s="229" t="s">
        <v>3</v>
      </c>
      <c r="B7" s="230">
        <v>53907.49</v>
      </c>
      <c r="C7" s="230">
        <v>81036.02</v>
      </c>
      <c r="D7" s="230">
        <v>25043.21</v>
      </c>
      <c r="E7" s="230">
        <v>53887.5</v>
      </c>
      <c r="F7" s="230">
        <v>43911.75</v>
      </c>
      <c r="G7" s="231">
        <f t="shared" ref="G7:G25" si="1">SUM(B7:F7)</f>
        <v>257785.97</v>
      </c>
    </row>
    <row r="8" spans="1:7" ht="14.45" x14ac:dyDescent="0.3">
      <c r="A8" s="229" t="s">
        <v>4</v>
      </c>
      <c r="B8" s="230">
        <v>49337.760000000002</v>
      </c>
      <c r="C8" s="230">
        <v>69158.460000000006</v>
      </c>
      <c r="D8" s="230">
        <v>80609.009999999995</v>
      </c>
      <c r="E8" s="230">
        <v>92448</v>
      </c>
      <c r="F8" s="230">
        <v>90321.59</v>
      </c>
      <c r="G8" s="231">
        <f t="shared" si="1"/>
        <v>381874.81999999995</v>
      </c>
    </row>
    <row r="9" spans="1:7" ht="14.45" x14ac:dyDescent="0.3">
      <c r="A9" s="229" t="s">
        <v>5</v>
      </c>
      <c r="B9" s="230">
        <v>36404.559999999998</v>
      </c>
      <c r="C9" s="230">
        <v>38577.61</v>
      </c>
      <c r="D9" s="230">
        <v>37679.46</v>
      </c>
      <c r="E9" s="230">
        <v>45519.03</v>
      </c>
      <c r="F9" s="230">
        <v>47210.97</v>
      </c>
      <c r="G9" s="231">
        <f t="shared" si="1"/>
        <v>205391.63</v>
      </c>
    </row>
    <row r="10" spans="1:7" ht="14.45" x14ac:dyDescent="0.3">
      <c r="A10" s="226" t="s">
        <v>76</v>
      </c>
      <c r="B10" s="227">
        <f t="shared" ref="B10:F10" si="2">SUM(B11:B13)</f>
        <v>0</v>
      </c>
      <c r="C10" s="227">
        <f t="shared" si="2"/>
        <v>0</v>
      </c>
      <c r="D10" s="227">
        <f t="shared" si="2"/>
        <v>0</v>
      </c>
      <c r="E10" s="227">
        <f t="shared" si="2"/>
        <v>0</v>
      </c>
      <c r="F10" s="227">
        <f t="shared" si="2"/>
        <v>0</v>
      </c>
      <c r="G10" s="228">
        <f t="shared" si="1"/>
        <v>0</v>
      </c>
    </row>
    <row r="11" spans="1:7" ht="14.45" x14ac:dyDescent="0.3">
      <c r="A11" s="229" t="s">
        <v>3</v>
      </c>
      <c r="B11" s="230"/>
      <c r="C11" s="230"/>
      <c r="D11" s="230"/>
      <c r="E11" s="230"/>
      <c r="F11" s="230"/>
      <c r="G11" s="231">
        <f t="shared" si="1"/>
        <v>0</v>
      </c>
    </row>
    <row r="12" spans="1:7" ht="14.45" x14ac:dyDescent="0.3">
      <c r="A12" s="229" t="s">
        <v>4</v>
      </c>
      <c r="B12" s="230"/>
      <c r="C12" s="230"/>
      <c r="D12" s="230"/>
      <c r="E12" s="230"/>
      <c r="F12" s="230"/>
      <c r="G12" s="231">
        <f t="shared" si="1"/>
        <v>0</v>
      </c>
    </row>
    <row r="13" spans="1:7" ht="14.45" x14ac:dyDescent="0.3">
      <c r="A13" s="229" t="s">
        <v>5</v>
      </c>
      <c r="B13" s="230"/>
      <c r="C13" s="230"/>
      <c r="D13" s="230"/>
      <c r="E13" s="230"/>
      <c r="F13" s="230"/>
      <c r="G13" s="231">
        <f t="shared" si="1"/>
        <v>0</v>
      </c>
    </row>
    <row r="14" spans="1:7" ht="14.45" x14ac:dyDescent="0.3">
      <c r="A14" s="226" t="s">
        <v>77</v>
      </c>
      <c r="B14" s="227">
        <f t="shared" ref="B14:F14" si="3">SUM(B15:B17)</f>
        <v>0</v>
      </c>
      <c r="C14" s="227">
        <f t="shared" si="3"/>
        <v>0</v>
      </c>
      <c r="D14" s="227">
        <f t="shared" si="3"/>
        <v>0</v>
      </c>
      <c r="E14" s="227">
        <f t="shared" si="3"/>
        <v>0</v>
      </c>
      <c r="F14" s="227">
        <f t="shared" si="3"/>
        <v>0</v>
      </c>
      <c r="G14" s="228">
        <f t="shared" si="1"/>
        <v>0</v>
      </c>
    </row>
    <row r="15" spans="1:7" ht="14.45" x14ac:dyDescent="0.3">
      <c r="A15" s="229" t="s">
        <v>3</v>
      </c>
      <c r="B15" s="230"/>
      <c r="C15" s="230"/>
      <c r="D15" s="230"/>
      <c r="E15" s="230"/>
      <c r="F15" s="230"/>
      <c r="G15" s="231">
        <f t="shared" si="1"/>
        <v>0</v>
      </c>
    </row>
    <row r="16" spans="1:7" ht="14.45" x14ac:dyDescent="0.3">
      <c r="A16" s="229" t="s">
        <v>4</v>
      </c>
      <c r="B16" s="230"/>
      <c r="C16" s="230"/>
      <c r="D16" s="230"/>
      <c r="E16" s="230"/>
      <c r="F16" s="230"/>
      <c r="G16" s="231">
        <f t="shared" si="1"/>
        <v>0</v>
      </c>
    </row>
    <row r="17" spans="1:7" ht="14.45" x14ac:dyDescent="0.3">
      <c r="A17" s="229" t="s">
        <v>5</v>
      </c>
      <c r="B17" s="230"/>
      <c r="C17" s="230"/>
      <c r="D17" s="230"/>
      <c r="E17" s="230"/>
      <c r="F17" s="230"/>
      <c r="G17" s="231">
        <f t="shared" si="1"/>
        <v>0</v>
      </c>
    </row>
    <row r="18" spans="1:7" x14ac:dyDescent="0.25">
      <c r="A18" s="226" t="s">
        <v>78</v>
      </c>
      <c r="B18" s="227">
        <f t="shared" ref="B18:F18" si="4">SUM(B19:B21)</f>
        <v>0</v>
      </c>
      <c r="C18" s="227">
        <f t="shared" si="4"/>
        <v>0</v>
      </c>
      <c r="D18" s="227">
        <f t="shared" si="4"/>
        <v>0</v>
      </c>
      <c r="E18" s="227">
        <f t="shared" si="4"/>
        <v>0</v>
      </c>
      <c r="F18" s="227">
        <f t="shared" si="4"/>
        <v>0</v>
      </c>
      <c r="G18" s="228">
        <f t="shared" si="1"/>
        <v>0</v>
      </c>
    </row>
    <row r="19" spans="1:7" ht="14.45" x14ac:dyDescent="0.3">
      <c r="A19" s="229" t="s">
        <v>3</v>
      </c>
      <c r="B19" s="230"/>
      <c r="C19" s="230"/>
      <c r="D19" s="230"/>
      <c r="E19" s="230"/>
      <c r="F19" s="230"/>
      <c r="G19" s="231">
        <f t="shared" si="1"/>
        <v>0</v>
      </c>
    </row>
    <row r="20" spans="1:7" ht="14.45" x14ac:dyDescent="0.3">
      <c r="A20" s="229" t="s">
        <v>4</v>
      </c>
      <c r="B20" s="230"/>
      <c r="C20" s="230"/>
      <c r="D20" s="230"/>
      <c r="E20" s="230"/>
      <c r="F20" s="230"/>
      <c r="G20" s="231">
        <f t="shared" si="1"/>
        <v>0</v>
      </c>
    </row>
    <row r="21" spans="1:7" thickBot="1" x14ac:dyDescent="0.35">
      <c r="A21" s="232" t="s">
        <v>5</v>
      </c>
      <c r="B21" s="233"/>
      <c r="C21" s="233"/>
      <c r="D21" s="233"/>
      <c r="E21" s="233"/>
      <c r="F21" s="233"/>
      <c r="G21" s="234">
        <f t="shared" si="1"/>
        <v>0</v>
      </c>
    </row>
    <row r="22" spans="1:7" ht="14.45" x14ac:dyDescent="0.3">
      <c r="A22" s="235" t="s">
        <v>79</v>
      </c>
      <c r="B22" s="236">
        <f t="shared" ref="B22:F22" si="5">SUM(B23:B25)</f>
        <v>139649.81</v>
      </c>
      <c r="C22" s="236">
        <f t="shared" si="5"/>
        <v>188772.09000000003</v>
      </c>
      <c r="D22" s="236">
        <f t="shared" si="5"/>
        <v>143331.68</v>
      </c>
      <c r="E22" s="236">
        <f t="shared" si="5"/>
        <v>191854.53</v>
      </c>
      <c r="F22" s="236">
        <f t="shared" si="5"/>
        <v>181444.31</v>
      </c>
      <c r="G22" s="237">
        <f t="shared" si="1"/>
        <v>845052.41999999993</v>
      </c>
    </row>
    <row r="23" spans="1:7" ht="14.45" x14ac:dyDescent="0.3">
      <c r="A23" s="229" t="s">
        <v>3</v>
      </c>
      <c r="B23" s="238">
        <f>SUM(B7+B11+B15+B19)</f>
        <v>53907.49</v>
      </c>
      <c r="C23" s="238">
        <f t="shared" ref="C23:F23" si="6">SUM(C7+C11+C15+C19)</f>
        <v>81036.02</v>
      </c>
      <c r="D23" s="238">
        <f t="shared" si="6"/>
        <v>25043.21</v>
      </c>
      <c r="E23" s="238">
        <f t="shared" si="6"/>
        <v>53887.5</v>
      </c>
      <c r="F23" s="238">
        <f t="shared" si="6"/>
        <v>43911.75</v>
      </c>
      <c r="G23" s="231">
        <f t="shared" si="1"/>
        <v>257785.97</v>
      </c>
    </row>
    <row r="24" spans="1:7" ht="14.45" x14ac:dyDescent="0.3">
      <c r="A24" s="229" t="s">
        <v>4</v>
      </c>
      <c r="B24" s="238">
        <f>SUM(B8+B12+B16+B20)</f>
        <v>49337.760000000002</v>
      </c>
      <c r="C24" s="238">
        <f t="shared" ref="C24:F24" si="7">SUM(C8+C12+C16+C20)</f>
        <v>69158.460000000006</v>
      </c>
      <c r="D24" s="238">
        <f t="shared" si="7"/>
        <v>80609.009999999995</v>
      </c>
      <c r="E24" s="238">
        <f t="shared" si="7"/>
        <v>92448</v>
      </c>
      <c r="F24" s="238">
        <f t="shared" si="7"/>
        <v>90321.59</v>
      </c>
      <c r="G24" s="231">
        <f t="shared" si="1"/>
        <v>381874.81999999995</v>
      </c>
    </row>
    <row r="25" spans="1:7" thickBot="1" x14ac:dyDescent="0.35">
      <c r="A25" s="239" t="s">
        <v>5</v>
      </c>
      <c r="B25" s="240">
        <f>SUM(B9+B13+B17+B21)</f>
        <v>36404.559999999998</v>
      </c>
      <c r="C25" s="240">
        <f t="shared" ref="C25:F25" si="8">SUM(C9+C13+C17+C21)</f>
        <v>38577.61</v>
      </c>
      <c r="D25" s="240">
        <f t="shared" si="8"/>
        <v>37679.46</v>
      </c>
      <c r="E25" s="240">
        <f t="shared" si="8"/>
        <v>45519.03</v>
      </c>
      <c r="F25" s="240">
        <f t="shared" si="8"/>
        <v>47210.97</v>
      </c>
      <c r="G25" s="241">
        <f t="shared" si="1"/>
        <v>205391.63</v>
      </c>
    </row>
    <row r="26" spans="1:7" thickBot="1" x14ac:dyDescent="0.35">
      <c r="A26" s="242"/>
      <c r="B26" s="242"/>
      <c r="C26" s="242"/>
      <c r="D26" s="242"/>
      <c r="E26" s="242"/>
      <c r="F26" s="242"/>
      <c r="G26" s="242"/>
    </row>
    <row r="27" spans="1:7" ht="14.45" x14ac:dyDescent="0.3">
      <c r="A27" s="436" t="s">
        <v>80</v>
      </c>
      <c r="B27" s="437"/>
      <c r="C27" s="437"/>
      <c r="D27" s="437"/>
      <c r="E27" s="437"/>
      <c r="F27" s="437"/>
      <c r="G27" s="438"/>
    </row>
    <row r="28" spans="1:7" ht="14.45" x14ac:dyDescent="0.3">
      <c r="A28" s="226" t="s">
        <v>118</v>
      </c>
      <c r="B28" s="238">
        <f>+B6</f>
        <v>139649.81</v>
      </c>
      <c r="C28" s="238">
        <f t="shared" ref="C28:F28" si="9">+C6</f>
        <v>188772.09000000003</v>
      </c>
      <c r="D28" s="238">
        <f t="shared" si="9"/>
        <v>143331.68</v>
      </c>
      <c r="E28" s="238">
        <f t="shared" si="9"/>
        <v>191854.53</v>
      </c>
      <c r="F28" s="238">
        <f t="shared" si="9"/>
        <v>181444.31</v>
      </c>
      <c r="G28" s="231">
        <f t="shared" ref="G28:G30" si="10">SUM(B28:F28)</f>
        <v>845052.41999999993</v>
      </c>
    </row>
    <row r="29" spans="1:7" ht="14.45" x14ac:dyDescent="0.3">
      <c r="A29" s="226" t="s">
        <v>81</v>
      </c>
      <c r="B29" s="238"/>
      <c r="C29" s="238"/>
      <c r="D29" s="238"/>
      <c r="E29" s="238"/>
      <c r="F29" s="238"/>
      <c r="G29" s="231">
        <f t="shared" si="10"/>
        <v>0</v>
      </c>
    </row>
    <row r="30" spans="1:7" thickBot="1" x14ac:dyDescent="0.35">
      <c r="A30" s="243" t="s">
        <v>82</v>
      </c>
      <c r="B30" s="244">
        <f>SUM(B28:B29)</f>
        <v>139649.81</v>
      </c>
      <c r="C30" s="244">
        <f t="shared" ref="C30:F30" si="11">SUM(C28:C29)</f>
        <v>188772.09000000003</v>
      </c>
      <c r="D30" s="244">
        <f t="shared" si="11"/>
        <v>143331.68</v>
      </c>
      <c r="E30" s="244">
        <f t="shared" si="11"/>
        <v>191854.53</v>
      </c>
      <c r="F30" s="244">
        <f t="shared" si="11"/>
        <v>181444.31</v>
      </c>
      <c r="G30" s="245">
        <f t="shared" si="10"/>
        <v>845052.41999999993</v>
      </c>
    </row>
    <row r="31" spans="1:7" ht="14.45" x14ac:dyDescent="0.3">
      <c r="A31" s="242"/>
      <c r="B31" s="242"/>
      <c r="C31" s="242"/>
      <c r="D31" s="242"/>
      <c r="E31" s="242"/>
      <c r="F31" s="242"/>
      <c r="G31" s="242"/>
    </row>
    <row r="32" spans="1:7" ht="14.45" hidden="1" x14ac:dyDescent="0.3">
      <c r="A32" s="439" t="s">
        <v>83</v>
      </c>
      <c r="B32" s="440"/>
      <c r="C32" s="440"/>
      <c r="D32" s="440"/>
      <c r="E32" s="440"/>
      <c r="F32" s="440"/>
      <c r="G32" s="441"/>
    </row>
    <row r="33" spans="1:7" ht="14.45" hidden="1" x14ac:dyDescent="0.3">
      <c r="A33" s="226" t="s">
        <v>84</v>
      </c>
      <c r="B33" s="238"/>
      <c r="C33" s="238"/>
      <c r="D33" s="238"/>
      <c r="E33" s="238"/>
      <c r="F33" s="238"/>
      <c r="G33" s="231">
        <f t="shared" ref="G33:G35" si="12">SUM(B33:F33)</f>
        <v>0</v>
      </c>
    </row>
    <row r="34" spans="1:7" ht="14.45" hidden="1" x14ac:dyDescent="0.3">
      <c r="A34" s="226" t="s">
        <v>85</v>
      </c>
      <c r="B34" s="238"/>
      <c r="C34" s="238"/>
      <c r="D34" s="238"/>
      <c r="E34" s="238"/>
      <c r="F34" s="238"/>
      <c r="G34" s="231">
        <f t="shared" si="12"/>
        <v>0</v>
      </c>
    </row>
    <row r="35" spans="1:7" hidden="1" thickBot="1" x14ac:dyDescent="0.35">
      <c r="A35" s="246" t="s">
        <v>86</v>
      </c>
      <c r="B35" s="247">
        <f t="shared" ref="B35:F35" si="13">SUM(B33:B34)</f>
        <v>0</v>
      </c>
      <c r="C35" s="247">
        <f t="shared" si="13"/>
        <v>0</v>
      </c>
      <c r="D35" s="247">
        <f t="shared" si="13"/>
        <v>0</v>
      </c>
      <c r="E35" s="247">
        <f t="shared" si="13"/>
        <v>0</v>
      </c>
      <c r="F35" s="247">
        <f t="shared" si="13"/>
        <v>0</v>
      </c>
      <c r="G35" s="248">
        <f t="shared" si="12"/>
        <v>0</v>
      </c>
    </row>
    <row r="36" spans="1:7" hidden="1" thickBot="1" x14ac:dyDescent="0.35">
      <c r="A36" s="242"/>
      <c r="B36" s="242"/>
      <c r="C36" s="242"/>
      <c r="D36" s="242"/>
      <c r="E36" s="242"/>
      <c r="F36" s="242"/>
      <c r="G36" s="242"/>
    </row>
    <row r="37" spans="1:7" ht="14.45" hidden="1" x14ac:dyDescent="0.3">
      <c r="A37" s="442" t="s">
        <v>87</v>
      </c>
      <c r="B37" s="443"/>
      <c r="C37" s="443"/>
      <c r="D37" s="443"/>
      <c r="E37" s="443"/>
      <c r="F37" s="443"/>
      <c r="G37" s="444"/>
    </row>
    <row r="38" spans="1:7" ht="14.45" hidden="1" x14ac:dyDescent="0.3">
      <c r="A38" s="229" t="s">
        <v>3</v>
      </c>
      <c r="B38" s="238"/>
      <c r="C38" s="238"/>
      <c r="D38" s="238"/>
      <c r="E38" s="238"/>
      <c r="F38" s="238"/>
      <c r="G38" s="231">
        <f t="shared" ref="G38:G41" si="14">SUM(B38:F38)</f>
        <v>0</v>
      </c>
    </row>
    <row r="39" spans="1:7" ht="14.45" hidden="1" x14ac:dyDescent="0.3">
      <c r="A39" s="229" t="s">
        <v>4</v>
      </c>
      <c r="B39" s="238"/>
      <c r="C39" s="238"/>
      <c r="D39" s="238"/>
      <c r="E39" s="238"/>
      <c r="F39" s="238"/>
      <c r="G39" s="231">
        <f t="shared" si="14"/>
        <v>0</v>
      </c>
    </row>
    <row r="40" spans="1:7" ht="14.45" hidden="1" x14ac:dyDescent="0.3">
      <c r="A40" s="229" t="s">
        <v>5</v>
      </c>
      <c r="B40" s="238"/>
      <c r="C40" s="238"/>
      <c r="D40" s="238"/>
      <c r="E40" s="238"/>
      <c r="F40" s="238"/>
      <c r="G40" s="231">
        <f t="shared" si="14"/>
        <v>0</v>
      </c>
    </row>
    <row r="41" spans="1:7" hidden="1" thickBot="1" x14ac:dyDescent="0.35">
      <c r="A41" s="249" t="s">
        <v>88</v>
      </c>
      <c r="B41" s="252">
        <f t="shared" ref="B41:F41" si="15">SUM(B39:B40)</f>
        <v>0</v>
      </c>
      <c r="C41" s="252">
        <f t="shared" si="15"/>
        <v>0</v>
      </c>
      <c r="D41" s="252">
        <f t="shared" si="15"/>
        <v>0</v>
      </c>
      <c r="E41" s="252">
        <f t="shared" si="15"/>
        <v>0</v>
      </c>
      <c r="F41" s="252">
        <f t="shared" si="15"/>
        <v>0</v>
      </c>
      <c r="G41" s="256">
        <f t="shared" si="14"/>
        <v>0</v>
      </c>
    </row>
    <row r="42" spans="1:7" hidden="1" thickBot="1" x14ac:dyDescent="0.35">
      <c r="A42" s="242"/>
      <c r="B42" s="242"/>
      <c r="C42" s="242"/>
      <c r="D42" s="242"/>
      <c r="E42" s="242"/>
      <c r="F42" s="242"/>
      <c r="G42" s="242"/>
    </row>
    <row r="43" spans="1:7" ht="14.45" hidden="1" x14ac:dyDescent="0.3">
      <c r="A43" s="445" t="s">
        <v>89</v>
      </c>
      <c r="B43" s="446"/>
      <c r="C43" s="446"/>
      <c r="D43" s="446"/>
      <c r="E43" s="446"/>
      <c r="F43" s="446"/>
      <c r="G43" s="447"/>
    </row>
    <row r="44" spans="1:7" ht="14.45" hidden="1" x14ac:dyDescent="0.3">
      <c r="A44" s="229" t="s">
        <v>3</v>
      </c>
      <c r="B44" s="238"/>
      <c r="C44" s="238"/>
      <c r="D44" s="238"/>
      <c r="E44" s="238"/>
      <c r="F44" s="238"/>
      <c r="G44" s="231">
        <f t="shared" ref="G44:G47" si="16">SUM(B44:F44)</f>
        <v>0</v>
      </c>
    </row>
    <row r="45" spans="1:7" ht="14.45" hidden="1" x14ac:dyDescent="0.3">
      <c r="A45" s="229" t="s">
        <v>4</v>
      </c>
      <c r="B45" s="238"/>
      <c r="C45" s="238"/>
      <c r="D45" s="238"/>
      <c r="E45" s="238"/>
      <c r="F45" s="238"/>
      <c r="G45" s="231">
        <f t="shared" si="16"/>
        <v>0</v>
      </c>
    </row>
    <row r="46" spans="1:7" ht="14.45" hidden="1" x14ac:dyDescent="0.3">
      <c r="A46" s="229" t="s">
        <v>5</v>
      </c>
      <c r="B46" s="238"/>
      <c r="C46" s="238"/>
      <c r="D46" s="238"/>
      <c r="E46" s="238"/>
      <c r="F46" s="238"/>
      <c r="G46" s="231">
        <f t="shared" si="16"/>
        <v>0</v>
      </c>
    </row>
    <row r="47" spans="1:7" hidden="1" thickBot="1" x14ac:dyDescent="0.35">
      <c r="A47" s="250" t="s">
        <v>90</v>
      </c>
      <c r="B47" s="253">
        <f t="shared" ref="B47:F47" si="17">SUM(B45:B46)</f>
        <v>0</v>
      </c>
      <c r="C47" s="253">
        <f t="shared" si="17"/>
        <v>0</v>
      </c>
      <c r="D47" s="253">
        <f t="shared" si="17"/>
        <v>0</v>
      </c>
      <c r="E47" s="253">
        <f t="shared" si="17"/>
        <v>0</v>
      </c>
      <c r="F47" s="253">
        <f t="shared" si="17"/>
        <v>0</v>
      </c>
      <c r="G47" s="255">
        <f t="shared" si="16"/>
        <v>0</v>
      </c>
    </row>
    <row r="48" spans="1:7" hidden="1" thickBot="1" x14ac:dyDescent="0.35">
      <c r="A48" s="242"/>
      <c r="B48" s="242"/>
      <c r="C48" s="242"/>
      <c r="D48" s="242"/>
      <c r="E48" s="242"/>
      <c r="F48" s="242"/>
      <c r="G48" s="242"/>
    </row>
    <row r="49" spans="1:7" ht="14.45" hidden="1" x14ac:dyDescent="0.3">
      <c r="A49" s="423" t="s">
        <v>91</v>
      </c>
      <c r="B49" s="424"/>
      <c r="C49" s="424"/>
      <c r="D49" s="424"/>
      <c r="E49" s="424"/>
      <c r="F49" s="424"/>
      <c r="G49" s="425"/>
    </row>
    <row r="50" spans="1:7" ht="14.45" hidden="1" x14ac:dyDescent="0.3">
      <c r="A50" s="229" t="s">
        <v>3</v>
      </c>
      <c r="B50" s="238"/>
      <c r="C50" s="238"/>
      <c r="D50" s="238"/>
      <c r="E50" s="238"/>
      <c r="F50" s="238"/>
      <c r="G50" s="231">
        <f t="shared" ref="G50:G53" si="18">SUM(B50:F50)</f>
        <v>0</v>
      </c>
    </row>
    <row r="51" spans="1:7" ht="14.45" hidden="1" x14ac:dyDescent="0.3">
      <c r="A51" s="229" t="s">
        <v>4</v>
      </c>
      <c r="B51" s="238"/>
      <c r="C51" s="238"/>
      <c r="D51" s="238"/>
      <c r="E51" s="238"/>
      <c r="F51" s="238"/>
      <c r="G51" s="231">
        <f t="shared" si="18"/>
        <v>0</v>
      </c>
    </row>
    <row r="52" spans="1:7" ht="14.45" hidden="1" x14ac:dyDescent="0.3">
      <c r="A52" s="229" t="s">
        <v>5</v>
      </c>
      <c r="B52" s="238"/>
      <c r="C52" s="238"/>
      <c r="D52" s="238"/>
      <c r="E52" s="238"/>
      <c r="F52" s="238"/>
      <c r="G52" s="231">
        <f t="shared" si="18"/>
        <v>0</v>
      </c>
    </row>
    <row r="53" spans="1:7" hidden="1" thickBot="1" x14ac:dyDescent="0.35">
      <c r="A53" s="251" t="s">
        <v>92</v>
      </c>
      <c r="B53" s="254">
        <f t="shared" ref="B53:F53" si="19">SUM(B51:B52)</f>
        <v>0</v>
      </c>
      <c r="C53" s="254">
        <f t="shared" si="19"/>
        <v>0</v>
      </c>
      <c r="D53" s="254">
        <f t="shared" si="19"/>
        <v>0</v>
      </c>
      <c r="E53" s="254">
        <f t="shared" si="19"/>
        <v>0</v>
      </c>
      <c r="F53" s="254">
        <f t="shared" si="19"/>
        <v>0</v>
      </c>
      <c r="G53" s="257">
        <f t="shared" si="18"/>
        <v>0</v>
      </c>
    </row>
    <row r="54" spans="1:7" hidden="1" thickBot="1" x14ac:dyDescent="0.35">
      <c r="A54" s="242"/>
      <c r="B54" s="242"/>
      <c r="C54" s="242"/>
      <c r="D54" s="242"/>
      <c r="E54" s="242"/>
      <c r="F54" s="242"/>
      <c r="G54" s="242"/>
    </row>
    <row r="55" spans="1:7" ht="14.45" hidden="1" x14ac:dyDescent="0.3">
      <c r="A55" s="420" t="s">
        <v>112</v>
      </c>
      <c r="B55" s="421"/>
      <c r="C55" s="421"/>
      <c r="D55" s="421"/>
      <c r="E55" s="421"/>
      <c r="F55" s="421"/>
      <c r="G55" s="422"/>
    </row>
    <row r="56" spans="1:7" ht="14.45" hidden="1" x14ac:dyDescent="0.3">
      <c r="A56" s="229" t="s">
        <v>3</v>
      </c>
      <c r="B56" s="238"/>
      <c r="C56" s="238"/>
      <c r="D56" s="238"/>
      <c r="E56" s="238"/>
      <c r="F56" s="238"/>
      <c r="G56" s="231">
        <f t="shared" ref="G56:G59" si="20">SUM(B56:F56)</f>
        <v>0</v>
      </c>
    </row>
    <row r="57" spans="1:7" ht="14.45" hidden="1" x14ac:dyDescent="0.3">
      <c r="A57" s="229" t="s">
        <v>4</v>
      </c>
      <c r="B57" s="238"/>
      <c r="C57" s="238"/>
      <c r="D57" s="238"/>
      <c r="E57" s="238"/>
      <c r="F57" s="238"/>
      <c r="G57" s="231">
        <f t="shared" si="20"/>
        <v>0</v>
      </c>
    </row>
    <row r="58" spans="1:7" ht="14.45" hidden="1" x14ac:dyDescent="0.3">
      <c r="A58" s="229" t="s">
        <v>5</v>
      </c>
      <c r="B58" s="238"/>
      <c r="C58" s="238"/>
      <c r="D58" s="238"/>
      <c r="E58" s="238"/>
      <c r="F58" s="238"/>
      <c r="G58" s="231">
        <f t="shared" si="20"/>
        <v>0</v>
      </c>
    </row>
    <row r="59" spans="1:7" hidden="1" thickBot="1" x14ac:dyDescent="0.35">
      <c r="A59" s="261" t="s">
        <v>113</v>
      </c>
      <c r="B59" s="262">
        <f t="shared" ref="B59:F59" si="21">SUM(B57:B58)</f>
        <v>0</v>
      </c>
      <c r="C59" s="262">
        <f t="shared" si="21"/>
        <v>0</v>
      </c>
      <c r="D59" s="262">
        <f t="shared" si="21"/>
        <v>0</v>
      </c>
      <c r="E59" s="262">
        <f t="shared" si="21"/>
        <v>0</v>
      </c>
      <c r="F59" s="262">
        <f t="shared" si="21"/>
        <v>0</v>
      </c>
      <c r="G59" s="263">
        <f t="shared" si="20"/>
        <v>0</v>
      </c>
    </row>
    <row r="60" spans="1:7" ht="14.45" hidden="1" x14ac:dyDescent="0.3">
      <c r="A60" s="242"/>
      <c r="B60" s="242"/>
      <c r="C60" s="242"/>
      <c r="D60" s="242"/>
      <c r="E60" s="242"/>
      <c r="F60" s="242"/>
      <c r="G60" s="242"/>
    </row>
    <row r="61" spans="1:7" ht="14.45" hidden="1" x14ac:dyDescent="0.3">
      <c r="A61" s="242"/>
      <c r="B61" s="242"/>
      <c r="C61" s="242"/>
      <c r="D61" s="242"/>
      <c r="E61" s="242"/>
      <c r="F61" s="242"/>
      <c r="G61" s="242"/>
    </row>
    <row r="62" spans="1:7" ht="14.45" hidden="1" x14ac:dyDescent="0.3">
      <c r="A62" s="242"/>
      <c r="B62" s="242"/>
      <c r="C62" s="242"/>
      <c r="D62" s="242"/>
      <c r="E62" s="242"/>
      <c r="F62" s="242"/>
      <c r="G62" s="242"/>
    </row>
    <row r="63" spans="1:7" ht="14.45" hidden="1" x14ac:dyDescent="0.3">
      <c r="A63" s="242"/>
      <c r="B63" s="242"/>
      <c r="C63" s="242"/>
      <c r="D63" s="242"/>
      <c r="E63" s="242"/>
      <c r="F63" s="242"/>
      <c r="G63" s="242"/>
    </row>
    <row r="64" spans="1:7" ht="14.45" hidden="1" x14ac:dyDescent="0.3">
      <c r="A64" s="242"/>
      <c r="B64" s="242"/>
      <c r="C64" s="242"/>
      <c r="D64" s="242"/>
      <c r="E64" s="242"/>
      <c r="F64" s="242"/>
      <c r="G64" s="242"/>
    </row>
    <row r="65" spans="1:7" ht="14.45" hidden="1" x14ac:dyDescent="0.3">
      <c r="A65" s="242"/>
      <c r="B65" s="242"/>
      <c r="C65" s="242"/>
      <c r="D65" s="242"/>
      <c r="E65" s="242"/>
      <c r="F65" s="242"/>
      <c r="G65" s="242"/>
    </row>
    <row r="66" spans="1:7" ht="14.45" hidden="1" x14ac:dyDescent="0.3">
      <c r="A66" s="242"/>
      <c r="B66" s="242"/>
      <c r="C66" s="242"/>
      <c r="D66" s="242"/>
      <c r="E66" s="242"/>
      <c r="F66" s="242"/>
      <c r="G66" s="242"/>
    </row>
    <row r="67" spans="1:7" ht="14.45" hidden="1" x14ac:dyDescent="0.3">
      <c r="A67" s="242"/>
      <c r="B67" s="242"/>
      <c r="C67" s="242"/>
      <c r="D67" s="242"/>
      <c r="E67" s="242"/>
      <c r="F67" s="242"/>
      <c r="G67" s="242"/>
    </row>
    <row r="68" spans="1:7" ht="14.45" hidden="1" x14ac:dyDescent="0.3">
      <c r="A68" s="242"/>
      <c r="B68" s="242"/>
      <c r="C68" s="242"/>
      <c r="D68" s="242"/>
      <c r="E68" s="242"/>
      <c r="F68" s="242"/>
      <c r="G68" s="242"/>
    </row>
    <row r="69" spans="1:7" ht="14.45" hidden="1" x14ac:dyDescent="0.3">
      <c r="A69" s="242"/>
      <c r="B69" s="242"/>
      <c r="C69" s="242"/>
      <c r="D69" s="242"/>
      <c r="E69" s="242"/>
      <c r="F69" s="242"/>
      <c r="G69" s="242"/>
    </row>
    <row r="70" spans="1:7" ht="14.45" hidden="1" x14ac:dyDescent="0.3">
      <c r="A70" s="242"/>
      <c r="B70" s="242"/>
      <c r="C70" s="242"/>
      <c r="D70" s="242"/>
      <c r="E70" s="242"/>
      <c r="F70" s="242"/>
      <c r="G70" s="242"/>
    </row>
    <row r="71" spans="1:7" ht="14.45" hidden="1" x14ac:dyDescent="0.3">
      <c r="A71" s="242"/>
      <c r="B71" s="242"/>
      <c r="C71" s="242"/>
      <c r="D71" s="242"/>
      <c r="E71" s="242"/>
      <c r="F71" s="242"/>
      <c r="G71" s="242"/>
    </row>
    <row r="72" spans="1:7" ht="14.45" hidden="1" x14ac:dyDescent="0.3">
      <c r="A72" s="242"/>
      <c r="B72" s="242"/>
      <c r="C72" s="242"/>
      <c r="D72" s="242"/>
      <c r="E72" s="242"/>
      <c r="F72" s="242"/>
      <c r="G72" s="242"/>
    </row>
    <row r="73" spans="1:7" ht="14.45" hidden="1" x14ac:dyDescent="0.3">
      <c r="A73" s="242"/>
      <c r="B73" s="242"/>
      <c r="C73" s="242"/>
      <c r="D73" s="242"/>
      <c r="E73" s="242"/>
      <c r="F73" s="242"/>
      <c r="G73" s="242"/>
    </row>
    <row r="74" spans="1:7" ht="14.45" hidden="1" x14ac:dyDescent="0.3">
      <c r="A74" s="242"/>
      <c r="B74" s="242"/>
      <c r="C74" s="242"/>
      <c r="D74" s="242"/>
      <c r="E74" s="242"/>
      <c r="F74" s="242"/>
      <c r="G74" s="242"/>
    </row>
    <row r="75" spans="1:7" ht="14.45" hidden="1" x14ac:dyDescent="0.3">
      <c r="A75" s="242"/>
      <c r="B75" s="242"/>
      <c r="C75" s="242"/>
      <c r="D75" s="242"/>
      <c r="E75" s="242"/>
      <c r="F75" s="242"/>
      <c r="G75" s="242"/>
    </row>
    <row r="76" spans="1:7" ht="14.45" hidden="1" x14ac:dyDescent="0.3">
      <c r="A76" s="242"/>
      <c r="B76" s="242"/>
      <c r="C76" s="242"/>
      <c r="D76" s="242"/>
      <c r="E76" s="242"/>
      <c r="F76" s="242"/>
      <c r="G76" s="242"/>
    </row>
    <row r="77" spans="1:7" ht="14.45" hidden="1" x14ac:dyDescent="0.3">
      <c r="A77" s="242"/>
      <c r="B77" s="242"/>
      <c r="C77" s="242"/>
      <c r="D77" s="242"/>
      <c r="E77" s="242"/>
      <c r="F77" s="242"/>
      <c r="G77" s="242"/>
    </row>
    <row r="78" spans="1:7" ht="14.45" hidden="1" x14ac:dyDescent="0.3">
      <c r="A78" s="242"/>
      <c r="B78" s="242"/>
      <c r="C78" s="242"/>
      <c r="D78" s="242"/>
      <c r="E78" s="242"/>
      <c r="F78" s="242"/>
      <c r="G78" s="242"/>
    </row>
    <row r="79" spans="1:7" ht="14.45" hidden="1" x14ac:dyDescent="0.3">
      <c r="A79" s="242"/>
      <c r="B79" s="242"/>
      <c r="C79" s="242"/>
      <c r="D79" s="242"/>
      <c r="E79" s="242"/>
      <c r="F79" s="242"/>
      <c r="G79" s="242"/>
    </row>
    <row r="80" spans="1:7" ht="14.45" hidden="1" x14ac:dyDescent="0.3">
      <c r="A80" s="242"/>
      <c r="B80" s="242"/>
      <c r="C80" s="242"/>
      <c r="D80" s="242"/>
      <c r="E80" s="242"/>
      <c r="F80" s="242"/>
      <c r="G80" s="242"/>
    </row>
    <row r="81" spans="1:7" ht="14.45" hidden="1" x14ac:dyDescent="0.3">
      <c r="A81" s="242"/>
      <c r="B81" s="242"/>
      <c r="C81" s="242"/>
      <c r="D81" s="242"/>
      <c r="E81" s="242"/>
      <c r="F81" s="242"/>
      <c r="G81" s="242"/>
    </row>
    <row r="82" spans="1:7" ht="14.45" hidden="1" x14ac:dyDescent="0.3">
      <c r="A82" s="242"/>
      <c r="B82" s="242"/>
      <c r="C82" s="242"/>
      <c r="D82" s="242"/>
      <c r="E82" s="242"/>
      <c r="F82" s="242"/>
      <c r="G82" s="242"/>
    </row>
    <row r="83" spans="1:7" ht="14.45" hidden="1" x14ac:dyDescent="0.3">
      <c r="A83" s="242"/>
      <c r="B83" s="242"/>
      <c r="C83" s="242"/>
      <c r="D83" s="242"/>
      <c r="E83" s="242"/>
      <c r="F83" s="242"/>
      <c r="G83" s="242"/>
    </row>
    <row r="84" spans="1:7" ht="14.45" hidden="1" x14ac:dyDescent="0.3">
      <c r="A84" s="242"/>
      <c r="B84" s="242"/>
      <c r="C84" s="242"/>
      <c r="D84" s="242"/>
      <c r="E84" s="242"/>
      <c r="F84" s="242"/>
      <c r="G84" s="242"/>
    </row>
    <row r="85" spans="1:7" ht="14.45" hidden="1" x14ac:dyDescent="0.3">
      <c r="A85" s="242"/>
      <c r="B85" s="242"/>
      <c r="C85" s="242"/>
      <c r="D85" s="242"/>
      <c r="E85" s="242"/>
      <c r="F85" s="242"/>
      <c r="G85" s="242"/>
    </row>
    <row r="86" spans="1:7" ht="14.45" hidden="1" x14ac:dyDescent="0.3">
      <c r="A86" s="242"/>
      <c r="B86" s="242"/>
      <c r="C86" s="242"/>
      <c r="D86" s="242"/>
      <c r="E86" s="242"/>
      <c r="F86" s="242"/>
      <c r="G86" s="242"/>
    </row>
    <row r="87" spans="1:7" ht="14.45" hidden="1" x14ac:dyDescent="0.3">
      <c r="A87" s="242"/>
      <c r="B87" s="242"/>
      <c r="C87" s="242"/>
      <c r="D87" s="242"/>
      <c r="E87" s="242"/>
      <c r="F87" s="242"/>
      <c r="G87" s="242"/>
    </row>
    <row r="88" spans="1:7" ht="14.45" hidden="1" x14ac:dyDescent="0.3">
      <c r="A88" s="242"/>
      <c r="B88" s="242"/>
      <c r="C88" s="242"/>
      <c r="D88" s="242"/>
      <c r="E88" s="242"/>
      <c r="F88" s="242"/>
      <c r="G88" s="242"/>
    </row>
    <row r="89" spans="1:7" ht="14.45" hidden="1" x14ac:dyDescent="0.3">
      <c r="A89" s="242"/>
      <c r="B89" s="242"/>
      <c r="C89" s="242"/>
      <c r="D89" s="242"/>
      <c r="E89" s="242"/>
      <c r="F89" s="242"/>
      <c r="G89" s="242"/>
    </row>
    <row r="90" spans="1:7" ht="14.45" hidden="1" x14ac:dyDescent="0.3">
      <c r="A90" s="242"/>
      <c r="B90" s="242"/>
      <c r="C90" s="242"/>
      <c r="D90" s="242"/>
      <c r="E90" s="242"/>
      <c r="F90" s="242"/>
      <c r="G90" s="242"/>
    </row>
    <row r="91" spans="1:7" ht="14.45" hidden="1" x14ac:dyDescent="0.3">
      <c r="A91" s="242"/>
      <c r="B91" s="242"/>
      <c r="C91" s="242"/>
      <c r="D91" s="242"/>
      <c r="E91" s="242"/>
      <c r="F91" s="242"/>
      <c r="G91" s="242"/>
    </row>
    <row r="92" spans="1:7" ht="14.45" hidden="1" x14ac:dyDescent="0.3">
      <c r="A92" s="242"/>
      <c r="B92" s="242"/>
      <c r="C92" s="242"/>
      <c r="D92" s="242"/>
      <c r="E92" s="242"/>
      <c r="F92" s="242"/>
      <c r="G92" s="242"/>
    </row>
    <row r="93" spans="1:7" ht="14.45" hidden="1" x14ac:dyDescent="0.3">
      <c r="A93" s="242"/>
      <c r="B93" s="242"/>
      <c r="C93" s="242"/>
      <c r="D93" s="242"/>
      <c r="E93" s="242"/>
      <c r="F93" s="242"/>
      <c r="G93" s="242"/>
    </row>
    <row r="94" spans="1:7" ht="14.45" hidden="1" x14ac:dyDescent="0.3">
      <c r="A94" s="242"/>
      <c r="B94" s="242"/>
      <c r="C94" s="242"/>
      <c r="D94" s="242"/>
      <c r="E94" s="242"/>
      <c r="F94" s="242"/>
      <c r="G94" s="242"/>
    </row>
    <row r="95" spans="1:7" ht="14.45" hidden="1" x14ac:dyDescent="0.3">
      <c r="A95" s="242"/>
      <c r="B95" s="242"/>
      <c r="C95" s="242"/>
      <c r="D95" s="242"/>
      <c r="E95" s="242"/>
      <c r="F95" s="242"/>
      <c r="G95" s="242"/>
    </row>
    <row r="96" spans="1:7" ht="14.45" hidden="1" x14ac:dyDescent="0.3">
      <c r="A96" s="242"/>
      <c r="B96" s="242"/>
      <c r="C96" s="242"/>
      <c r="D96" s="242"/>
      <c r="E96" s="242"/>
      <c r="F96" s="242"/>
      <c r="G96" s="242"/>
    </row>
    <row r="97" spans="1:7" ht="14.45" hidden="1" x14ac:dyDescent="0.3">
      <c r="A97" s="242"/>
      <c r="B97" s="242"/>
      <c r="C97" s="242"/>
      <c r="D97" s="242"/>
      <c r="E97" s="242"/>
      <c r="F97" s="242"/>
      <c r="G97" s="242"/>
    </row>
    <row r="98" spans="1:7" ht="14.45" hidden="1" x14ac:dyDescent="0.3">
      <c r="A98" s="242"/>
      <c r="B98" s="242"/>
      <c r="C98" s="242"/>
      <c r="D98" s="242"/>
      <c r="E98" s="242"/>
      <c r="F98" s="242"/>
      <c r="G98" s="242"/>
    </row>
    <row r="99" spans="1:7" ht="14.45" hidden="1" x14ac:dyDescent="0.3">
      <c r="A99" s="242"/>
      <c r="B99" s="242"/>
      <c r="C99" s="242"/>
      <c r="D99" s="242"/>
      <c r="E99" s="242"/>
      <c r="F99" s="242"/>
      <c r="G99" s="242"/>
    </row>
    <row r="100" spans="1:7" ht="14.45" hidden="1" x14ac:dyDescent="0.3">
      <c r="A100" s="242"/>
      <c r="B100" s="242"/>
      <c r="C100" s="242"/>
      <c r="D100" s="242"/>
      <c r="E100" s="242"/>
      <c r="F100" s="242"/>
      <c r="G100" s="242"/>
    </row>
    <row r="101" spans="1:7" ht="14.45" hidden="1" x14ac:dyDescent="0.3">
      <c r="A101" s="242"/>
      <c r="B101" s="242"/>
      <c r="C101" s="242"/>
      <c r="D101" s="242"/>
      <c r="E101" s="242"/>
      <c r="F101" s="242"/>
      <c r="G101" s="242"/>
    </row>
    <row r="102" spans="1:7" ht="14.45" hidden="1" x14ac:dyDescent="0.3">
      <c r="A102" s="242"/>
      <c r="B102" s="242"/>
      <c r="C102" s="242"/>
      <c r="D102" s="242"/>
      <c r="E102" s="242"/>
      <c r="F102" s="242"/>
      <c r="G102" s="242"/>
    </row>
    <row r="103" spans="1:7" ht="14.45" hidden="1" x14ac:dyDescent="0.3">
      <c r="A103" s="242"/>
      <c r="B103" s="242"/>
      <c r="C103" s="242"/>
      <c r="D103" s="242"/>
      <c r="E103" s="242"/>
      <c r="F103" s="242"/>
      <c r="G103" s="242"/>
    </row>
    <row r="104" spans="1:7" ht="14.45" hidden="1" x14ac:dyDescent="0.3">
      <c r="A104" s="242"/>
      <c r="B104" s="242"/>
      <c r="C104" s="242"/>
      <c r="D104" s="242"/>
      <c r="E104" s="242"/>
      <c r="F104" s="242"/>
      <c r="G104" s="242"/>
    </row>
    <row r="105" spans="1:7" ht="14.45" hidden="1" x14ac:dyDescent="0.3">
      <c r="A105" s="242"/>
      <c r="B105" s="242"/>
      <c r="C105" s="242"/>
      <c r="D105" s="242"/>
      <c r="E105" s="242"/>
      <c r="F105" s="242"/>
      <c r="G105" s="242"/>
    </row>
    <row r="106" spans="1:7" ht="14.45" hidden="1" x14ac:dyDescent="0.3">
      <c r="A106" s="242"/>
      <c r="B106" s="242"/>
      <c r="C106" s="242"/>
      <c r="D106" s="242"/>
      <c r="E106" s="242"/>
      <c r="F106" s="242"/>
      <c r="G106" s="242"/>
    </row>
    <row r="107" spans="1:7" ht="14.45" hidden="1" x14ac:dyDescent="0.3">
      <c r="A107" s="242"/>
      <c r="B107" s="242"/>
      <c r="C107" s="242"/>
      <c r="D107" s="242"/>
      <c r="E107" s="242"/>
      <c r="F107" s="242"/>
      <c r="G107" s="242"/>
    </row>
    <row r="108" spans="1:7" ht="14.45" hidden="1" x14ac:dyDescent="0.3">
      <c r="A108" s="242"/>
      <c r="B108" s="242"/>
      <c r="C108" s="242"/>
      <c r="D108" s="242"/>
      <c r="E108" s="242"/>
      <c r="F108" s="242"/>
      <c r="G108" s="242"/>
    </row>
    <row r="109" spans="1:7" ht="14.45" hidden="1" x14ac:dyDescent="0.3">
      <c r="A109" s="242"/>
      <c r="B109" s="242"/>
      <c r="C109" s="242"/>
      <c r="D109" s="242"/>
      <c r="E109" s="242"/>
      <c r="F109" s="242"/>
      <c r="G109" s="242"/>
    </row>
    <row r="110" spans="1:7" ht="14.45" hidden="1" x14ac:dyDescent="0.3">
      <c r="A110" s="242"/>
      <c r="B110" s="242"/>
      <c r="C110" s="242"/>
      <c r="D110" s="242"/>
      <c r="E110" s="242"/>
      <c r="F110" s="242"/>
      <c r="G110" s="242"/>
    </row>
    <row r="111" spans="1:7" ht="14.45" hidden="1" x14ac:dyDescent="0.3">
      <c r="A111" s="242"/>
      <c r="B111" s="242"/>
      <c r="C111" s="242"/>
      <c r="D111" s="242"/>
      <c r="E111" s="242"/>
      <c r="F111" s="242"/>
      <c r="G111" s="242"/>
    </row>
    <row r="112" spans="1:7" ht="14.45" hidden="1" x14ac:dyDescent="0.3">
      <c r="A112" s="242"/>
      <c r="B112" s="242"/>
      <c r="C112" s="242"/>
      <c r="D112" s="242"/>
      <c r="E112" s="242"/>
      <c r="F112" s="242"/>
      <c r="G112" s="242"/>
    </row>
    <row r="113" spans="1:7" ht="14.45" hidden="1" x14ac:dyDescent="0.3">
      <c r="A113" s="242"/>
      <c r="B113" s="242"/>
      <c r="C113" s="242"/>
      <c r="D113" s="242"/>
      <c r="E113" s="242"/>
      <c r="F113" s="242"/>
      <c r="G113" s="242"/>
    </row>
    <row r="114" spans="1:7" ht="14.45" hidden="1" x14ac:dyDescent="0.3">
      <c r="A114" s="242"/>
      <c r="B114" s="242"/>
      <c r="C114" s="242"/>
      <c r="D114" s="242"/>
      <c r="E114" s="242"/>
      <c r="F114" s="242"/>
      <c r="G114" s="242"/>
    </row>
    <row r="115" spans="1:7" ht="14.45" hidden="1" x14ac:dyDescent="0.3">
      <c r="A115" s="242"/>
      <c r="B115" s="242"/>
      <c r="C115" s="242"/>
      <c r="D115" s="242"/>
      <c r="E115" s="242"/>
      <c r="F115" s="242"/>
      <c r="G115" s="242"/>
    </row>
    <row r="116" spans="1:7" ht="14.45" hidden="1" x14ac:dyDescent="0.3">
      <c r="A116" s="242"/>
      <c r="B116" s="242"/>
      <c r="C116" s="242"/>
      <c r="D116" s="242"/>
      <c r="E116" s="242"/>
      <c r="F116" s="242"/>
      <c r="G116" s="242"/>
    </row>
    <row r="117" spans="1:7" ht="14.45" hidden="1" x14ac:dyDescent="0.3">
      <c r="A117" s="242"/>
      <c r="B117" s="242"/>
      <c r="C117" s="242"/>
      <c r="D117" s="242"/>
      <c r="E117" s="242"/>
      <c r="F117" s="242"/>
      <c r="G117" s="242"/>
    </row>
    <row r="118" spans="1:7" ht="14.45" hidden="1" x14ac:dyDescent="0.3">
      <c r="A118" s="242"/>
      <c r="B118" s="242"/>
      <c r="C118" s="242"/>
      <c r="D118" s="242"/>
      <c r="E118" s="242"/>
      <c r="F118" s="242"/>
      <c r="G118" s="242"/>
    </row>
    <row r="119" spans="1:7" ht="14.45" hidden="1" x14ac:dyDescent="0.3">
      <c r="A119" s="242"/>
      <c r="B119" s="242"/>
      <c r="C119" s="242"/>
      <c r="D119" s="242"/>
      <c r="E119" s="242"/>
      <c r="F119" s="242"/>
      <c r="G119" s="242"/>
    </row>
    <row r="120" spans="1:7" ht="14.45" hidden="1" x14ac:dyDescent="0.3">
      <c r="A120" s="242"/>
      <c r="B120" s="242"/>
      <c r="C120" s="242"/>
      <c r="D120" s="242"/>
      <c r="E120" s="242"/>
      <c r="F120" s="242"/>
      <c r="G120" s="242"/>
    </row>
    <row r="121" spans="1:7" ht="14.45" hidden="1" x14ac:dyDescent="0.3">
      <c r="A121" s="242"/>
      <c r="B121" s="242"/>
      <c r="C121" s="242"/>
      <c r="D121" s="242"/>
      <c r="E121" s="242"/>
      <c r="F121" s="242"/>
      <c r="G121" s="242"/>
    </row>
    <row r="122" spans="1:7" ht="14.45" hidden="1" x14ac:dyDescent="0.3">
      <c r="A122" s="242"/>
      <c r="B122" s="242"/>
      <c r="C122" s="242"/>
      <c r="D122" s="242"/>
      <c r="E122" s="242"/>
      <c r="F122" s="242"/>
      <c r="G122" s="242"/>
    </row>
    <row r="123" spans="1:7" ht="14.45" hidden="1" x14ac:dyDescent="0.3">
      <c r="A123" s="242"/>
      <c r="B123" s="242"/>
      <c r="C123" s="242"/>
      <c r="D123" s="242"/>
      <c r="E123" s="242"/>
      <c r="F123" s="242"/>
      <c r="G123" s="242"/>
    </row>
    <row r="124" spans="1:7" ht="14.45" hidden="1" x14ac:dyDescent="0.3">
      <c r="A124" s="242"/>
      <c r="B124" s="242"/>
      <c r="C124" s="242"/>
      <c r="D124" s="242"/>
      <c r="E124" s="242"/>
      <c r="F124" s="242"/>
      <c r="G124" s="242"/>
    </row>
    <row r="125" spans="1:7" ht="14.45" hidden="1" x14ac:dyDescent="0.3">
      <c r="A125" s="242"/>
      <c r="B125" s="242"/>
      <c r="C125" s="242"/>
      <c r="D125" s="242"/>
      <c r="E125" s="242"/>
      <c r="F125" s="242"/>
      <c r="G125" s="242"/>
    </row>
    <row r="126" spans="1:7" ht="14.45" hidden="1" x14ac:dyDescent="0.3">
      <c r="A126" s="242"/>
      <c r="B126" s="242"/>
      <c r="C126" s="242"/>
      <c r="D126" s="242"/>
      <c r="E126" s="242"/>
      <c r="F126" s="242"/>
      <c r="G126" s="242"/>
    </row>
    <row r="127" spans="1:7" ht="14.45" hidden="1" x14ac:dyDescent="0.3">
      <c r="A127" s="242"/>
      <c r="B127" s="242"/>
      <c r="C127" s="242"/>
      <c r="D127" s="242"/>
      <c r="E127" s="242"/>
      <c r="F127" s="242"/>
      <c r="G127" s="242"/>
    </row>
    <row r="128" spans="1:7" ht="14.45" hidden="1" x14ac:dyDescent="0.3">
      <c r="A128" s="242"/>
      <c r="B128" s="242"/>
      <c r="C128" s="242"/>
      <c r="D128" s="242"/>
      <c r="E128" s="242"/>
      <c r="F128" s="242"/>
      <c r="G128" s="242"/>
    </row>
    <row r="129" spans="1:7" ht="14.45" hidden="1" x14ac:dyDescent="0.3">
      <c r="A129" s="242"/>
      <c r="B129" s="242"/>
      <c r="C129" s="242"/>
      <c r="D129" s="242"/>
      <c r="E129" s="242"/>
      <c r="F129" s="242"/>
      <c r="G129" s="242"/>
    </row>
    <row r="130" spans="1:7" ht="14.45" hidden="1" x14ac:dyDescent="0.3">
      <c r="A130" s="242"/>
      <c r="B130" s="242"/>
      <c r="C130" s="242"/>
      <c r="D130" s="242"/>
      <c r="E130" s="242"/>
      <c r="F130" s="242"/>
      <c r="G130" s="242"/>
    </row>
    <row r="131" spans="1:7" ht="14.45" hidden="1" x14ac:dyDescent="0.3">
      <c r="A131" s="242"/>
      <c r="B131" s="242"/>
      <c r="C131" s="242"/>
      <c r="D131" s="242"/>
      <c r="E131" s="242"/>
      <c r="F131" s="242"/>
      <c r="G131" s="242"/>
    </row>
    <row r="132" spans="1:7" ht="14.45" hidden="1" x14ac:dyDescent="0.3">
      <c r="A132" s="242"/>
      <c r="B132" s="242"/>
      <c r="C132" s="242"/>
      <c r="D132" s="242"/>
      <c r="E132" s="242"/>
      <c r="F132" s="242"/>
      <c r="G132" s="242"/>
    </row>
    <row r="133" spans="1:7" ht="14.45" hidden="1" x14ac:dyDescent="0.3">
      <c r="A133" s="242"/>
      <c r="B133" s="242"/>
      <c r="C133" s="242"/>
      <c r="D133" s="242"/>
      <c r="E133" s="242"/>
      <c r="F133" s="242"/>
      <c r="G133" s="242"/>
    </row>
    <row r="134" spans="1:7" ht="14.45" hidden="1" x14ac:dyDescent="0.3">
      <c r="A134" s="242"/>
      <c r="B134" s="242"/>
      <c r="C134" s="242"/>
      <c r="D134" s="242"/>
      <c r="E134" s="242"/>
      <c r="F134" s="242"/>
      <c r="G134" s="242"/>
    </row>
    <row r="135" spans="1:7" ht="14.45" hidden="1" x14ac:dyDescent="0.3">
      <c r="A135" s="242"/>
      <c r="B135" s="242"/>
      <c r="C135" s="242"/>
      <c r="D135" s="242"/>
      <c r="E135" s="242"/>
      <c r="F135" s="242"/>
      <c r="G135" s="242"/>
    </row>
    <row r="136" spans="1:7" ht="14.45" hidden="1" x14ac:dyDescent="0.3">
      <c r="A136" s="242"/>
      <c r="B136" s="242"/>
      <c r="C136" s="242"/>
      <c r="D136" s="242"/>
      <c r="E136" s="242"/>
      <c r="F136" s="242"/>
      <c r="G136" s="242"/>
    </row>
    <row r="137" spans="1:7" ht="14.45" hidden="1" x14ac:dyDescent="0.3">
      <c r="A137" s="242"/>
      <c r="B137" s="242"/>
      <c r="C137" s="242"/>
      <c r="D137" s="242"/>
      <c r="E137" s="242"/>
      <c r="F137" s="242"/>
      <c r="G137" s="242"/>
    </row>
    <row r="138" spans="1:7" ht="14.45" hidden="1" x14ac:dyDescent="0.3">
      <c r="A138" s="242"/>
      <c r="B138" s="242"/>
      <c r="C138" s="242"/>
      <c r="D138" s="242"/>
      <c r="E138" s="242"/>
      <c r="F138" s="242"/>
      <c r="G138" s="242"/>
    </row>
    <row r="139" spans="1:7" ht="14.45" hidden="1" x14ac:dyDescent="0.3">
      <c r="A139" s="242"/>
      <c r="B139" s="242"/>
      <c r="C139" s="242"/>
      <c r="D139" s="242"/>
      <c r="E139" s="242"/>
      <c r="F139" s="242"/>
      <c r="G139" s="242"/>
    </row>
    <row r="140" spans="1:7" ht="14.45" hidden="1" x14ac:dyDescent="0.3">
      <c r="A140" s="242"/>
      <c r="B140" s="242"/>
      <c r="C140" s="242"/>
      <c r="D140" s="242"/>
      <c r="E140" s="242"/>
      <c r="F140" s="242"/>
      <c r="G140" s="242"/>
    </row>
    <row r="141" spans="1:7" ht="14.45" hidden="1" x14ac:dyDescent="0.3">
      <c r="A141" s="242"/>
      <c r="B141" s="242"/>
      <c r="C141" s="242"/>
      <c r="D141" s="242"/>
      <c r="E141" s="242"/>
      <c r="F141" s="242"/>
      <c r="G141" s="242"/>
    </row>
    <row r="142" spans="1:7" ht="14.45" hidden="1" x14ac:dyDescent="0.3">
      <c r="A142" s="242"/>
      <c r="B142" s="242"/>
      <c r="C142" s="242"/>
      <c r="D142" s="242"/>
      <c r="E142" s="242"/>
      <c r="F142" s="242"/>
      <c r="G142" s="242"/>
    </row>
    <row r="143" spans="1:7" ht="14.45" hidden="1" x14ac:dyDescent="0.3">
      <c r="A143" s="242"/>
      <c r="B143" s="242"/>
      <c r="C143" s="242"/>
      <c r="D143" s="242"/>
      <c r="E143" s="242"/>
      <c r="F143" s="242"/>
      <c r="G143" s="242"/>
    </row>
    <row r="144" spans="1:7" ht="14.45" hidden="1" x14ac:dyDescent="0.3">
      <c r="A144" s="242"/>
      <c r="B144" s="242"/>
      <c r="C144" s="242"/>
      <c r="D144" s="242"/>
      <c r="E144" s="242"/>
      <c r="F144" s="242"/>
      <c r="G144" s="242"/>
    </row>
    <row r="145" spans="1:7" ht="14.45" hidden="1" x14ac:dyDescent="0.3">
      <c r="A145" s="242"/>
      <c r="B145" s="242"/>
      <c r="C145" s="242"/>
      <c r="D145" s="242"/>
      <c r="E145" s="242"/>
      <c r="F145" s="242"/>
      <c r="G145" s="242"/>
    </row>
    <row r="146" spans="1:7" ht="14.45" hidden="1" x14ac:dyDescent="0.3">
      <c r="A146" s="242"/>
      <c r="B146" s="242"/>
      <c r="C146" s="242"/>
      <c r="D146" s="242"/>
      <c r="E146" s="242"/>
      <c r="F146" s="242"/>
      <c r="G146" s="242"/>
    </row>
    <row r="147" spans="1:7" ht="14.45" hidden="1" x14ac:dyDescent="0.3">
      <c r="A147" s="242"/>
      <c r="B147" s="242"/>
      <c r="C147" s="242"/>
      <c r="D147" s="242"/>
      <c r="E147" s="242"/>
      <c r="F147" s="242"/>
      <c r="G147" s="242"/>
    </row>
    <row r="148" spans="1:7" ht="14.45" hidden="1" x14ac:dyDescent="0.3">
      <c r="A148" s="242"/>
      <c r="B148" s="242"/>
      <c r="C148" s="242"/>
      <c r="D148" s="242"/>
      <c r="E148" s="242"/>
      <c r="F148" s="242"/>
      <c r="G148" s="242"/>
    </row>
    <row r="149" spans="1:7" ht="14.45" hidden="1" x14ac:dyDescent="0.3">
      <c r="A149" s="242"/>
      <c r="B149" s="242"/>
      <c r="C149" s="242"/>
      <c r="D149" s="242"/>
      <c r="E149" s="242"/>
      <c r="F149" s="242"/>
      <c r="G149" s="242"/>
    </row>
    <row r="150" spans="1:7" ht="14.45" hidden="1" x14ac:dyDescent="0.3">
      <c r="A150" s="242"/>
      <c r="B150" s="242"/>
      <c r="C150" s="242"/>
      <c r="D150" s="242"/>
      <c r="E150" s="242"/>
      <c r="F150" s="242"/>
      <c r="G150" s="242"/>
    </row>
    <row r="151" spans="1:7" ht="14.45" hidden="1" x14ac:dyDescent="0.3">
      <c r="A151" s="242"/>
      <c r="B151" s="242"/>
      <c r="C151" s="242"/>
      <c r="D151" s="242"/>
      <c r="E151" s="242"/>
      <c r="F151" s="242"/>
      <c r="G151" s="242"/>
    </row>
    <row r="152" spans="1:7" ht="14.45" hidden="1" x14ac:dyDescent="0.3">
      <c r="A152" s="242"/>
      <c r="B152" s="242"/>
      <c r="C152" s="242"/>
      <c r="D152" s="242"/>
      <c r="E152" s="242"/>
      <c r="F152" s="242"/>
      <c r="G152" s="242"/>
    </row>
    <row r="153" spans="1:7" ht="14.45" hidden="1" x14ac:dyDescent="0.3">
      <c r="A153" s="242"/>
      <c r="B153" s="242"/>
      <c r="C153" s="242"/>
      <c r="D153" s="242"/>
      <c r="E153" s="242"/>
      <c r="F153" s="242"/>
      <c r="G153" s="242"/>
    </row>
    <row r="154" spans="1:7" ht="14.45" hidden="1" x14ac:dyDescent="0.3">
      <c r="A154" s="242"/>
      <c r="B154" s="242"/>
      <c r="C154" s="242"/>
      <c r="D154" s="242"/>
      <c r="E154" s="242"/>
      <c r="F154" s="242"/>
      <c r="G154" s="242"/>
    </row>
    <row r="155" spans="1:7" ht="14.45" hidden="1" x14ac:dyDescent="0.3">
      <c r="A155" s="242"/>
      <c r="B155" s="242"/>
      <c r="C155" s="242"/>
      <c r="D155" s="242"/>
      <c r="E155" s="242"/>
      <c r="F155" s="242"/>
      <c r="G155" s="242"/>
    </row>
    <row r="156" spans="1:7" ht="14.45" hidden="1" x14ac:dyDescent="0.3">
      <c r="A156" s="242"/>
      <c r="B156" s="242"/>
      <c r="C156" s="242"/>
      <c r="D156" s="242"/>
      <c r="E156" s="242"/>
      <c r="F156" s="242"/>
      <c r="G156" s="242"/>
    </row>
    <row r="157" spans="1:7" ht="14.45" hidden="1" x14ac:dyDescent="0.3">
      <c r="A157" s="242"/>
      <c r="B157" s="242"/>
      <c r="C157" s="242"/>
      <c r="D157" s="242"/>
      <c r="E157" s="242"/>
      <c r="F157" s="242"/>
      <c r="G157" s="242"/>
    </row>
    <row r="158" spans="1:7" ht="14.45" hidden="1" x14ac:dyDescent="0.3">
      <c r="A158" s="242"/>
      <c r="B158" s="242"/>
      <c r="C158" s="242"/>
      <c r="D158" s="242"/>
      <c r="E158" s="242"/>
      <c r="F158" s="242"/>
      <c r="G158" s="242"/>
    </row>
    <row r="159" spans="1:7" ht="14.45" hidden="1" x14ac:dyDescent="0.3">
      <c r="A159" s="242"/>
      <c r="B159" s="242"/>
      <c r="C159" s="242"/>
      <c r="D159" s="242"/>
      <c r="E159" s="242"/>
      <c r="F159" s="242"/>
      <c r="G159" s="242"/>
    </row>
    <row r="160" spans="1:7" ht="14.45" hidden="1" x14ac:dyDescent="0.3">
      <c r="A160" s="242"/>
      <c r="B160" s="242"/>
      <c r="C160" s="242"/>
      <c r="D160" s="242"/>
      <c r="E160" s="242"/>
      <c r="F160" s="242"/>
      <c r="G160" s="242"/>
    </row>
    <row r="161" spans="1:7" ht="14.45" hidden="1" x14ac:dyDescent="0.3">
      <c r="A161" s="242"/>
      <c r="B161" s="242"/>
      <c r="C161" s="242"/>
      <c r="D161" s="242"/>
      <c r="E161" s="242"/>
      <c r="F161" s="242"/>
      <c r="G161" s="242"/>
    </row>
    <row r="162" spans="1:7" ht="14.45" hidden="1" x14ac:dyDescent="0.3">
      <c r="A162" s="242"/>
      <c r="B162" s="242"/>
      <c r="C162" s="242"/>
      <c r="D162" s="242"/>
      <c r="E162" s="242"/>
      <c r="F162" s="242"/>
      <c r="G162" s="242"/>
    </row>
    <row r="163" spans="1:7" ht="14.45" hidden="1" x14ac:dyDescent="0.3">
      <c r="A163" s="242"/>
      <c r="B163" s="242"/>
      <c r="C163" s="242"/>
      <c r="D163" s="242"/>
      <c r="E163" s="242"/>
      <c r="F163" s="242"/>
      <c r="G163" s="242"/>
    </row>
    <row r="164" spans="1:7" ht="14.45" hidden="1" x14ac:dyDescent="0.3">
      <c r="A164" s="242"/>
      <c r="B164" s="242"/>
      <c r="C164" s="242"/>
      <c r="D164" s="242"/>
      <c r="E164" s="242"/>
      <c r="F164" s="242"/>
      <c r="G164" s="242"/>
    </row>
    <row r="165" spans="1:7" ht="14.45" hidden="1" x14ac:dyDescent="0.3">
      <c r="A165" s="242"/>
      <c r="B165" s="242"/>
      <c r="C165" s="242"/>
      <c r="D165" s="242"/>
      <c r="E165" s="242"/>
      <c r="F165" s="242"/>
      <c r="G165" s="242"/>
    </row>
    <row r="166" spans="1:7" ht="14.45" hidden="1" x14ac:dyDescent="0.3">
      <c r="A166" s="242"/>
      <c r="B166" s="242"/>
      <c r="C166" s="242"/>
      <c r="D166" s="242"/>
      <c r="E166" s="242"/>
      <c r="F166" s="242"/>
      <c r="G166" s="242"/>
    </row>
    <row r="167" spans="1:7" ht="14.45" hidden="1" x14ac:dyDescent="0.3">
      <c r="A167" s="242"/>
      <c r="B167" s="242"/>
      <c r="C167" s="242"/>
      <c r="D167" s="242"/>
      <c r="E167" s="242"/>
      <c r="F167" s="242"/>
      <c r="G167" s="242"/>
    </row>
    <row r="168" spans="1:7" ht="14.45" hidden="1" x14ac:dyDescent="0.3">
      <c r="A168" s="242"/>
      <c r="B168" s="242"/>
      <c r="C168" s="242"/>
      <c r="D168" s="242"/>
      <c r="E168" s="242"/>
      <c r="F168" s="242"/>
      <c r="G168" s="242"/>
    </row>
    <row r="169" spans="1:7" ht="14.45" hidden="1" x14ac:dyDescent="0.3">
      <c r="A169" s="242"/>
      <c r="B169" s="242"/>
      <c r="C169" s="242"/>
      <c r="D169" s="242"/>
      <c r="E169" s="242"/>
      <c r="F169" s="242"/>
      <c r="G169" s="242"/>
    </row>
    <row r="170" spans="1:7" ht="14.45" hidden="1" x14ac:dyDescent="0.3">
      <c r="A170" s="242"/>
      <c r="B170" s="242"/>
      <c r="C170" s="242"/>
      <c r="D170" s="242"/>
      <c r="E170" s="242"/>
      <c r="F170" s="242"/>
      <c r="G170" s="242"/>
    </row>
    <row r="171" spans="1:7" ht="14.45" hidden="1" x14ac:dyDescent="0.3">
      <c r="A171" s="242"/>
      <c r="B171" s="242"/>
      <c r="C171" s="242"/>
      <c r="D171" s="242"/>
      <c r="E171" s="242"/>
      <c r="F171" s="242"/>
      <c r="G171" s="242"/>
    </row>
    <row r="172" spans="1:7" ht="14.45" hidden="1" x14ac:dyDescent="0.3">
      <c r="A172" s="242"/>
      <c r="B172" s="242"/>
      <c r="C172" s="242"/>
      <c r="D172" s="242"/>
      <c r="E172" s="242"/>
      <c r="F172" s="242"/>
      <c r="G172" s="242"/>
    </row>
    <row r="173" spans="1:7" ht="14.45" hidden="1" x14ac:dyDescent="0.3">
      <c r="A173" s="242"/>
      <c r="B173" s="242"/>
      <c r="C173" s="242"/>
      <c r="D173" s="242"/>
      <c r="E173" s="242"/>
      <c r="F173" s="242"/>
      <c r="G173" s="242"/>
    </row>
    <row r="174" spans="1:7" ht="14.45" hidden="1" x14ac:dyDescent="0.3">
      <c r="A174" s="242"/>
      <c r="B174" s="242"/>
      <c r="C174" s="242"/>
      <c r="D174" s="242"/>
      <c r="E174" s="242"/>
      <c r="F174" s="242"/>
      <c r="G174" s="242"/>
    </row>
    <row r="175" spans="1:7" ht="14.45" hidden="1" x14ac:dyDescent="0.3">
      <c r="A175" s="242"/>
      <c r="B175" s="242"/>
      <c r="C175" s="242"/>
      <c r="D175" s="242"/>
      <c r="E175" s="242"/>
      <c r="F175" s="242"/>
      <c r="G175" s="242"/>
    </row>
    <row r="176" spans="1:7" ht="14.45" hidden="1" x14ac:dyDescent="0.3">
      <c r="A176" s="242"/>
      <c r="B176" s="242"/>
      <c r="C176" s="242"/>
      <c r="D176" s="242"/>
      <c r="E176" s="242"/>
      <c r="F176" s="242"/>
      <c r="G176" s="242"/>
    </row>
    <row r="177" spans="1:7" ht="14.45" hidden="1" x14ac:dyDescent="0.3">
      <c r="A177" s="242"/>
      <c r="B177" s="242"/>
      <c r="C177" s="242"/>
      <c r="D177" s="242"/>
      <c r="E177" s="242"/>
      <c r="F177" s="242"/>
      <c r="G177" s="242"/>
    </row>
    <row r="178" spans="1:7" ht="14.45" hidden="1" x14ac:dyDescent="0.3">
      <c r="A178" s="242"/>
      <c r="B178" s="242"/>
      <c r="C178" s="242"/>
      <c r="D178" s="242"/>
      <c r="E178" s="242"/>
      <c r="F178" s="242"/>
      <c r="G178" s="242"/>
    </row>
    <row r="179" spans="1:7" ht="14.45" hidden="1" x14ac:dyDescent="0.3">
      <c r="A179" s="242"/>
      <c r="B179" s="242"/>
      <c r="C179" s="242"/>
      <c r="D179" s="242"/>
      <c r="E179" s="242"/>
      <c r="F179" s="242"/>
      <c r="G179" s="242"/>
    </row>
    <row r="180" spans="1:7" ht="14.45" hidden="1" x14ac:dyDescent="0.3">
      <c r="A180" s="242"/>
      <c r="B180" s="242"/>
      <c r="C180" s="242"/>
      <c r="D180" s="242"/>
      <c r="E180" s="242"/>
      <c r="F180" s="242"/>
      <c r="G180" s="242"/>
    </row>
    <row r="181" spans="1:7" ht="14.45" hidden="1" x14ac:dyDescent="0.3">
      <c r="A181" s="242"/>
      <c r="B181" s="242"/>
      <c r="C181" s="242"/>
      <c r="D181" s="242"/>
      <c r="E181" s="242"/>
      <c r="F181" s="242"/>
      <c r="G181" s="242"/>
    </row>
    <row r="182" spans="1:7" ht="14.45" hidden="1" x14ac:dyDescent="0.3">
      <c r="A182" s="242"/>
      <c r="B182" s="242"/>
      <c r="C182" s="242"/>
      <c r="D182" s="242"/>
      <c r="E182" s="242"/>
      <c r="F182" s="242"/>
      <c r="G182" s="242"/>
    </row>
    <row r="183" spans="1:7" ht="14.45" hidden="1" x14ac:dyDescent="0.3">
      <c r="A183" s="242"/>
      <c r="B183" s="242"/>
      <c r="C183" s="242"/>
      <c r="D183" s="242"/>
      <c r="E183" s="242"/>
      <c r="F183" s="242"/>
      <c r="G183" s="242"/>
    </row>
    <row r="184" spans="1:7" ht="14.45" hidden="1" x14ac:dyDescent="0.3">
      <c r="A184" s="242"/>
      <c r="B184" s="242"/>
      <c r="C184" s="242"/>
      <c r="D184" s="242"/>
      <c r="E184" s="242"/>
      <c r="F184" s="242"/>
      <c r="G184" s="242"/>
    </row>
    <row r="185" spans="1:7" ht="14.45" hidden="1" x14ac:dyDescent="0.3">
      <c r="A185" s="242"/>
      <c r="B185" s="242"/>
      <c r="C185" s="242"/>
      <c r="D185" s="242"/>
      <c r="E185" s="242"/>
      <c r="F185" s="242"/>
      <c r="G185" s="242"/>
    </row>
    <row r="186" spans="1:7" ht="14.45" hidden="1" x14ac:dyDescent="0.3">
      <c r="A186" s="242"/>
      <c r="B186" s="242"/>
      <c r="C186" s="242"/>
      <c r="D186" s="242"/>
      <c r="E186" s="242"/>
      <c r="F186" s="242"/>
      <c r="G186" s="242"/>
    </row>
    <row r="187" spans="1:7" ht="14.45" hidden="1" x14ac:dyDescent="0.3">
      <c r="A187" s="242"/>
      <c r="B187" s="242"/>
      <c r="C187" s="242"/>
      <c r="D187" s="242"/>
      <c r="E187" s="242"/>
      <c r="F187" s="242"/>
      <c r="G187" s="242"/>
    </row>
    <row r="188" spans="1:7" ht="14.45" hidden="1" x14ac:dyDescent="0.3">
      <c r="A188" s="242"/>
      <c r="B188" s="242"/>
      <c r="C188" s="242"/>
      <c r="D188" s="242"/>
      <c r="E188" s="242"/>
      <c r="F188" s="242"/>
      <c r="G188" s="242"/>
    </row>
    <row r="189" spans="1:7" ht="14.45" hidden="1" x14ac:dyDescent="0.3">
      <c r="A189" s="242"/>
      <c r="B189" s="242"/>
      <c r="C189" s="242"/>
      <c r="D189" s="242"/>
      <c r="E189" s="242"/>
      <c r="F189" s="242"/>
      <c r="G189" s="242"/>
    </row>
    <row r="190" spans="1:7" ht="14.45" hidden="1" x14ac:dyDescent="0.3">
      <c r="A190" s="242"/>
      <c r="B190" s="242"/>
      <c r="C190" s="242"/>
      <c r="D190" s="242"/>
      <c r="E190" s="242"/>
      <c r="F190" s="242"/>
      <c r="G190" s="242"/>
    </row>
    <row r="191" spans="1:7" ht="14.45" hidden="1" x14ac:dyDescent="0.3">
      <c r="A191" s="242"/>
      <c r="B191" s="242"/>
      <c r="C191" s="242"/>
      <c r="D191" s="242"/>
      <c r="E191" s="242"/>
      <c r="F191" s="242"/>
      <c r="G191" s="242"/>
    </row>
    <row r="192" spans="1:7" ht="14.45" hidden="1" x14ac:dyDescent="0.3">
      <c r="A192" s="242"/>
      <c r="B192" s="242"/>
      <c r="C192" s="242"/>
      <c r="D192" s="242"/>
      <c r="E192" s="242"/>
      <c r="F192" s="242"/>
      <c r="G192" s="242"/>
    </row>
    <row r="193" spans="1:7" ht="14.45" hidden="1" x14ac:dyDescent="0.3">
      <c r="A193" s="242"/>
      <c r="B193" s="242"/>
      <c r="C193" s="242"/>
      <c r="D193" s="242"/>
      <c r="E193" s="242"/>
      <c r="F193" s="242"/>
      <c r="G193" s="242"/>
    </row>
    <row r="194" spans="1:7" ht="14.45" hidden="1" x14ac:dyDescent="0.3">
      <c r="A194" s="242"/>
      <c r="B194" s="242"/>
      <c r="C194" s="242"/>
      <c r="D194" s="242"/>
      <c r="E194" s="242"/>
      <c r="F194" s="242"/>
      <c r="G194" s="242"/>
    </row>
    <row r="195" spans="1:7" ht="14.45" hidden="1" x14ac:dyDescent="0.3">
      <c r="A195" s="242"/>
      <c r="B195" s="242"/>
      <c r="C195" s="242"/>
      <c r="D195" s="242"/>
      <c r="E195" s="242"/>
      <c r="F195" s="242"/>
      <c r="G195" s="242"/>
    </row>
    <row r="196" spans="1:7" ht="14.45" hidden="1" x14ac:dyDescent="0.3">
      <c r="A196" s="242"/>
      <c r="B196" s="242"/>
      <c r="C196" s="242"/>
      <c r="D196" s="242"/>
      <c r="E196" s="242"/>
      <c r="F196" s="242"/>
      <c r="G196" s="242"/>
    </row>
    <row r="197" spans="1:7" ht="14.45" hidden="1" x14ac:dyDescent="0.3">
      <c r="A197" s="242"/>
      <c r="B197" s="242"/>
      <c r="C197" s="242"/>
      <c r="D197" s="242"/>
      <c r="E197" s="242"/>
      <c r="F197" s="242"/>
      <c r="G197" s="242"/>
    </row>
    <row r="198" spans="1:7" ht="14.45" hidden="1" x14ac:dyDescent="0.3">
      <c r="A198" s="242"/>
      <c r="B198" s="242"/>
      <c r="C198" s="242"/>
      <c r="D198" s="242"/>
      <c r="E198" s="242"/>
      <c r="F198" s="242"/>
      <c r="G198" s="242"/>
    </row>
    <row r="199" spans="1:7" ht="14.45" hidden="1" x14ac:dyDescent="0.3">
      <c r="A199" s="242"/>
      <c r="B199" s="242"/>
      <c r="C199" s="242"/>
      <c r="D199" s="242"/>
      <c r="E199" s="242"/>
      <c r="F199" s="242"/>
      <c r="G199" s="242"/>
    </row>
    <row r="200" spans="1:7" ht="14.45" hidden="1" x14ac:dyDescent="0.3">
      <c r="A200" s="242"/>
      <c r="B200" s="242"/>
      <c r="C200" s="242"/>
      <c r="D200" s="242"/>
      <c r="E200" s="242"/>
      <c r="F200" s="242"/>
      <c r="G200" s="242"/>
    </row>
    <row r="201" spans="1:7" ht="14.45" hidden="1" x14ac:dyDescent="0.3">
      <c r="A201" s="242"/>
      <c r="B201" s="242"/>
      <c r="C201" s="242"/>
      <c r="D201" s="242"/>
      <c r="E201" s="242"/>
      <c r="F201" s="242"/>
      <c r="G201" s="242"/>
    </row>
    <row r="202" spans="1:7" ht="14.45" hidden="1" x14ac:dyDescent="0.3">
      <c r="A202" s="242"/>
      <c r="B202" s="242"/>
      <c r="C202" s="242"/>
      <c r="D202" s="242"/>
      <c r="E202" s="242"/>
      <c r="F202" s="242"/>
      <c r="G202" s="242"/>
    </row>
    <row r="203" spans="1:7" ht="14.45" hidden="1" x14ac:dyDescent="0.3">
      <c r="A203" s="242"/>
      <c r="B203" s="242"/>
      <c r="C203" s="242"/>
      <c r="D203" s="242"/>
      <c r="E203" s="242"/>
      <c r="F203" s="242"/>
      <c r="G203" s="242"/>
    </row>
    <row r="204" spans="1:7" ht="14.45" hidden="1" x14ac:dyDescent="0.3">
      <c r="A204" s="242"/>
      <c r="B204" s="242"/>
      <c r="C204" s="242"/>
      <c r="D204" s="242"/>
      <c r="E204" s="242"/>
      <c r="F204" s="242"/>
      <c r="G204" s="242"/>
    </row>
    <row r="205" spans="1:7" ht="14.45" hidden="1" x14ac:dyDescent="0.3">
      <c r="A205" s="242"/>
      <c r="B205" s="242"/>
      <c r="C205" s="242"/>
      <c r="D205" s="242"/>
      <c r="E205" s="242"/>
      <c r="F205" s="242"/>
      <c r="G205" s="242"/>
    </row>
    <row r="206" spans="1:7" ht="14.45" hidden="1" x14ac:dyDescent="0.3">
      <c r="A206" s="242"/>
      <c r="B206" s="242"/>
      <c r="C206" s="242"/>
      <c r="D206" s="242"/>
      <c r="E206" s="242"/>
      <c r="F206" s="242"/>
      <c r="G206" s="242"/>
    </row>
    <row r="207" spans="1:7" ht="14.45" hidden="1" x14ac:dyDescent="0.3">
      <c r="A207" s="242"/>
      <c r="B207" s="242"/>
      <c r="C207" s="242"/>
      <c r="D207" s="242"/>
      <c r="E207" s="242"/>
      <c r="F207" s="242"/>
      <c r="G207" s="242"/>
    </row>
    <row r="208" spans="1:7" ht="14.45" hidden="1" x14ac:dyDescent="0.3">
      <c r="A208" s="242"/>
      <c r="B208" s="242"/>
      <c r="C208" s="242"/>
      <c r="D208" s="242"/>
      <c r="E208" s="242"/>
      <c r="F208" s="242"/>
      <c r="G208" s="242"/>
    </row>
    <row r="209" spans="1:7" ht="14.45" hidden="1" x14ac:dyDescent="0.3">
      <c r="A209" s="242"/>
      <c r="B209" s="242"/>
      <c r="C209" s="242"/>
      <c r="D209" s="242"/>
      <c r="E209" s="242"/>
      <c r="F209" s="242"/>
      <c r="G209" s="242"/>
    </row>
    <row r="210" spans="1:7" ht="14.45" hidden="1" x14ac:dyDescent="0.3">
      <c r="A210" s="242"/>
      <c r="B210" s="242"/>
      <c r="C210" s="242"/>
      <c r="D210" s="242"/>
      <c r="E210" s="242"/>
      <c r="F210" s="242"/>
      <c r="G210" s="242"/>
    </row>
    <row r="211" spans="1:7" ht="14.45" hidden="1" x14ac:dyDescent="0.3">
      <c r="A211" s="242"/>
      <c r="B211" s="242"/>
      <c r="C211" s="242"/>
      <c r="D211" s="242"/>
      <c r="E211" s="242"/>
      <c r="F211" s="242"/>
      <c r="G211" s="242"/>
    </row>
    <row r="212" spans="1:7" ht="14.45" hidden="1" x14ac:dyDescent="0.3">
      <c r="A212" s="242"/>
      <c r="B212" s="242"/>
      <c r="C212" s="242"/>
      <c r="D212" s="242"/>
      <c r="E212" s="242"/>
      <c r="F212" s="242"/>
      <c r="G212" s="242"/>
    </row>
    <row r="213" spans="1:7" ht="14.45" hidden="1" x14ac:dyDescent="0.3">
      <c r="A213" s="242"/>
      <c r="B213" s="242"/>
      <c r="C213" s="242"/>
      <c r="D213" s="242"/>
      <c r="E213" s="242"/>
      <c r="F213" s="242"/>
      <c r="G213" s="242"/>
    </row>
    <row r="214" spans="1:7" ht="14.45" hidden="1" x14ac:dyDescent="0.3">
      <c r="A214" s="242"/>
      <c r="B214" s="242"/>
      <c r="C214" s="242"/>
      <c r="D214" s="242"/>
      <c r="E214" s="242"/>
      <c r="F214" s="242"/>
      <c r="G214" s="242"/>
    </row>
    <row r="215" spans="1:7" ht="14.45" hidden="1" x14ac:dyDescent="0.3">
      <c r="A215" s="242"/>
      <c r="B215" s="242"/>
      <c r="C215" s="242"/>
      <c r="D215" s="242"/>
      <c r="E215" s="242"/>
      <c r="F215" s="242"/>
      <c r="G215" s="242"/>
    </row>
    <row r="216" spans="1:7" ht="14.45" hidden="1" x14ac:dyDescent="0.3">
      <c r="A216" s="242"/>
      <c r="B216" s="242"/>
      <c r="C216" s="242"/>
      <c r="D216" s="242"/>
      <c r="E216" s="242"/>
      <c r="F216" s="242"/>
      <c r="G216" s="242"/>
    </row>
    <row r="217" spans="1:7" ht="14.45" hidden="1" x14ac:dyDescent="0.3">
      <c r="A217" s="242"/>
      <c r="B217" s="242"/>
      <c r="C217" s="242"/>
      <c r="D217" s="242"/>
      <c r="E217" s="242"/>
      <c r="F217" s="242"/>
      <c r="G217" s="242"/>
    </row>
    <row r="218" spans="1:7" ht="14.45" hidden="1" x14ac:dyDescent="0.3">
      <c r="A218" s="242"/>
      <c r="B218" s="242"/>
      <c r="C218" s="242"/>
      <c r="D218" s="242"/>
      <c r="E218" s="242"/>
      <c r="F218" s="242"/>
      <c r="G218" s="242"/>
    </row>
    <row r="219" spans="1:7" ht="14.45" hidden="1" x14ac:dyDescent="0.3">
      <c r="A219" s="242"/>
      <c r="B219" s="242"/>
      <c r="C219" s="242"/>
      <c r="D219" s="242"/>
      <c r="E219" s="242"/>
      <c r="F219" s="242"/>
      <c r="G219" s="242"/>
    </row>
    <row r="220" spans="1:7" ht="14.45" hidden="1" x14ac:dyDescent="0.3">
      <c r="A220" s="242"/>
      <c r="B220" s="242"/>
      <c r="C220" s="242"/>
      <c r="D220" s="242"/>
      <c r="E220" s="242"/>
      <c r="F220" s="242"/>
      <c r="G220" s="242"/>
    </row>
    <row r="221" spans="1:7" ht="14.45" hidden="1" x14ac:dyDescent="0.3">
      <c r="A221" s="242"/>
      <c r="B221" s="242"/>
      <c r="C221" s="242"/>
      <c r="D221" s="242"/>
      <c r="E221" s="242"/>
      <c r="F221" s="242"/>
      <c r="G221" s="242"/>
    </row>
    <row r="222" spans="1:7" ht="14.45" hidden="1" x14ac:dyDescent="0.3">
      <c r="A222" s="242"/>
      <c r="B222" s="242"/>
      <c r="C222" s="242"/>
      <c r="D222" s="242"/>
      <c r="E222" s="242"/>
      <c r="F222" s="242"/>
      <c r="G222" s="242"/>
    </row>
    <row r="223" spans="1:7" ht="14.45" hidden="1" x14ac:dyDescent="0.3">
      <c r="A223" s="242"/>
      <c r="B223" s="242"/>
      <c r="C223" s="242"/>
      <c r="D223" s="242"/>
      <c r="E223" s="242"/>
      <c r="F223" s="242"/>
      <c r="G223" s="242"/>
    </row>
    <row r="224" spans="1:7" ht="14.45" hidden="1" x14ac:dyDescent="0.3">
      <c r="A224" s="242"/>
      <c r="B224" s="242"/>
      <c r="C224" s="242"/>
      <c r="D224" s="242"/>
      <c r="E224" s="242"/>
      <c r="F224" s="242"/>
      <c r="G224" s="242"/>
    </row>
    <row r="225" spans="1:7" ht="14.45" hidden="1" x14ac:dyDescent="0.3">
      <c r="A225" s="242"/>
      <c r="B225" s="242"/>
      <c r="C225" s="242"/>
      <c r="D225" s="242"/>
      <c r="E225" s="242"/>
      <c r="F225" s="242"/>
      <c r="G225" s="242"/>
    </row>
    <row r="226" spans="1:7" ht="14.45" hidden="1" x14ac:dyDescent="0.3">
      <c r="A226" s="242"/>
      <c r="B226" s="242"/>
      <c r="C226" s="242"/>
      <c r="D226" s="242"/>
      <c r="E226" s="242"/>
      <c r="F226" s="242"/>
      <c r="G226" s="242"/>
    </row>
    <row r="227" spans="1:7" ht="14.45" hidden="1" x14ac:dyDescent="0.3">
      <c r="A227" s="242"/>
      <c r="B227" s="242"/>
      <c r="C227" s="242"/>
      <c r="D227" s="242"/>
      <c r="E227" s="242"/>
      <c r="F227" s="242"/>
      <c r="G227" s="242"/>
    </row>
    <row r="228" spans="1:7" ht="14.45" hidden="1" x14ac:dyDescent="0.3">
      <c r="A228" s="242"/>
      <c r="B228" s="242"/>
      <c r="C228" s="242"/>
      <c r="D228" s="242"/>
      <c r="E228" s="242"/>
      <c r="F228" s="242"/>
      <c r="G228" s="242"/>
    </row>
    <row r="229" spans="1:7" ht="14.45" hidden="1" x14ac:dyDescent="0.3">
      <c r="A229" s="242"/>
      <c r="B229" s="242"/>
      <c r="C229" s="242"/>
      <c r="D229" s="242"/>
      <c r="E229" s="242"/>
      <c r="F229" s="242"/>
      <c r="G229" s="242"/>
    </row>
    <row r="230" spans="1:7" ht="14.45" hidden="1" x14ac:dyDescent="0.3">
      <c r="A230" s="242"/>
      <c r="B230" s="242"/>
      <c r="C230" s="242"/>
      <c r="D230" s="242"/>
      <c r="E230" s="242"/>
      <c r="F230" s="242"/>
      <c r="G230" s="242"/>
    </row>
    <row r="231" spans="1:7" ht="14.45" hidden="1" x14ac:dyDescent="0.3">
      <c r="A231" s="242"/>
      <c r="B231" s="242"/>
      <c r="C231" s="242"/>
      <c r="D231" s="242"/>
      <c r="E231" s="242"/>
      <c r="F231" s="242"/>
      <c r="G231" s="242"/>
    </row>
    <row r="232" spans="1:7" ht="14.45" hidden="1" x14ac:dyDescent="0.3">
      <c r="A232" s="242"/>
      <c r="B232" s="242"/>
      <c r="C232" s="242"/>
      <c r="D232" s="242"/>
      <c r="E232" s="242"/>
      <c r="F232" s="242"/>
      <c r="G232" s="242"/>
    </row>
    <row r="233" spans="1:7" ht="14.45" hidden="1" x14ac:dyDescent="0.3">
      <c r="A233" s="242"/>
      <c r="B233" s="242"/>
      <c r="C233" s="242"/>
      <c r="D233" s="242"/>
      <c r="E233" s="242"/>
      <c r="F233" s="242"/>
      <c r="G233" s="242"/>
    </row>
    <row r="234" spans="1:7" ht="14.45" hidden="1" x14ac:dyDescent="0.3">
      <c r="A234" s="242"/>
      <c r="B234" s="242"/>
      <c r="C234" s="242"/>
      <c r="D234" s="242"/>
      <c r="E234" s="242"/>
      <c r="F234" s="242"/>
      <c r="G234" s="242"/>
    </row>
    <row r="235" spans="1:7" ht="14.45" hidden="1" x14ac:dyDescent="0.3">
      <c r="A235" s="242"/>
      <c r="B235" s="242"/>
      <c r="C235" s="242"/>
      <c r="D235" s="242"/>
      <c r="E235" s="242"/>
      <c r="F235" s="242"/>
      <c r="G235" s="242"/>
    </row>
    <row r="236" spans="1:7" ht="14.45" hidden="1" x14ac:dyDescent="0.3">
      <c r="A236" s="242"/>
      <c r="B236" s="242"/>
      <c r="C236" s="242"/>
      <c r="D236" s="242"/>
      <c r="E236" s="242"/>
      <c r="F236" s="242"/>
      <c r="G236" s="242"/>
    </row>
    <row r="237" spans="1:7" ht="14.45" hidden="1" x14ac:dyDescent="0.3">
      <c r="A237" s="242"/>
      <c r="B237" s="242"/>
      <c r="C237" s="242"/>
      <c r="D237" s="242"/>
      <c r="E237" s="242"/>
      <c r="F237" s="242"/>
      <c r="G237" s="242"/>
    </row>
    <row r="238" spans="1:7" ht="14.45" hidden="1" x14ac:dyDescent="0.3">
      <c r="A238" s="242"/>
      <c r="B238" s="242"/>
      <c r="C238" s="242"/>
      <c r="D238" s="242"/>
      <c r="E238" s="242"/>
      <c r="F238" s="242"/>
      <c r="G238" s="242"/>
    </row>
    <row r="239" spans="1:7" ht="14.45" hidden="1" x14ac:dyDescent="0.3">
      <c r="A239" s="242"/>
      <c r="B239" s="242"/>
      <c r="C239" s="242"/>
      <c r="D239" s="242"/>
      <c r="E239" s="242"/>
      <c r="F239" s="242"/>
      <c r="G239" s="242"/>
    </row>
    <row r="240" spans="1:7" ht="14.45" hidden="1" x14ac:dyDescent="0.3">
      <c r="A240" s="242"/>
      <c r="B240" s="242"/>
      <c r="C240" s="242"/>
      <c r="D240" s="242"/>
      <c r="E240" s="242"/>
      <c r="F240" s="242"/>
      <c r="G240" s="242"/>
    </row>
    <row r="241" spans="1:7" ht="14.45" hidden="1" x14ac:dyDescent="0.3">
      <c r="A241" s="242"/>
      <c r="B241" s="242"/>
      <c r="C241" s="242"/>
      <c r="D241" s="242"/>
      <c r="E241" s="242"/>
      <c r="F241" s="242"/>
      <c r="G241" s="242"/>
    </row>
    <row r="242" spans="1:7" ht="14.45" hidden="1" x14ac:dyDescent="0.3">
      <c r="A242" s="242"/>
      <c r="B242" s="242"/>
      <c r="C242" s="242"/>
      <c r="D242" s="242"/>
      <c r="E242" s="242"/>
      <c r="F242" s="242"/>
      <c r="G242" s="242"/>
    </row>
    <row r="243" spans="1:7" ht="14.45" hidden="1" x14ac:dyDescent="0.3">
      <c r="A243" s="242"/>
      <c r="B243" s="242"/>
      <c r="C243" s="242"/>
      <c r="D243" s="242"/>
      <c r="E243" s="242"/>
      <c r="F243" s="242"/>
      <c r="G243" s="242"/>
    </row>
    <row r="244" spans="1:7" ht="14.45" hidden="1" x14ac:dyDescent="0.3">
      <c r="A244" s="242"/>
      <c r="B244" s="242"/>
      <c r="C244" s="242"/>
      <c r="D244" s="242"/>
      <c r="E244" s="242"/>
      <c r="F244" s="242"/>
      <c r="G244" s="242"/>
    </row>
    <row r="245" spans="1:7" ht="14.45" hidden="1" x14ac:dyDescent="0.3">
      <c r="A245" s="242"/>
      <c r="B245" s="242"/>
      <c r="C245" s="242"/>
      <c r="D245" s="242"/>
      <c r="E245" s="242"/>
      <c r="F245" s="242"/>
      <c r="G245" s="242"/>
    </row>
    <row r="246" spans="1:7" ht="14.45" hidden="1" x14ac:dyDescent="0.3">
      <c r="A246" s="242"/>
      <c r="B246" s="242"/>
      <c r="C246" s="242"/>
      <c r="D246" s="242"/>
      <c r="E246" s="242"/>
      <c r="F246" s="242"/>
      <c r="G246" s="242"/>
    </row>
    <row r="247" spans="1:7" ht="14.45" hidden="1" x14ac:dyDescent="0.3">
      <c r="A247" s="242"/>
      <c r="B247" s="242"/>
      <c r="C247" s="242"/>
      <c r="D247" s="242"/>
      <c r="E247" s="242"/>
      <c r="F247" s="242"/>
      <c r="G247" s="242"/>
    </row>
    <row r="248" spans="1:7" ht="14.45" hidden="1" x14ac:dyDescent="0.3">
      <c r="A248" s="242"/>
      <c r="B248" s="242"/>
      <c r="C248" s="242"/>
      <c r="D248" s="242"/>
      <c r="E248" s="242"/>
      <c r="F248" s="242"/>
      <c r="G248" s="242"/>
    </row>
    <row r="249" spans="1:7" ht="14.45" hidden="1" x14ac:dyDescent="0.3">
      <c r="A249" s="242"/>
      <c r="B249" s="242"/>
      <c r="C249" s="242"/>
      <c r="D249" s="242"/>
      <c r="E249" s="242"/>
      <c r="F249" s="242"/>
      <c r="G249" s="242"/>
    </row>
    <row r="250" spans="1:7" ht="14.45" hidden="1" x14ac:dyDescent="0.3">
      <c r="A250" s="242"/>
      <c r="B250" s="242"/>
      <c r="C250" s="242"/>
      <c r="D250" s="242"/>
      <c r="E250" s="242"/>
      <c r="F250" s="242"/>
      <c r="G250" s="242"/>
    </row>
    <row r="251" spans="1:7" ht="14.45" hidden="1" x14ac:dyDescent="0.3">
      <c r="A251" s="242"/>
      <c r="B251" s="242"/>
      <c r="C251" s="242"/>
      <c r="D251" s="242"/>
      <c r="E251" s="242"/>
      <c r="F251" s="242"/>
      <c r="G251" s="242"/>
    </row>
    <row r="252" spans="1:7" ht="14.45" hidden="1" x14ac:dyDescent="0.3">
      <c r="A252" s="242"/>
      <c r="B252" s="242"/>
      <c r="C252" s="242"/>
      <c r="D252" s="242"/>
      <c r="E252" s="242"/>
      <c r="F252" s="242"/>
      <c r="G252" s="242"/>
    </row>
    <row r="253" spans="1:7" ht="14.45" hidden="1" x14ac:dyDescent="0.3">
      <c r="A253" s="242"/>
      <c r="B253" s="242"/>
      <c r="C253" s="242"/>
      <c r="D253" s="242"/>
      <c r="E253" s="242"/>
      <c r="F253" s="242"/>
      <c r="G253" s="242"/>
    </row>
    <row r="254" spans="1:7" ht="14.45" hidden="1" x14ac:dyDescent="0.3">
      <c r="A254" s="242"/>
      <c r="B254" s="242"/>
      <c r="C254" s="242"/>
      <c r="D254" s="242"/>
      <c r="E254" s="242"/>
      <c r="F254" s="242"/>
      <c r="G254" s="242"/>
    </row>
    <row r="255" spans="1:7" ht="14.45" hidden="1" x14ac:dyDescent="0.3">
      <c r="A255" s="242"/>
      <c r="B255" s="242"/>
      <c r="C255" s="242"/>
      <c r="D255" s="242"/>
      <c r="E255" s="242"/>
      <c r="F255" s="242"/>
      <c r="G255" s="242"/>
    </row>
    <row r="256" spans="1:7" ht="14.45" hidden="1" x14ac:dyDescent="0.3">
      <c r="A256" s="242"/>
      <c r="B256" s="242"/>
      <c r="C256" s="242"/>
      <c r="D256" s="242"/>
      <c r="E256" s="242"/>
      <c r="F256" s="242"/>
      <c r="G256" s="242"/>
    </row>
    <row r="257" spans="1:7" ht="14.45" hidden="1" x14ac:dyDescent="0.3">
      <c r="A257" s="242"/>
      <c r="B257" s="242"/>
      <c r="C257" s="242"/>
      <c r="D257" s="242"/>
      <c r="E257" s="242"/>
      <c r="F257" s="242"/>
      <c r="G257" s="242"/>
    </row>
    <row r="258" spans="1:7" ht="14.45" hidden="1" x14ac:dyDescent="0.3">
      <c r="A258" s="242"/>
      <c r="B258" s="242"/>
      <c r="C258" s="242"/>
      <c r="D258" s="242"/>
      <c r="E258" s="242"/>
      <c r="F258" s="242"/>
      <c r="G258" s="242"/>
    </row>
    <row r="259" spans="1:7" ht="14.45" hidden="1" x14ac:dyDescent="0.3">
      <c r="A259" s="242"/>
      <c r="B259" s="242"/>
      <c r="C259" s="242"/>
      <c r="D259" s="242"/>
      <c r="E259" s="242"/>
      <c r="F259" s="242"/>
      <c r="G259" s="242"/>
    </row>
    <row r="260" spans="1:7" ht="14.45" hidden="1" x14ac:dyDescent="0.3">
      <c r="A260" s="242"/>
      <c r="B260" s="242"/>
      <c r="C260" s="242"/>
      <c r="D260" s="242"/>
      <c r="E260" s="242"/>
      <c r="F260" s="242"/>
      <c r="G260" s="242"/>
    </row>
    <row r="261" spans="1:7" ht="14.45" hidden="1" x14ac:dyDescent="0.3">
      <c r="A261" s="242"/>
      <c r="B261" s="242"/>
      <c r="C261" s="242"/>
      <c r="D261" s="242"/>
      <c r="E261" s="242"/>
      <c r="F261" s="242"/>
      <c r="G261" s="242"/>
    </row>
    <row r="262" spans="1:7" ht="14.45" hidden="1" x14ac:dyDescent="0.3">
      <c r="A262" s="242"/>
      <c r="B262" s="242"/>
      <c r="C262" s="242"/>
      <c r="D262" s="242"/>
      <c r="E262" s="242"/>
      <c r="F262" s="242"/>
      <c r="G262" s="242"/>
    </row>
    <row r="263" spans="1:7" ht="14.45" hidden="1" x14ac:dyDescent="0.3">
      <c r="A263" s="242"/>
      <c r="B263" s="242"/>
      <c r="C263" s="242"/>
      <c r="D263" s="242"/>
      <c r="E263" s="242"/>
      <c r="F263" s="242"/>
      <c r="G263" s="242"/>
    </row>
    <row r="264" spans="1:7" ht="14.45" hidden="1" x14ac:dyDescent="0.3">
      <c r="A264" s="242"/>
      <c r="B264" s="242"/>
      <c r="C264" s="242"/>
      <c r="D264" s="242"/>
      <c r="E264" s="242"/>
      <c r="F264" s="242"/>
      <c r="G264" s="242"/>
    </row>
    <row r="265" spans="1:7" ht="14.45" hidden="1" x14ac:dyDescent="0.3">
      <c r="A265" s="242"/>
      <c r="B265" s="242"/>
      <c r="C265" s="242"/>
      <c r="D265" s="242"/>
      <c r="E265" s="242"/>
      <c r="F265" s="242"/>
      <c r="G265" s="242"/>
    </row>
    <row r="266" spans="1:7" ht="14.45" hidden="1" x14ac:dyDescent="0.3">
      <c r="A266" s="242"/>
      <c r="B266" s="242"/>
      <c r="C266" s="242"/>
      <c r="D266" s="242"/>
      <c r="E266" s="242"/>
      <c r="F266" s="242"/>
      <c r="G266" s="242"/>
    </row>
    <row r="267" spans="1:7" ht="14.45" hidden="1" x14ac:dyDescent="0.3">
      <c r="A267" s="242"/>
      <c r="B267" s="242"/>
      <c r="C267" s="242"/>
      <c r="D267" s="242"/>
      <c r="E267" s="242"/>
      <c r="F267" s="242"/>
      <c r="G267" s="242"/>
    </row>
    <row r="268" spans="1:7" ht="14.45" hidden="1" x14ac:dyDescent="0.3">
      <c r="A268" s="242"/>
      <c r="B268" s="242"/>
      <c r="C268" s="242"/>
      <c r="D268" s="242"/>
      <c r="E268" s="242"/>
      <c r="F268" s="242"/>
      <c r="G268" s="242"/>
    </row>
    <row r="269" spans="1:7" ht="14.45" hidden="1" x14ac:dyDescent="0.3">
      <c r="A269" s="242"/>
      <c r="B269" s="242"/>
      <c r="C269" s="242"/>
      <c r="D269" s="242"/>
      <c r="E269" s="242"/>
      <c r="F269" s="242"/>
      <c r="G269" s="242"/>
    </row>
    <row r="270" spans="1:7" ht="14.45" hidden="1" x14ac:dyDescent="0.3">
      <c r="A270" s="242"/>
      <c r="B270" s="242"/>
      <c r="C270" s="242"/>
      <c r="D270" s="242"/>
      <c r="E270" s="242"/>
      <c r="F270" s="242"/>
      <c r="G270" s="242"/>
    </row>
    <row r="271" spans="1:7" ht="14.45" hidden="1" x14ac:dyDescent="0.3">
      <c r="A271" s="242"/>
      <c r="B271" s="242"/>
      <c r="C271" s="242"/>
      <c r="D271" s="242"/>
      <c r="E271" s="242"/>
      <c r="F271" s="242"/>
      <c r="G271" s="242"/>
    </row>
    <row r="272" spans="1:7" ht="14.45" hidden="1" x14ac:dyDescent="0.3">
      <c r="A272" s="242"/>
      <c r="B272" s="242"/>
      <c r="C272" s="242"/>
      <c r="D272" s="242"/>
      <c r="E272" s="242"/>
      <c r="F272" s="242"/>
      <c r="G272" s="242"/>
    </row>
    <row r="273" spans="1:7" ht="14.45" hidden="1" x14ac:dyDescent="0.3">
      <c r="A273" s="242"/>
      <c r="B273" s="242"/>
      <c r="C273" s="242"/>
      <c r="D273" s="242"/>
      <c r="E273" s="242"/>
      <c r="F273" s="242"/>
      <c r="G273" s="242"/>
    </row>
    <row r="274" spans="1:7" ht="14.45" hidden="1" x14ac:dyDescent="0.3">
      <c r="A274" s="242"/>
      <c r="B274" s="242"/>
      <c r="C274" s="242"/>
      <c r="D274" s="242"/>
      <c r="E274" s="242"/>
      <c r="F274" s="242"/>
      <c r="G274" s="242"/>
    </row>
    <row r="275" spans="1:7" ht="14.45" hidden="1" x14ac:dyDescent="0.3">
      <c r="A275" s="242"/>
      <c r="B275" s="242"/>
      <c r="C275" s="242"/>
      <c r="D275" s="242"/>
      <c r="E275" s="242"/>
      <c r="F275" s="242"/>
      <c r="G275" s="242"/>
    </row>
    <row r="276" spans="1:7" ht="14.45" hidden="1" x14ac:dyDescent="0.3">
      <c r="A276" s="242"/>
      <c r="B276" s="242"/>
      <c r="C276" s="242"/>
      <c r="D276" s="242"/>
      <c r="E276" s="242"/>
      <c r="F276" s="242"/>
      <c r="G276" s="242"/>
    </row>
    <row r="277" spans="1:7" ht="14.45" hidden="1" x14ac:dyDescent="0.3">
      <c r="A277" s="242"/>
      <c r="B277" s="242"/>
      <c r="C277" s="242"/>
      <c r="D277" s="242"/>
      <c r="E277" s="242"/>
      <c r="F277" s="242"/>
      <c r="G277" s="242"/>
    </row>
    <row r="278" spans="1:7" ht="14.45" hidden="1" x14ac:dyDescent="0.3">
      <c r="A278" s="242"/>
      <c r="B278" s="242"/>
      <c r="C278" s="242"/>
      <c r="D278" s="242"/>
      <c r="E278" s="242"/>
      <c r="F278" s="242"/>
      <c r="G278" s="242"/>
    </row>
    <row r="279" spans="1:7" ht="14.45" hidden="1" x14ac:dyDescent="0.3">
      <c r="A279" s="242"/>
      <c r="B279" s="242"/>
      <c r="C279" s="242"/>
      <c r="D279" s="242"/>
      <c r="E279" s="242"/>
      <c r="F279" s="242"/>
      <c r="G279" s="242"/>
    </row>
    <row r="280" spans="1:7" ht="14.45" hidden="1" x14ac:dyDescent="0.3">
      <c r="A280" s="242"/>
      <c r="B280" s="242"/>
      <c r="C280" s="242"/>
      <c r="D280" s="242"/>
      <c r="E280" s="242"/>
      <c r="F280" s="242"/>
      <c r="G280" s="242"/>
    </row>
    <row r="281" spans="1:7" ht="14.45" hidden="1" x14ac:dyDescent="0.3">
      <c r="A281" s="242"/>
      <c r="B281" s="242"/>
      <c r="C281" s="242"/>
      <c r="D281" s="242"/>
      <c r="E281" s="242"/>
      <c r="F281" s="242"/>
      <c r="G281" s="242"/>
    </row>
    <row r="282" spans="1:7" ht="14.45" hidden="1" x14ac:dyDescent="0.3">
      <c r="A282" s="242"/>
      <c r="B282" s="242"/>
      <c r="C282" s="242"/>
      <c r="D282" s="242"/>
      <c r="E282" s="242"/>
      <c r="F282" s="242"/>
      <c r="G282" s="242"/>
    </row>
    <row r="283" spans="1:7" ht="14.45" hidden="1" x14ac:dyDescent="0.3">
      <c r="A283" s="242"/>
      <c r="B283" s="242"/>
      <c r="C283" s="242"/>
      <c r="D283" s="242"/>
      <c r="E283" s="242"/>
      <c r="F283" s="242"/>
      <c r="G283" s="242"/>
    </row>
    <row r="284" spans="1:7" ht="14.45" hidden="1" x14ac:dyDescent="0.3">
      <c r="A284" s="242"/>
      <c r="B284" s="242"/>
      <c r="C284" s="242"/>
      <c r="D284" s="242"/>
      <c r="E284" s="242"/>
      <c r="F284" s="242"/>
      <c r="G284" s="242"/>
    </row>
    <row r="285" spans="1:7" ht="14.45" hidden="1" x14ac:dyDescent="0.3">
      <c r="A285" s="242"/>
      <c r="B285" s="242"/>
      <c r="C285" s="242"/>
      <c r="D285" s="242"/>
      <c r="E285" s="242"/>
      <c r="F285" s="242"/>
      <c r="G285" s="242"/>
    </row>
    <row r="286" spans="1:7" ht="14.45" hidden="1" x14ac:dyDescent="0.3">
      <c r="A286" s="242"/>
      <c r="B286" s="242"/>
      <c r="C286" s="242"/>
      <c r="D286" s="242"/>
      <c r="E286" s="242"/>
      <c r="F286" s="242"/>
      <c r="G286" s="242"/>
    </row>
    <row r="287" spans="1:7" ht="14.45" hidden="1" x14ac:dyDescent="0.3">
      <c r="A287" s="242"/>
      <c r="B287" s="242"/>
      <c r="C287" s="242"/>
      <c r="D287" s="242"/>
      <c r="E287" s="242"/>
      <c r="F287" s="242"/>
      <c r="G287" s="242"/>
    </row>
    <row r="288" spans="1:7" ht="14.45" hidden="1" x14ac:dyDescent="0.3">
      <c r="A288" s="242"/>
      <c r="B288" s="242"/>
      <c r="C288" s="242"/>
      <c r="D288" s="242"/>
      <c r="E288" s="242"/>
      <c r="F288" s="242"/>
      <c r="G288" s="242"/>
    </row>
    <row r="289" spans="1:7" ht="14.45" hidden="1" x14ac:dyDescent="0.3">
      <c r="A289" s="242"/>
      <c r="B289" s="242"/>
      <c r="C289" s="242"/>
      <c r="D289" s="242"/>
      <c r="E289" s="242"/>
      <c r="F289" s="242"/>
      <c r="G289" s="242"/>
    </row>
    <row r="290" spans="1:7" ht="14.45" hidden="1" x14ac:dyDescent="0.3">
      <c r="A290" s="242"/>
      <c r="B290" s="242"/>
      <c r="C290" s="242"/>
      <c r="D290" s="242"/>
      <c r="E290" s="242"/>
      <c r="F290" s="242"/>
      <c r="G290" s="242"/>
    </row>
    <row r="291" spans="1:7" ht="14.45" hidden="1" x14ac:dyDescent="0.3">
      <c r="A291" s="242"/>
      <c r="B291" s="242"/>
      <c r="C291" s="242"/>
      <c r="D291" s="242"/>
      <c r="E291" s="242"/>
      <c r="F291" s="242"/>
      <c r="G291" s="242"/>
    </row>
    <row r="292" spans="1:7" ht="14.45" hidden="1" x14ac:dyDescent="0.3">
      <c r="A292" s="242"/>
      <c r="B292" s="242"/>
      <c r="C292" s="242"/>
      <c r="D292" s="242"/>
      <c r="E292" s="242"/>
      <c r="F292" s="242"/>
      <c r="G292" s="242"/>
    </row>
    <row r="293" spans="1:7" ht="14.45" hidden="1" x14ac:dyDescent="0.3">
      <c r="A293" s="242"/>
      <c r="B293" s="242"/>
      <c r="C293" s="242"/>
      <c r="D293" s="242"/>
      <c r="E293" s="242"/>
      <c r="F293" s="242"/>
      <c r="G293" s="242"/>
    </row>
    <row r="294" spans="1:7" ht="14.45" hidden="1" x14ac:dyDescent="0.3">
      <c r="A294" s="242"/>
      <c r="B294" s="242"/>
      <c r="C294" s="242"/>
      <c r="D294" s="242"/>
      <c r="E294" s="242"/>
      <c r="F294" s="242"/>
      <c r="G294" s="242"/>
    </row>
    <row r="295" spans="1:7" ht="14.45" hidden="1" x14ac:dyDescent="0.3">
      <c r="A295" s="242"/>
      <c r="B295" s="242"/>
      <c r="C295" s="242"/>
      <c r="D295" s="242"/>
      <c r="E295" s="242"/>
      <c r="F295" s="242"/>
      <c r="G295" s="242"/>
    </row>
    <row r="296" spans="1:7" ht="14.45" hidden="1" x14ac:dyDescent="0.3">
      <c r="A296" s="242"/>
      <c r="B296" s="242"/>
      <c r="C296" s="242"/>
      <c r="D296" s="242"/>
      <c r="E296" s="242"/>
      <c r="F296" s="242"/>
      <c r="G296" s="242"/>
    </row>
    <row r="297" spans="1:7" ht="14.45" hidden="1" x14ac:dyDescent="0.3">
      <c r="A297" s="242"/>
      <c r="B297" s="242"/>
      <c r="C297" s="242"/>
      <c r="D297" s="242"/>
      <c r="E297" s="242"/>
      <c r="F297" s="242"/>
      <c r="G297" s="242"/>
    </row>
    <row r="298" spans="1:7" ht="14.45" hidden="1" x14ac:dyDescent="0.3">
      <c r="A298" s="242"/>
      <c r="B298" s="242"/>
      <c r="C298" s="242"/>
      <c r="D298" s="242"/>
      <c r="E298" s="242"/>
      <c r="F298" s="242"/>
      <c r="G298" s="242"/>
    </row>
    <row r="299" spans="1:7" ht="14.45" hidden="1" x14ac:dyDescent="0.3">
      <c r="A299" s="242"/>
      <c r="B299" s="242"/>
      <c r="C299" s="242"/>
      <c r="D299" s="242"/>
      <c r="E299" s="242"/>
      <c r="F299" s="242"/>
      <c r="G299" s="242"/>
    </row>
    <row r="300" spans="1:7" ht="14.45" hidden="1" x14ac:dyDescent="0.3">
      <c r="A300" s="242"/>
      <c r="B300" s="242"/>
      <c r="C300" s="242"/>
      <c r="D300" s="242"/>
      <c r="E300" s="242"/>
      <c r="F300" s="242"/>
      <c r="G300" s="242"/>
    </row>
    <row r="301" spans="1:7" ht="14.45" hidden="1" x14ac:dyDescent="0.3">
      <c r="A301" s="242"/>
      <c r="B301" s="242"/>
      <c r="C301" s="242"/>
      <c r="D301" s="242"/>
      <c r="E301" s="242"/>
      <c r="F301" s="242"/>
      <c r="G301" s="242"/>
    </row>
    <row r="302" spans="1:7" ht="14.45" hidden="1" x14ac:dyDescent="0.3">
      <c r="A302" s="242"/>
      <c r="B302" s="242"/>
      <c r="C302" s="242"/>
      <c r="D302" s="242"/>
      <c r="E302" s="242"/>
      <c r="F302" s="242"/>
      <c r="G302" s="242"/>
    </row>
    <row r="303" spans="1:7" ht="14.45" hidden="1" x14ac:dyDescent="0.3">
      <c r="A303" s="242"/>
      <c r="B303" s="242"/>
      <c r="C303" s="242"/>
      <c r="D303" s="242"/>
      <c r="E303" s="242"/>
      <c r="F303" s="242"/>
      <c r="G303" s="242"/>
    </row>
    <row r="304" spans="1:7" ht="14.45" hidden="1" x14ac:dyDescent="0.3">
      <c r="A304" s="242"/>
      <c r="B304" s="242"/>
      <c r="C304" s="242"/>
      <c r="D304" s="242"/>
      <c r="E304" s="242"/>
      <c r="F304" s="242"/>
      <c r="G304" s="242"/>
    </row>
    <row r="305" spans="1:7" ht="14.45" hidden="1" x14ac:dyDescent="0.3">
      <c r="A305" s="242"/>
      <c r="B305" s="242"/>
      <c r="C305" s="242"/>
      <c r="D305" s="242"/>
      <c r="E305" s="242"/>
      <c r="F305" s="242"/>
      <c r="G305" s="242"/>
    </row>
    <row r="306" spans="1:7" ht="14.45" hidden="1" x14ac:dyDescent="0.3"/>
    <row r="307" spans="1:7" ht="14.45" hidden="1" x14ac:dyDescent="0.3"/>
    <row r="308" spans="1:7" ht="14.45" hidden="1" x14ac:dyDescent="0.3"/>
    <row r="309" spans="1:7" ht="14.45" hidden="1" x14ac:dyDescent="0.3"/>
    <row r="310" spans="1:7" ht="14.45" hidden="1" x14ac:dyDescent="0.3"/>
    <row r="311" spans="1:7" ht="14.45" hidden="1" x14ac:dyDescent="0.3"/>
    <row r="312" spans="1:7" ht="14.45" hidden="1" x14ac:dyDescent="0.3"/>
    <row r="313" spans="1:7" ht="14.45" hidden="1" x14ac:dyDescent="0.3"/>
    <row r="314" spans="1:7" ht="14.45" hidden="1" x14ac:dyDescent="0.3"/>
    <row r="315" spans="1:7" ht="14.45" hidden="1" x14ac:dyDescent="0.3"/>
    <row r="316" spans="1:7" ht="14.45" hidden="1" x14ac:dyDescent="0.3"/>
    <row r="317" spans="1:7" ht="14.45" hidden="1" x14ac:dyDescent="0.3"/>
    <row r="318" spans="1:7" ht="14.45" hidden="1" x14ac:dyDescent="0.3"/>
    <row r="319" spans="1:7" ht="14.45" hidden="1" x14ac:dyDescent="0.3"/>
    <row r="320" spans="1:7" ht="14.45" hidden="1" x14ac:dyDescent="0.3"/>
    <row r="321" ht="14.45" hidden="1" x14ac:dyDescent="0.3"/>
    <row r="322" ht="14.45" hidden="1" x14ac:dyDescent="0.3"/>
    <row r="323" ht="14.45" hidden="1" x14ac:dyDescent="0.3"/>
    <row r="324" ht="14.45" hidden="1" x14ac:dyDescent="0.3"/>
    <row r="325" ht="14.45" hidden="1" x14ac:dyDescent="0.3"/>
    <row r="326" ht="14.45" hidden="1" x14ac:dyDescent="0.3"/>
    <row r="327" ht="14.45" hidden="1" x14ac:dyDescent="0.3"/>
    <row r="328" ht="14.45" hidden="1" x14ac:dyDescent="0.3"/>
    <row r="329" ht="14.45" hidden="1" x14ac:dyDescent="0.3"/>
    <row r="330" ht="14.45" hidden="1" x14ac:dyDescent="0.3"/>
    <row r="331" ht="14.45" hidden="1" x14ac:dyDescent="0.3"/>
    <row r="332" ht="14.45" hidden="1" x14ac:dyDescent="0.3"/>
    <row r="333" ht="14.45" hidden="1" x14ac:dyDescent="0.3"/>
    <row r="334" ht="14.45" hidden="1" x14ac:dyDescent="0.3"/>
    <row r="335" ht="14.45" hidden="1" x14ac:dyDescent="0.3"/>
    <row r="336" ht="14.45" hidden="1" x14ac:dyDescent="0.3"/>
    <row r="337" ht="14.45" hidden="1" x14ac:dyDescent="0.3"/>
    <row r="338" ht="14.45" hidden="1" x14ac:dyDescent="0.3"/>
    <row r="339" ht="14.45" hidden="1" x14ac:dyDescent="0.3"/>
    <row r="340" ht="14.45" hidden="1" x14ac:dyDescent="0.3"/>
    <row r="341" ht="14.45" hidden="1" x14ac:dyDescent="0.3"/>
    <row r="342" ht="14.45" hidden="1" x14ac:dyDescent="0.3"/>
    <row r="343" ht="14.45" hidden="1" x14ac:dyDescent="0.3"/>
    <row r="344" ht="14.45" hidden="1" x14ac:dyDescent="0.3"/>
    <row r="345" ht="14.45" hidden="1" x14ac:dyDescent="0.3"/>
    <row r="346" ht="14.45" hidden="1" x14ac:dyDescent="0.3"/>
  </sheetData>
  <mergeCells count="15">
    <mergeCell ref="A55:G55"/>
    <mergeCell ref="A49:G49"/>
    <mergeCell ref="A1:G1"/>
    <mergeCell ref="A3:A4"/>
    <mergeCell ref="B3:B4"/>
    <mergeCell ref="C3:C4"/>
    <mergeCell ref="D3:D4"/>
    <mergeCell ref="E3:E4"/>
    <mergeCell ref="F3:F4"/>
    <mergeCell ref="G3:G4"/>
    <mergeCell ref="A5:G5"/>
    <mergeCell ref="A27:G27"/>
    <mergeCell ref="A32:G32"/>
    <mergeCell ref="A37:G37"/>
    <mergeCell ref="A43:G43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78" sqref="L78:O82"/>
    </sheetView>
  </sheetViews>
  <sheetFormatPr defaultColWidth="0" defaultRowHeight="15" zeroHeight="1" x14ac:dyDescent="0.25"/>
  <cols>
    <col min="1" max="1" width="10.28515625" customWidth="1"/>
    <col min="2" max="2" width="7.28515625" customWidth="1"/>
    <col min="3" max="3" width="17.7109375" bestFit="1" customWidth="1"/>
    <col min="4" max="6" width="16.7109375" customWidth="1"/>
    <col min="7" max="7" width="19.140625" bestFit="1" customWidth="1"/>
    <col min="8" max="17" width="16.7109375" customWidth="1"/>
    <col min="18" max="22" width="0" hidden="1" customWidth="1"/>
    <col min="23" max="16384" width="11.42578125" hidden="1"/>
  </cols>
  <sheetData>
    <row r="1" spans="1:17" x14ac:dyDescent="0.25">
      <c r="A1" s="276" t="s">
        <v>115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89" t="s">
        <v>0</v>
      </c>
      <c r="B3" s="291" t="s">
        <v>1</v>
      </c>
      <c r="C3" s="291" t="s">
        <v>2</v>
      </c>
      <c r="D3" s="287" t="s">
        <v>3</v>
      </c>
      <c r="E3" s="288"/>
      <c r="F3" s="288"/>
      <c r="G3" s="289"/>
      <c r="H3" s="287" t="s">
        <v>4</v>
      </c>
      <c r="I3" s="288"/>
      <c r="J3" s="288"/>
      <c r="K3" s="289"/>
      <c r="L3" s="287" t="s">
        <v>5</v>
      </c>
      <c r="M3" s="288"/>
      <c r="N3" s="288"/>
      <c r="O3" s="288"/>
      <c r="P3" s="289"/>
      <c r="Q3" s="290" t="s">
        <v>40</v>
      </c>
    </row>
    <row r="4" spans="1:17" ht="23.25" thickBot="1" x14ac:dyDescent="0.3">
      <c r="A4" s="320"/>
      <c r="B4" s="321"/>
      <c r="C4" s="321"/>
      <c r="D4" s="112" t="s">
        <v>41</v>
      </c>
      <c r="E4" s="112" t="s">
        <v>34</v>
      </c>
      <c r="F4" s="112" t="s">
        <v>35</v>
      </c>
      <c r="G4" s="2" t="s">
        <v>8</v>
      </c>
      <c r="H4" s="112" t="s">
        <v>36</v>
      </c>
      <c r="I4" s="112" t="s">
        <v>37</v>
      </c>
      <c r="J4" s="112" t="s">
        <v>35</v>
      </c>
      <c r="K4" s="2" t="s">
        <v>8</v>
      </c>
      <c r="L4" s="112" t="s">
        <v>38</v>
      </c>
      <c r="M4" s="112" t="s">
        <v>53</v>
      </c>
      <c r="N4" s="112" t="s">
        <v>39</v>
      </c>
      <c r="O4" s="112" t="s">
        <v>35</v>
      </c>
      <c r="P4" s="2" t="s">
        <v>8</v>
      </c>
      <c r="Q4" s="291"/>
    </row>
    <row r="5" spans="1:17" x14ac:dyDescent="0.25">
      <c r="A5" s="277" t="s">
        <v>114</v>
      </c>
      <c r="B5" s="280" t="s">
        <v>7</v>
      </c>
      <c r="C5" s="3">
        <v>2017</v>
      </c>
      <c r="D5" s="93">
        <f>+'T1 - Budget Général'!D5</f>
        <v>5722</v>
      </c>
      <c r="E5" s="93">
        <f>+'T1 - Budget Général'!E5</f>
        <v>363.9</v>
      </c>
      <c r="F5" s="93">
        <f>+'T1 - Budget Général'!F5</f>
        <v>47821.59</v>
      </c>
      <c r="G5" s="4">
        <f>SUM(D5:F5)</f>
        <v>53907.49</v>
      </c>
      <c r="H5" s="4">
        <f>+'T1 - Budget Général'!H5</f>
        <v>11701.63</v>
      </c>
      <c r="I5" s="4">
        <f>+'T1 - Budget Général'!I5</f>
        <v>2681.03</v>
      </c>
      <c r="J5" s="4">
        <f>+'T1 - Budget Général'!J5</f>
        <v>34955.100000000006</v>
      </c>
      <c r="K5" s="4">
        <f>SUM(H5:J5)</f>
        <v>49337.760000000009</v>
      </c>
      <c r="L5" s="4">
        <f>+'T1 - Budget Général'!L5</f>
        <v>36404.559999999998</v>
      </c>
      <c r="M5" s="4">
        <f>+'T1 - Budget Général'!M5</f>
        <v>0</v>
      </c>
      <c r="N5" s="4">
        <f>+'T1 - Budget Général'!N5</f>
        <v>0</v>
      </c>
      <c r="O5" s="4">
        <f>+'T1 - Budget Général'!O5</f>
        <v>0</v>
      </c>
      <c r="P5" s="4">
        <f>SUM(L5:O5)</f>
        <v>36404.559999999998</v>
      </c>
      <c r="Q5" s="5">
        <f>SUM(G5+K5+P5)</f>
        <v>139649.81</v>
      </c>
    </row>
    <row r="6" spans="1:17" x14ac:dyDescent="0.25">
      <c r="A6" s="278"/>
      <c r="B6" s="281"/>
      <c r="C6" s="6">
        <v>2018</v>
      </c>
      <c r="D6" s="92">
        <f>+'T1 - Budget Général'!D6</f>
        <v>0</v>
      </c>
      <c r="E6" s="92">
        <f>+'T1 - Budget Général'!E6</f>
        <v>5350</v>
      </c>
      <c r="F6" s="92">
        <f>+'T1 - Budget Général'!F6</f>
        <v>75686.02</v>
      </c>
      <c r="G6" s="7">
        <f t="shared" ref="G6:G10" si="0">SUM(D6:F6)</f>
        <v>81036.02</v>
      </c>
      <c r="H6" s="7">
        <f>+'T1 - Budget Général'!H6</f>
        <v>14420</v>
      </c>
      <c r="I6" s="7">
        <f>+'T1 - Budget Général'!I6</f>
        <v>3809</v>
      </c>
      <c r="J6" s="7">
        <f>+'T1 - Budget Général'!J6</f>
        <v>50929.460000000006</v>
      </c>
      <c r="K6" s="7">
        <f t="shared" ref="K6:K10" si="1">SUM(H6:J6)</f>
        <v>69158.460000000006</v>
      </c>
      <c r="L6" s="7">
        <f>+'T1 - Budget Général'!L6</f>
        <v>38577.61</v>
      </c>
      <c r="M6" s="7">
        <f>+'T1 - Budget Général'!M6</f>
        <v>0</v>
      </c>
      <c r="N6" s="7">
        <f>+'T1 - Budget Général'!N6</f>
        <v>0</v>
      </c>
      <c r="O6" s="7">
        <f>+'T1 - Budget Général'!O6</f>
        <v>0</v>
      </c>
      <c r="P6" s="7">
        <f t="shared" ref="P6:P10" si="2">SUM(L6:O6)</f>
        <v>38577.61</v>
      </c>
      <c r="Q6" s="8">
        <f t="shared" ref="Q6:Q9" si="3">SUM(G6+K6+P6)</f>
        <v>188772.09000000003</v>
      </c>
    </row>
    <row r="7" spans="1:17" x14ac:dyDescent="0.25">
      <c r="A7" s="278"/>
      <c r="B7" s="281"/>
      <c r="C7" s="6">
        <v>2019</v>
      </c>
      <c r="D7" s="92">
        <f>+'T1 - Budget Général'!D7</f>
        <v>0</v>
      </c>
      <c r="E7" s="92">
        <f>+'T1 - Budget Général'!E7</f>
        <v>7500</v>
      </c>
      <c r="F7" s="92">
        <f>+'T1 - Budget Général'!F7</f>
        <v>17543.21</v>
      </c>
      <c r="G7" s="7">
        <f t="shared" si="0"/>
        <v>25043.21</v>
      </c>
      <c r="H7" s="7">
        <f>+'T1 - Budget Général'!H7</f>
        <v>14482</v>
      </c>
      <c r="I7" s="7">
        <f>+'T1 - Budget Général'!I7</f>
        <v>4113</v>
      </c>
      <c r="J7" s="7">
        <f>+'T1 - Budget Général'!J7</f>
        <v>62014.009999999995</v>
      </c>
      <c r="K7" s="7">
        <f t="shared" si="1"/>
        <v>80609.009999999995</v>
      </c>
      <c r="L7" s="7">
        <f>+'T1 - Budget Général'!L7</f>
        <v>37679.46</v>
      </c>
      <c r="M7" s="7">
        <f>+'T1 - Budget Général'!M7</f>
        <v>0</v>
      </c>
      <c r="N7" s="7">
        <f>+'T1 - Budget Général'!N7</f>
        <v>0</v>
      </c>
      <c r="O7" s="7">
        <f>+'T1 - Budget Général'!O7</f>
        <v>0</v>
      </c>
      <c r="P7" s="7">
        <f t="shared" si="2"/>
        <v>37679.46</v>
      </c>
      <c r="Q7" s="8">
        <f t="shared" si="3"/>
        <v>143331.68</v>
      </c>
    </row>
    <row r="8" spans="1:17" x14ac:dyDescent="0.25">
      <c r="A8" s="278"/>
      <c r="B8" s="281"/>
      <c r="C8" s="6">
        <v>2020</v>
      </c>
      <c r="D8" s="92">
        <f>+'T1 - Budget Général'!D8</f>
        <v>0</v>
      </c>
      <c r="E8" s="92">
        <f>+'T1 - Budget Général'!E8</f>
        <v>4500</v>
      </c>
      <c r="F8" s="92">
        <f>+'T1 - Budget Général'!F8</f>
        <v>49387.5</v>
      </c>
      <c r="G8" s="7">
        <f t="shared" si="0"/>
        <v>53887.5</v>
      </c>
      <c r="H8" s="7">
        <f>+'T1 - Budget Général'!H8</f>
        <v>14482</v>
      </c>
      <c r="I8" s="7">
        <f>+'T1 - Budget Général'!I8</f>
        <v>4236</v>
      </c>
      <c r="J8" s="7">
        <f>+'T1 - Budget Général'!J8</f>
        <v>73730</v>
      </c>
      <c r="K8" s="7">
        <f t="shared" si="1"/>
        <v>92448</v>
      </c>
      <c r="L8" s="7">
        <f>+'T1 - Budget Général'!L8</f>
        <v>45519.03</v>
      </c>
      <c r="M8" s="7">
        <f>+'T1 - Budget Général'!M8</f>
        <v>0</v>
      </c>
      <c r="N8" s="7">
        <f>+'T1 - Budget Général'!N8</f>
        <v>0</v>
      </c>
      <c r="O8" s="7">
        <f>+'T1 - Budget Général'!O8</f>
        <v>0</v>
      </c>
      <c r="P8" s="7">
        <f t="shared" si="2"/>
        <v>45519.03</v>
      </c>
      <c r="Q8" s="8">
        <f t="shared" si="3"/>
        <v>191854.53</v>
      </c>
    </row>
    <row r="9" spans="1:17" x14ac:dyDescent="0.25">
      <c r="A9" s="278"/>
      <c r="B9" s="281"/>
      <c r="C9" s="6">
        <v>2021</v>
      </c>
      <c r="D9" s="92">
        <f>+'T1 - Budget Général'!D9</f>
        <v>0</v>
      </c>
      <c r="E9" s="92">
        <f>+'T1 - Budget Général'!E9</f>
        <v>2500</v>
      </c>
      <c r="F9" s="92">
        <f>+'T1 - Budget Général'!F9</f>
        <v>41411.75</v>
      </c>
      <c r="G9" s="7">
        <f t="shared" si="0"/>
        <v>43911.75</v>
      </c>
      <c r="H9" s="7">
        <f>+'T1 - Budget Général'!H9</f>
        <v>13482</v>
      </c>
      <c r="I9" s="7">
        <f>+'T1 - Budget Général'!I9</f>
        <v>4363</v>
      </c>
      <c r="J9" s="7">
        <f>+'T1 - Budget Général'!J9</f>
        <v>72476.59</v>
      </c>
      <c r="K9" s="7">
        <f t="shared" si="1"/>
        <v>90321.59</v>
      </c>
      <c r="L9" s="7">
        <f>+'T1 - Budget Général'!L9</f>
        <v>47210.97</v>
      </c>
      <c r="M9" s="7">
        <f>+'T1 - Budget Général'!M9</f>
        <v>0</v>
      </c>
      <c r="N9" s="7">
        <f>+'T1 - Budget Général'!N9</f>
        <v>0</v>
      </c>
      <c r="O9" s="7">
        <f>+'T1 - Budget Général'!O9</f>
        <v>0</v>
      </c>
      <c r="P9" s="7">
        <f t="shared" si="2"/>
        <v>47210.97</v>
      </c>
      <c r="Q9" s="8">
        <f t="shared" si="3"/>
        <v>181444.31</v>
      </c>
    </row>
    <row r="10" spans="1:17" ht="15.75" thickBot="1" x14ac:dyDescent="0.3">
      <c r="A10" s="279"/>
      <c r="B10" s="9"/>
      <c r="C10" s="10" t="s">
        <v>8</v>
      </c>
      <c r="D10" s="94">
        <f>SUM(D5:D9)</f>
        <v>5722</v>
      </c>
      <c r="E10" s="94">
        <f t="shared" ref="E10:F10" si="4">SUM(E5:E9)</f>
        <v>20213.900000000001</v>
      </c>
      <c r="F10" s="94">
        <f t="shared" si="4"/>
        <v>231850.07</v>
      </c>
      <c r="G10" s="11">
        <f t="shared" si="0"/>
        <v>257785.97</v>
      </c>
      <c r="H10" s="11">
        <f>SUM(H5:H9)</f>
        <v>68567.63</v>
      </c>
      <c r="I10" s="11">
        <f t="shared" ref="I10:J10" si="5">SUM(I5:I9)</f>
        <v>19202.03</v>
      </c>
      <c r="J10" s="11">
        <f t="shared" si="5"/>
        <v>294105.16000000003</v>
      </c>
      <c r="K10" s="11">
        <f t="shared" si="1"/>
        <v>381874.82000000007</v>
      </c>
      <c r="L10" s="11">
        <f>SUM(L5:L9)</f>
        <v>205391.63</v>
      </c>
      <c r="M10" s="11">
        <f t="shared" ref="M10:O10" si="6">SUM(M5:M9)</f>
        <v>0</v>
      </c>
      <c r="N10" s="11">
        <f t="shared" si="6"/>
        <v>0</v>
      </c>
      <c r="O10" s="11">
        <f t="shared" si="6"/>
        <v>0</v>
      </c>
      <c r="P10" s="11">
        <f t="shared" si="2"/>
        <v>205391.63</v>
      </c>
      <c r="Q10" s="12">
        <f>SUM(Q5:Q9)</f>
        <v>845052.41999999993</v>
      </c>
    </row>
    <row r="11" spans="1:17" ht="14.45" hidden="1" x14ac:dyDescent="0.3">
      <c r="A11" s="282" t="s">
        <v>6</v>
      </c>
      <c r="B11" s="280" t="s">
        <v>7</v>
      </c>
      <c r="C11" s="3">
        <v>2017</v>
      </c>
      <c r="D11" s="93"/>
      <c r="E11" s="93"/>
      <c r="F11" s="93"/>
      <c r="G11" s="4">
        <f>SUM(D11:F11)</f>
        <v>0</v>
      </c>
      <c r="H11" s="4"/>
      <c r="I11" s="4"/>
      <c r="J11" s="4"/>
      <c r="K11" s="4">
        <f>SUM(H11:J11)</f>
        <v>0</v>
      </c>
      <c r="L11" s="4"/>
      <c r="M11" s="4"/>
      <c r="N11" s="4"/>
      <c r="O11" s="4"/>
      <c r="P11" s="4">
        <f>SUM(L11:O11)</f>
        <v>0</v>
      </c>
      <c r="Q11" s="5">
        <f>SUM(G11+K11+P11)</f>
        <v>0</v>
      </c>
    </row>
    <row r="12" spans="1:17" ht="14.45" hidden="1" x14ac:dyDescent="0.3">
      <c r="A12" s="283"/>
      <c r="B12" s="281"/>
      <c r="C12" s="6">
        <v>2018</v>
      </c>
      <c r="D12" s="92"/>
      <c r="E12" s="92"/>
      <c r="F12" s="92"/>
      <c r="G12" s="7">
        <f t="shared" ref="G12:G16" si="7">SUM(D12:F12)</f>
        <v>0</v>
      </c>
      <c r="H12" s="7"/>
      <c r="I12" s="7"/>
      <c r="J12" s="7"/>
      <c r="K12" s="7">
        <f t="shared" ref="K12:K16" si="8">SUM(H12:J12)</f>
        <v>0</v>
      </c>
      <c r="L12" s="7"/>
      <c r="M12" s="7"/>
      <c r="N12" s="7"/>
      <c r="O12" s="7"/>
      <c r="P12" s="7">
        <f t="shared" ref="P12:P16" si="9">SUM(L12:O12)</f>
        <v>0</v>
      </c>
      <c r="Q12" s="8">
        <f t="shared" ref="Q12:Q15" si="10">SUM(G12+K12+P12)</f>
        <v>0</v>
      </c>
    </row>
    <row r="13" spans="1:17" ht="14.45" hidden="1" x14ac:dyDescent="0.3">
      <c r="A13" s="283"/>
      <c r="B13" s="281"/>
      <c r="C13" s="6">
        <v>2019</v>
      </c>
      <c r="D13" s="92"/>
      <c r="E13" s="92"/>
      <c r="F13" s="92"/>
      <c r="G13" s="7">
        <f t="shared" si="7"/>
        <v>0</v>
      </c>
      <c r="H13" s="7"/>
      <c r="I13" s="7"/>
      <c r="J13" s="7"/>
      <c r="K13" s="7">
        <f t="shared" si="8"/>
        <v>0</v>
      </c>
      <c r="L13" s="7"/>
      <c r="M13" s="7"/>
      <c r="N13" s="7"/>
      <c r="O13" s="7"/>
      <c r="P13" s="7">
        <f t="shared" si="9"/>
        <v>0</v>
      </c>
      <c r="Q13" s="8">
        <f t="shared" si="10"/>
        <v>0</v>
      </c>
    </row>
    <row r="14" spans="1:17" ht="14.45" hidden="1" x14ac:dyDescent="0.3">
      <c r="A14" s="283"/>
      <c r="B14" s="281"/>
      <c r="C14" s="6">
        <v>2020</v>
      </c>
      <c r="D14" s="92"/>
      <c r="E14" s="92"/>
      <c r="F14" s="92"/>
      <c r="G14" s="7">
        <f t="shared" si="7"/>
        <v>0</v>
      </c>
      <c r="H14" s="7"/>
      <c r="I14" s="7"/>
      <c r="J14" s="7"/>
      <c r="K14" s="7">
        <f t="shared" si="8"/>
        <v>0</v>
      </c>
      <c r="L14" s="7"/>
      <c r="M14" s="7"/>
      <c r="N14" s="7"/>
      <c r="O14" s="7"/>
      <c r="P14" s="7">
        <f t="shared" si="9"/>
        <v>0</v>
      </c>
      <c r="Q14" s="8">
        <f t="shared" si="10"/>
        <v>0</v>
      </c>
    </row>
    <row r="15" spans="1:17" ht="14.45" hidden="1" x14ac:dyDescent="0.3">
      <c r="A15" s="283"/>
      <c r="B15" s="281"/>
      <c r="C15" s="6">
        <v>2021</v>
      </c>
      <c r="D15" s="92"/>
      <c r="E15" s="92"/>
      <c r="F15" s="92"/>
      <c r="G15" s="7">
        <f t="shared" si="7"/>
        <v>0</v>
      </c>
      <c r="H15" s="7"/>
      <c r="I15" s="7"/>
      <c r="J15" s="7"/>
      <c r="K15" s="7">
        <f t="shared" si="8"/>
        <v>0</v>
      </c>
      <c r="L15" s="7"/>
      <c r="M15" s="7"/>
      <c r="N15" s="7"/>
      <c r="O15" s="7"/>
      <c r="P15" s="7">
        <f t="shared" si="9"/>
        <v>0</v>
      </c>
      <c r="Q15" s="8">
        <f t="shared" si="10"/>
        <v>0</v>
      </c>
    </row>
    <row r="16" spans="1:17" hidden="1" thickBot="1" x14ac:dyDescent="0.35">
      <c r="A16" s="283"/>
      <c r="B16" s="285"/>
      <c r="C16" s="13" t="s">
        <v>8</v>
      </c>
      <c r="D16" s="95">
        <f>SUM(D11:D15)</f>
        <v>0</v>
      </c>
      <c r="E16" s="95">
        <f t="shared" ref="E16:F16" si="11">SUM(E11:E15)</f>
        <v>0</v>
      </c>
      <c r="F16" s="95">
        <f t="shared" si="11"/>
        <v>0</v>
      </c>
      <c r="G16" s="14">
        <f t="shared" si="7"/>
        <v>0</v>
      </c>
      <c r="H16" s="14">
        <f>SUM(H11:H15)</f>
        <v>0</v>
      </c>
      <c r="I16" s="14">
        <f t="shared" ref="I16:J16" si="12">SUM(I11:I15)</f>
        <v>0</v>
      </c>
      <c r="J16" s="14">
        <f t="shared" si="12"/>
        <v>0</v>
      </c>
      <c r="K16" s="14">
        <f t="shared" si="8"/>
        <v>0</v>
      </c>
      <c r="L16" s="14">
        <f>SUM(L11:L15)</f>
        <v>0</v>
      </c>
      <c r="M16" s="14">
        <f t="shared" ref="M16:O16" si="13">SUM(M11:M15)</f>
        <v>0</v>
      </c>
      <c r="N16" s="14">
        <f t="shared" si="13"/>
        <v>0</v>
      </c>
      <c r="O16" s="14">
        <f t="shared" si="13"/>
        <v>0</v>
      </c>
      <c r="P16" s="14">
        <f t="shared" si="9"/>
        <v>0</v>
      </c>
      <c r="Q16" s="15">
        <f>SUM(Q11:Q15)</f>
        <v>0</v>
      </c>
    </row>
    <row r="17" spans="1:17" hidden="1" thickTop="1" x14ac:dyDescent="0.3">
      <c r="A17" s="283"/>
      <c r="B17" s="286" t="s">
        <v>9</v>
      </c>
      <c r="C17" s="16">
        <v>2017</v>
      </c>
      <c r="D17" s="96"/>
      <c r="E17" s="96"/>
      <c r="F17" s="96"/>
      <c r="G17" s="17">
        <f>SUM(D17:F17)</f>
        <v>0</v>
      </c>
      <c r="H17" s="17"/>
      <c r="I17" s="17"/>
      <c r="J17" s="17"/>
      <c r="K17" s="17">
        <f>SUM(H17:J17)</f>
        <v>0</v>
      </c>
      <c r="L17" s="17"/>
      <c r="M17" s="17"/>
      <c r="N17" s="17"/>
      <c r="O17" s="17"/>
      <c r="P17" s="17">
        <f>SUM(L17:O17)</f>
        <v>0</v>
      </c>
      <c r="Q17" s="18">
        <f>SUM(G17+K17+P17)</f>
        <v>0</v>
      </c>
    </row>
    <row r="18" spans="1:17" ht="14.45" hidden="1" x14ac:dyDescent="0.3">
      <c r="A18" s="283"/>
      <c r="B18" s="281"/>
      <c r="C18" s="6">
        <v>2018</v>
      </c>
      <c r="D18" s="92"/>
      <c r="E18" s="92"/>
      <c r="F18" s="92"/>
      <c r="G18" s="7">
        <f t="shared" ref="G18:G22" si="14">SUM(D18:F18)</f>
        <v>0</v>
      </c>
      <c r="H18" s="7"/>
      <c r="I18" s="7"/>
      <c r="J18" s="7"/>
      <c r="K18" s="7">
        <f t="shared" ref="K18:K22" si="15">SUM(H18:J18)</f>
        <v>0</v>
      </c>
      <c r="L18" s="7"/>
      <c r="M18" s="7"/>
      <c r="N18" s="7"/>
      <c r="O18" s="7"/>
      <c r="P18" s="7">
        <f t="shared" ref="P18:P22" si="16">SUM(L18:O18)</f>
        <v>0</v>
      </c>
      <c r="Q18" s="8">
        <f t="shared" ref="Q18:Q21" si="17">SUM(G18+K18+P18)</f>
        <v>0</v>
      </c>
    </row>
    <row r="19" spans="1:17" ht="14.45" hidden="1" x14ac:dyDescent="0.3">
      <c r="A19" s="283"/>
      <c r="B19" s="281"/>
      <c r="C19" s="6">
        <v>2019</v>
      </c>
      <c r="D19" s="92"/>
      <c r="E19" s="92"/>
      <c r="F19" s="92"/>
      <c r="G19" s="7">
        <f t="shared" si="14"/>
        <v>0</v>
      </c>
      <c r="H19" s="7"/>
      <c r="I19" s="7"/>
      <c r="J19" s="7"/>
      <c r="K19" s="7">
        <f t="shared" si="15"/>
        <v>0</v>
      </c>
      <c r="L19" s="7"/>
      <c r="M19" s="7"/>
      <c r="N19" s="7"/>
      <c r="O19" s="7"/>
      <c r="P19" s="7">
        <f t="shared" si="16"/>
        <v>0</v>
      </c>
      <c r="Q19" s="8">
        <f t="shared" si="17"/>
        <v>0</v>
      </c>
    </row>
    <row r="20" spans="1:17" ht="14.45" hidden="1" x14ac:dyDescent="0.3">
      <c r="A20" s="283"/>
      <c r="B20" s="281"/>
      <c r="C20" s="6">
        <v>2020</v>
      </c>
      <c r="D20" s="92"/>
      <c r="E20" s="92"/>
      <c r="F20" s="92"/>
      <c r="G20" s="7">
        <f t="shared" si="14"/>
        <v>0</v>
      </c>
      <c r="H20" s="7"/>
      <c r="I20" s="7"/>
      <c r="J20" s="7"/>
      <c r="K20" s="7">
        <f t="shared" si="15"/>
        <v>0</v>
      </c>
      <c r="L20" s="7"/>
      <c r="M20" s="7"/>
      <c r="N20" s="7"/>
      <c r="O20" s="7"/>
      <c r="P20" s="7">
        <f t="shared" si="16"/>
        <v>0</v>
      </c>
      <c r="Q20" s="8">
        <f t="shared" si="17"/>
        <v>0</v>
      </c>
    </row>
    <row r="21" spans="1:17" ht="14.45" hidden="1" x14ac:dyDescent="0.3">
      <c r="A21" s="283"/>
      <c r="B21" s="281"/>
      <c r="C21" s="6">
        <v>2021</v>
      </c>
      <c r="D21" s="92"/>
      <c r="E21" s="92"/>
      <c r="F21" s="92"/>
      <c r="G21" s="7">
        <f t="shared" si="14"/>
        <v>0</v>
      </c>
      <c r="H21" s="7"/>
      <c r="I21" s="7"/>
      <c r="J21" s="7"/>
      <c r="K21" s="7">
        <f t="shared" si="15"/>
        <v>0</v>
      </c>
      <c r="L21" s="7"/>
      <c r="M21" s="7"/>
      <c r="N21" s="7"/>
      <c r="O21" s="7"/>
      <c r="P21" s="7">
        <f t="shared" si="16"/>
        <v>0</v>
      </c>
      <c r="Q21" s="8">
        <f t="shared" si="17"/>
        <v>0</v>
      </c>
    </row>
    <row r="22" spans="1:17" hidden="1" thickBot="1" x14ac:dyDescent="0.35">
      <c r="A22" s="283"/>
      <c r="B22" s="285"/>
      <c r="C22" s="13" t="s">
        <v>8</v>
      </c>
      <c r="D22" s="95">
        <f>SUM(D17:D21)</f>
        <v>0</v>
      </c>
      <c r="E22" s="95">
        <f t="shared" ref="E22:F22" si="18">SUM(E17:E21)</f>
        <v>0</v>
      </c>
      <c r="F22" s="95">
        <f t="shared" si="18"/>
        <v>0</v>
      </c>
      <c r="G22" s="14">
        <f t="shared" si="14"/>
        <v>0</v>
      </c>
      <c r="H22" s="14">
        <f>SUM(H17:H21)</f>
        <v>0</v>
      </c>
      <c r="I22" s="14">
        <f t="shared" ref="I22:J22" si="19">SUM(I17:I21)</f>
        <v>0</v>
      </c>
      <c r="J22" s="14">
        <f t="shared" si="19"/>
        <v>0</v>
      </c>
      <c r="K22" s="14">
        <f t="shared" si="15"/>
        <v>0</v>
      </c>
      <c r="L22" s="14">
        <f>SUM(L17:L21)</f>
        <v>0</v>
      </c>
      <c r="M22" s="14">
        <f t="shared" ref="M22:O22" si="20">SUM(M17:M21)</f>
        <v>0</v>
      </c>
      <c r="N22" s="14">
        <f t="shared" si="20"/>
        <v>0</v>
      </c>
      <c r="O22" s="14">
        <f t="shared" si="20"/>
        <v>0</v>
      </c>
      <c r="P22" s="14">
        <f t="shared" si="16"/>
        <v>0</v>
      </c>
      <c r="Q22" s="15">
        <f>SUM(Q17:Q21)</f>
        <v>0</v>
      </c>
    </row>
    <row r="23" spans="1:17" hidden="1" thickTop="1" x14ac:dyDescent="0.3">
      <c r="A23" s="283"/>
      <c r="B23" s="274" t="s">
        <v>10</v>
      </c>
      <c r="C23" s="19">
        <v>2017</v>
      </c>
      <c r="D23" s="97"/>
      <c r="E23" s="97"/>
      <c r="F23" s="97"/>
      <c r="G23" s="20">
        <f>SUM(D23:F23)</f>
        <v>0</v>
      </c>
      <c r="H23" s="20"/>
      <c r="I23" s="20"/>
      <c r="J23" s="20"/>
      <c r="K23" s="20">
        <f>SUM(H23:J23)</f>
        <v>0</v>
      </c>
      <c r="L23" s="20"/>
      <c r="M23" s="20"/>
      <c r="N23" s="20"/>
      <c r="O23" s="20"/>
      <c r="P23" s="20">
        <f>SUM(L23:O23)</f>
        <v>0</v>
      </c>
      <c r="Q23" s="21">
        <f>SUM(G23+K23+P23)</f>
        <v>0</v>
      </c>
    </row>
    <row r="24" spans="1:17" ht="14.45" hidden="1" x14ac:dyDescent="0.3">
      <c r="A24" s="283"/>
      <c r="B24" s="275"/>
      <c r="C24" s="22">
        <v>2018</v>
      </c>
      <c r="D24" s="98"/>
      <c r="E24" s="98"/>
      <c r="F24" s="98"/>
      <c r="G24" s="7">
        <f t="shared" ref="G24:G28" si="21">SUM(D24:F24)</f>
        <v>0</v>
      </c>
      <c r="H24" s="7"/>
      <c r="I24" s="7"/>
      <c r="J24" s="7"/>
      <c r="K24" s="7">
        <f t="shared" ref="K24:K28" si="22">SUM(H24:J24)</f>
        <v>0</v>
      </c>
      <c r="L24" s="7"/>
      <c r="M24" s="7"/>
      <c r="N24" s="7"/>
      <c r="O24" s="7"/>
      <c r="P24" s="7">
        <f t="shared" ref="P24:P28" si="23">SUM(L24:O24)</f>
        <v>0</v>
      </c>
      <c r="Q24" s="8">
        <f t="shared" ref="Q24:Q27" si="24">SUM(G24+K24+P24)</f>
        <v>0</v>
      </c>
    </row>
    <row r="25" spans="1:17" ht="14.45" hidden="1" x14ac:dyDescent="0.3">
      <c r="A25" s="283"/>
      <c r="B25" s="275"/>
      <c r="C25" s="22">
        <v>2019</v>
      </c>
      <c r="D25" s="98"/>
      <c r="E25" s="98"/>
      <c r="F25" s="98"/>
      <c r="G25" s="7">
        <f t="shared" si="21"/>
        <v>0</v>
      </c>
      <c r="H25" s="7"/>
      <c r="I25" s="7"/>
      <c r="J25" s="7"/>
      <c r="K25" s="7">
        <f t="shared" si="22"/>
        <v>0</v>
      </c>
      <c r="L25" s="7"/>
      <c r="M25" s="7"/>
      <c r="N25" s="7"/>
      <c r="O25" s="7"/>
      <c r="P25" s="7">
        <f t="shared" si="23"/>
        <v>0</v>
      </c>
      <c r="Q25" s="8">
        <f t="shared" si="24"/>
        <v>0</v>
      </c>
    </row>
    <row r="26" spans="1:17" ht="14.45" hidden="1" x14ac:dyDescent="0.3">
      <c r="A26" s="283"/>
      <c r="B26" s="275"/>
      <c r="C26" s="22">
        <v>2020</v>
      </c>
      <c r="D26" s="98"/>
      <c r="E26" s="98"/>
      <c r="F26" s="98"/>
      <c r="G26" s="7">
        <f t="shared" si="21"/>
        <v>0</v>
      </c>
      <c r="H26" s="7"/>
      <c r="I26" s="7"/>
      <c r="J26" s="7"/>
      <c r="K26" s="7">
        <f t="shared" si="22"/>
        <v>0</v>
      </c>
      <c r="L26" s="7"/>
      <c r="M26" s="7"/>
      <c r="N26" s="7"/>
      <c r="O26" s="7"/>
      <c r="P26" s="7">
        <f t="shared" si="23"/>
        <v>0</v>
      </c>
      <c r="Q26" s="8">
        <f t="shared" si="24"/>
        <v>0</v>
      </c>
    </row>
    <row r="27" spans="1:17" ht="14.45" hidden="1" x14ac:dyDescent="0.3">
      <c r="A27" s="283"/>
      <c r="B27" s="275"/>
      <c r="C27" s="22">
        <v>2021</v>
      </c>
      <c r="D27" s="98"/>
      <c r="E27" s="98"/>
      <c r="F27" s="98"/>
      <c r="G27" s="7">
        <f t="shared" si="21"/>
        <v>0</v>
      </c>
      <c r="H27" s="7"/>
      <c r="I27" s="7"/>
      <c r="J27" s="7"/>
      <c r="K27" s="7">
        <f t="shared" si="22"/>
        <v>0</v>
      </c>
      <c r="L27" s="7"/>
      <c r="M27" s="7"/>
      <c r="N27" s="7"/>
      <c r="O27" s="7"/>
      <c r="P27" s="7">
        <f t="shared" si="23"/>
        <v>0</v>
      </c>
      <c r="Q27" s="8">
        <f t="shared" si="24"/>
        <v>0</v>
      </c>
    </row>
    <row r="28" spans="1:17" hidden="1" thickBot="1" x14ac:dyDescent="0.35">
      <c r="A28" s="284"/>
      <c r="B28" s="23"/>
      <c r="C28" s="10" t="s">
        <v>8</v>
      </c>
      <c r="D28" s="94">
        <f>SUM(D23:D27)</f>
        <v>0</v>
      </c>
      <c r="E28" s="94">
        <f t="shared" ref="E28:F28" si="25">SUM(E23:E27)</f>
        <v>0</v>
      </c>
      <c r="F28" s="94">
        <f t="shared" si="25"/>
        <v>0</v>
      </c>
      <c r="G28" s="11">
        <f t="shared" si="21"/>
        <v>0</v>
      </c>
      <c r="H28" s="11">
        <f>SUM(H23:H27)</f>
        <v>0</v>
      </c>
      <c r="I28" s="11">
        <f t="shared" ref="I28:J28" si="26">SUM(I23:I27)</f>
        <v>0</v>
      </c>
      <c r="J28" s="11">
        <f t="shared" si="26"/>
        <v>0</v>
      </c>
      <c r="K28" s="11">
        <f t="shared" si="22"/>
        <v>0</v>
      </c>
      <c r="L28" s="11">
        <f>SUM(L23:L27)</f>
        <v>0</v>
      </c>
      <c r="M28" s="11">
        <f t="shared" ref="M28:O28" si="27">SUM(M23:M27)</f>
        <v>0</v>
      </c>
      <c r="N28" s="11">
        <f t="shared" si="27"/>
        <v>0</v>
      </c>
      <c r="O28" s="11">
        <f t="shared" si="27"/>
        <v>0</v>
      </c>
      <c r="P28" s="11">
        <f t="shared" si="23"/>
        <v>0</v>
      </c>
      <c r="Q28" s="12">
        <f>SUM(Q23:Q27)</f>
        <v>0</v>
      </c>
    </row>
    <row r="29" spans="1:17" x14ac:dyDescent="0.25">
      <c r="A29" s="340" t="s">
        <v>11</v>
      </c>
      <c r="B29" s="341"/>
      <c r="C29" s="24">
        <v>2017</v>
      </c>
      <c r="D29" s="99">
        <f>+D5</f>
        <v>5722</v>
      </c>
      <c r="E29" s="99">
        <f t="shared" ref="E29:F30" si="28">+E5</f>
        <v>363.9</v>
      </c>
      <c r="F29" s="99">
        <f t="shared" si="28"/>
        <v>47821.59</v>
      </c>
      <c r="G29" s="25">
        <f>SUM(D29:F29)</f>
        <v>53907.49</v>
      </c>
      <c r="H29" s="25">
        <f>+H5</f>
        <v>11701.63</v>
      </c>
      <c r="I29" s="25">
        <f t="shared" ref="I29:J30" si="29">+I5</f>
        <v>2681.03</v>
      </c>
      <c r="J29" s="25">
        <f t="shared" si="29"/>
        <v>34955.100000000006</v>
      </c>
      <c r="K29" s="25">
        <f>SUM(H29:J29)</f>
        <v>49337.760000000009</v>
      </c>
      <c r="L29" s="25">
        <f>+L5</f>
        <v>36404.559999999998</v>
      </c>
      <c r="M29" s="25">
        <f t="shared" ref="M29:O30" si="30">+M5</f>
        <v>0</v>
      </c>
      <c r="N29" s="25">
        <f t="shared" si="30"/>
        <v>0</v>
      </c>
      <c r="O29" s="25">
        <f t="shared" si="30"/>
        <v>0</v>
      </c>
      <c r="P29" s="25">
        <f>SUM(L29:O29)</f>
        <v>36404.559999999998</v>
      </c>
      <c r="Q29" s="26">
        <f>SUM(G29+K29+P29)</f>
        <v>139649.81</v>
      </c>
    </row>
    <row r="30" spans="1:17" x14ac:dyDescent="0.25">
      <c r="A30" s="322"/>
      <c r="B30" s="323"/>
      <c r="C30" s="27">
        <v>2018</v>
      </c>
      <c r="D30" s="100">
        <f>+D6</f>
        <v>0</v>
      </c>
      <c r="E30" s="100">
        <f t="shared" si="28"/>
        <v>5350</v>
      </c>
      <c r="F30" s="100">
        <f t="shared" si="28"/>
        <v>75686.02</v>
      </c>
      <c r="G30" s="28">
        <f t="shared" ref="G30:G34" si="31">SUM(D30:F30)</f>
        <v>81036.02</v>
      </c>
      <c r="H30" s="28">
        <f>+H6</f>
        <v>14420</v>
      </c>
      <c r="I30" s="28">
        <f t="shared" si="29"/>
        <v>3809</v>
      </c>
      <c r="J30" s="28">
        <f t="shared" si="29"/>
        <v>50929.460000000006</v>
      </c>
      <c r="K30" s="28">
        <f t="shared" ref="K30:K34" si="32">SUM(H30:J30)</f>
        <v>69158.460000000006</v>
      </c>
      <c r="L30" s="28">
        <f>+L6</f>
        <v>38577.61</v>
      </c>
      <c r="M30" s="28">
        <f t="shared" si="30"/>
        <v>0</v>
      </c>
      <c r="N30" s="28">
        <f t="shared" si="30"/>
        <v>0</v>
      </c>
      <c r="O30" s="28">
        <f t="shared" si="30"/>
        <v>0</v>
      </c>
      <c r="P30" s="28">
        <f t="shared" ref="P30:P34" si="33">SUM(L30:O30)</f>
        <v>38577.61</v>
      </c>
      <c r="Q30" s="29">
        <f t="shared" ref="Q30:Q33" si="34">SUM(G30+K30+P30)</f>
        <v>188772.09000000003</v>
      </c>
    </row>
    <row r="31" spans="1:17" x14ac:dyDescent="0.25">
      <c r="A31" s="322"/>
      <c r="B31" s="323"/>
      <c r="C31" s="27">
        <v>2019</v>
      </c>
      <c r="D31" s="100">
        <f t="shared" ref="D31:F33" si="35">+D7</f>
        <v>0</v>
      </c>
      <c r="E31" s="100">
        <f t="shared" si="35"/>
        <v>7500</v>
      </c>
      <c r="F31" s="100">
        <f t="shared" si="35"/>
        <v>17543.21</v>
      </c>
      <c r="G31" s="28">
        <f t="shared" si="31"/>
        <v>25043.21</v>
      </c>
      <c r="H31" s="28">
        <f t="shared" ref="H31:J33" si="36">+H7</f>
        <v>14482</v>
      </c>
      <c r="I31" s="28">
        <f t="shared" si="36"/>
        <v>4113</v>
      </c>
      <c r="J31" s="28">
        <f t="shared" si="36"/>
        <v>62014.009999999995</v>
      </c>
      <c r="K31" s="28">
        <f t="shared" si="32"/>
        <v>80609.009999999995</v>
      </c>
      <c r="L31" s="28">
        <f t="shared" ref="L31:O33" si="37">+L7</f>
        <v>37679.46</v>
      </c>
      <c r="M31" s="28">
        <f t="shared" si="37"/>
        <v>0</v>
      </c>
      <c r="N31" s="28">
        <f t="shared" si="37"/>
        <v>0</v>
      </c>
      <c r="O31" s="28">
        <f t="shared" si="37"/>
        <v>0</v>
      </c>
      <c r="P31" s="28">
        <f t="shared" si="33"/>
        <v>37679.46</v>
      </c>
      <c r="Q31" s="29">
        <f t="shared" si="34"/>
        <v>143331.68</v>
      </c>
    </row>
    <row r="32" spans="1:17" x14ac:dyDescent="0.25">
      <c r="A32" s="322"/>
      <c r="B32" s="323"/>
      <c r="C32" s="27">
        <v>2020</v>
      </c>
      <c r="D32" s="100">
        <f t="shared" si="35"/>
        <v>0</v>
      </c>
      <c r="E32" s="100">
        <f t="shared" si="35"/>
        <v>4500</v>
      </c>
      <c r="F32" s="100">
        <f t="shared" si="35"/>
        <v>49387.5</v>
      </c>
      <c r="G32" s="28">
        <f t="shared" si="31"/>
        <v>53887.5</v>
      </c>
      <c r="H32" s="28">
        <f t="shared" si="36"/>
        <v>14482</v>
      </c>
      <c r="I32" s="28">
        <f t="shared" si="36"/>
        <v>4236</v>
      </c>
      <c r="J32" s="28">
        <f t="shared" si="36"/>
        <v>73730</v>
      </c>
      <c r="K32" s="28">
        <f t="shared" si="32"/>
        <v>92448</v>
      </c>
      <c r="L32" s="28">
        <f t="shared" si="37"/>
        <v>45519.03</v>
      </c>
      <c r="M32" s="28">
        <f t="shared" si="37"/>
        <v>0</v>
      </c>
      <c r="N32" s="28">
        <f t="shared" si="37"/>
        <v>0</v>
      </c>
      <c r="O32" s="28">
        <f t="shared" si="37"/>
        <v>0</v>
      </c>
      <c r="P32" s="28">
        <f t="shared" si="33"/>
        <v>45519.03</v>
      </c>
      <c r="Q32" s="29">
        <f t="shared" si="34"/>
        <v>191854.53</v>
      </c>
    </row>
    <row r="33" spans="1:17" x14ac:dyDescent="0.25">
      <c r="A33" s="322"/>
      <c r="B33" s="323"/>
      <c r="C33" s="27">
        <v>2021</v>
      </c>
      <c r="D33" s="100">
        <f t="shared" si="35"/>
        <v>0</v>
      </c>
      <c r="E33" s="100">
        <f t="shared" si="35"/>
        <v>2500</v>
      </c>
      <c r="F33" s="100">
        <f t="shared" si="35"/>
        <v>41411.75</v>
      </c>
      <c r="G33" s="28">
        <f t="shared" si="31"/>
        <v>43911.75</v>
      </c>
      <c r="H33" s="28">
        <f t="shared" si="36"/>
        <v>13482</v>
      </c>
      <c r="I33" s="28">
        <f t="shared" si="36"/>
        <v>4363</v>
      </c>
      <c r="J33" s="28">
        <f t="shared" si="36"/>
        <v>72476.59</v>
      </c>
      <c r="K33" s="28">
        <f t="shared" si="32"/>
        <v>90321.59</v>
      </c>
      <c r="L33" s="28">
        <f t="shared" si="37"/>
        <v>47210.97</v>
      </c>
      <c r="M33" s="28">
        <f t="shared" si="37"/>
        <v>0</v>
      </c>
      <c r="N33" s="28">
        <f t="shared" si="37"/>
        <v>0</v>
      </c>
      <c r="O33" s="28">
        <f t="shared" si="37"/>
        <v>0</v>
      </c>
      <c r="P33" s="28">
        <f t="shared" si="33"/>
        <v>47210.97</v>
      </c>
      <c r="Q33" s="29">
        <f t="shared" si="34"/>
        <v>181444.31</v>
      </c>
    </row>
    <row r="34" spans="1:17" ht="15.75" thickBot="1" x14ac:dyDescent="0.3">
      <c r="A34" s="324"/>
      <c r="B34" s="325"/>
      <c r="C34" s="30" t="s">
        <v>8</v>
      </c>
      <c r="D34" s="101">
        <f>SUM(D29:D33)</f>
        <v>5722</v>
      </c>
      <c r="E34" s="101">
        <f t="shared" ref="E34:F34" si="38">SUM(E29:E33)</f>
        <v>20213.900000000001</v>
      </c>
      <c r="F34" s="101">
        <f t="shared" si="38"/>
        <v>231850.07</v>
      </c>
      <c r="G34" s="31">
        <f t="shared" si="31"/>
        <v>257785.97</v>
      </c>
      <c r="H34" s="31">
        <f>SUM(H29:H33)</f>
        <v>68567.63</v>
      </c>
      <c r="I34" s="31">
        <f t="shared" ref="I34:J34" si="39">SUM(I29:I33)</f>
        <v>19202.03</v>
      </c>
      <c r="J34" s="31">
        <f t="shared" si="39"/>
        <v>294105.16000000003</v>
      </c>
      <c r="K34" s="31">
        <f t="shared" si="32"/>
        <v>381874.82000000007</v>
      </c>
      <c r="L34" s="31">
        <f>SUM(L29:L33)</f>
        <v>205391.63</v>
      </c>
      <c r="M34" s="31">
        <f t="shared" ref="M34:O34" si="40">SUM(M29:M33)</f>
        <v>0</v>
      </c>
      <c r="N34" s="31">
        <f t="shared" si="40"/>
        <v>0</v>
      </c>
      <c r="O34" s="31">
        <f t="shared" si="40"/>
        <v>0</v>
      </c>
      <c r="P34" s="31">
        <f t="shared" si="33"/>
        <v>205391.63</v>
      </c>
      <c r="Q34" s="32">
        <f>SUM(Q29:Q33)</f>
        <v>845052.41999999993</v>
      </c>
    </row>
    <row r="35" spans="1:17" ht="14.45" hidden="1" x14ac:dyDescent="0.3">
      <c r="A35" s="342" t="s">
        <v>12</v>
      </c>
      <c r="B35" s="345" t="s">
        <v>7</v>
      </c>
      <c r="C35" s="3">
        <v>2017</v>
      </c>
      <c r="D35" s="93"/>
      <c r="E35" s="93"/>
      <c r="F35" s="93"/>
      <c r="G35" s="4">
        <f>SUM(D35:F35)</f>
        <v>0</v>
      </c>
      <c r="H35" s="4"/>
      <c r="I35" s="4"/>
      <c r="J35" s="4"/>
      <c r="K35" s="4">
        <f>SUM(H35:J35)</f>
        <v>0</v>
      </c>
      <c r="L35" s="4"/>
      <c r="M35" s="4"/>
      <c r="N35" s="4"/>
      <c r="O35" s="4"/>
      <c r="P35" s="4">
        <f>SUM(L35:O35)</f>
        <v>0</v>
      </c>
      <c r="Q35" s="5">
        <f>SUM(G35+K35+P35)</f>
        <v>0</v>
      </c>
    </row>
    <row r="36" spans="1:17" ht="14.45" hidden="1" x14ac:dyDescent="0.3">
      <c r="A36" s="343"/>
      <c r="B36" s="346"/>
      <c r="C36" s="6">
        <v>2018</v>
      </c>
      <c r="D36" s="92"/>
      <c r="E36" s="92"/>
      <c r="F36" s="92"/>
      <c r="G36" s="7">
        <f t="shared" ref="G36:G40" si="41">SUM(D36:F36)</f>
        <v>0</v>
      </c>
      <c r="H36" s="7"/>
      <c r="I36" s="7"/>
      <c r="J36" s="7"/>
      <c r="K36" s="7">
        <f t="shared" ref="K36:K40" si="42">SUM(H36:J36)</f>
        <v>0</v>
      </c>
      <c r="L36" s="7"/>
      <c r="M36" s="7"/>
      <c r="N36" s="7"/>
      <c r="O36" s="7"/>
      <c r="P36" s="7">
        <f t="shared" ref="P36:P40" si="43">SUM(L36:O36)</f>
        <v>0</v>
      </c>
      <c r="Q36" s="8">
        <f t="shared" ref="Q36:Q39" si="44">SUM(G36+K36+P36)</f>
        <v>0</v>
      </c>
    </row>
    <row r="37" spans="1:17" ht="14.45" hidden="1" x14ac:dyDescent="0.3">
      <c r="A37" s="343"/>
      <c r="B37" s="346"/>
      <c r="C37" s="6">
        <v>2019</v>
      </c>
      <c r="D37" s="92"/>
      <c r="E37" s="92"/>
      <c r="F37" s="92"/>
      <c r="G37" s="7">
        <f t="shared" si="41"/>
        <v>0</v>
      </c>
      <c r="H37" s="7"/>
      <c r="I37" s="7"/>
      <c r="J37" s="7"/>
      <c r="K37" s="7">
        <f t="shared" si="42"/>
        <v>0</v>
      </c>
      <c r="L37" s="7"/>
      <c r="M37" s="7"/>
      <c r="N37" s="7"/>
      <c r="O37" s="7"/>
      <c r="P37" s="7">
        <f t="shared" si="43"/>
        <v>0</v>
      </c>
      <c r="Q37" s="8">
        <f t="shared" si="44"/>
        <v>0</v>
      </c>
    </row>
    <row r="38" spans="1:17" ht="14.45" hidden="1" x14ac:dyDescent="0.3">
      <c r="A38" s="343"/>
      <c r="B38" s="346"/>
      <c r="C38" s="6">
        <v>2020</v>
      </c>
      <c r="D38" s="92"/>
      <c r="E38" s="92"/>
      <c r="F38" s="92"/>
      <c r="G38" s="7">
        <f t="shared" si="41"/>
        <v>0</v>
      </c>
      <c r="H38" s="7"/>
      <c r="I38" s="7"/>
      <c r="J38" s="7"/>
      <c r="K38" s="7">
        <f t="shared" si="42"/>
        <v>0</v>
      </c>
      <c r="L38" s="7"/>
      <c r="M38" s="7"/>
      <c r="N38" s="7"/>
      <c r="O38" s="7"/>
      <c r="P38" s="7">
        <f t="shared" si="43"/>
        <v>0</v>
      </c>
      <c r="Q38" s="8">
        <f t="shared" si="44"/>
        <v>0</v>
      </c>
    </row>
    <row r="39" spans="1:17" ht="14.45" hidden="1" x14ac:dyDescent="0.3">
      <c r="A39" s="343"/>
      <c r="B39" s="346"/>
      <c r="C39" s="6">
        <v>2021</v>
      </c>
      <c r="D39" s="92"/>
      <c r="E39" s="92"/>
      <c r="F39" s="92"/>
      <c r="G39" s="7">
        <f t="shared" si="41"/>
        <v>0</v>
      </c>
      <c r="H39" s="7"/>
      <c r="I39" s="7"/>
      <c r="J39" s="7"/>
      <c r="K39" s="7">
        <f t="shared" si="42"/>
        <v>0</v>
      </c>
      <c r="L39" s="7"/>
      <c r="M39" s="7"/>
      <c r="N39" s="7"/>
      <c r="O39" s="7"/>
      <c r="P39" s="7">
        <f t="shared" si="43"/>
        <v>0</v>
      </c>
      <c r="Q39" s="8">
        <f t="shared" si="44"/>
        <v>0</v>
      </c>
    </row>
    <row r="40" spans="1:17" hidden="1" thickBot="1" x14ac:dyDescent="0.35">
      <c r="A40" s="344"/>
      <c r="B40" s="33"/>
      <c r="C40" s="10" t="s">
        <v>8</v>
      </c>
      <c r="D40" s="94">
        <f>SUM(D35:D39)</f>
        <v>0</v>
      </c>
      <c r="E40" s="94">
        <f t="shared" ref="E40:F40" si="45">SUM(E35:E39)</f>
        <v>0</v>
      </c>
      <c r="F40" s="94">
        <f t="shared" si="45"/>
        <v>0</v>
      </c>
      <c r="G40" s="11">
        <f t="shared" si="41"/>
        <v>0</v>
      </c>
      <c r="H40" s="11">
        <f>SUM(H35:H39)</f>
        <v>0</v>
      </c>
      <c r="I40" s="11">
        <f t="shared" ref="I40:J40" si="46">SUM(I35:I39)</f>
        <v>0</v>
      </c>
      <c r="J40" s="11">
        <f t="shared" si="46"/>
        <v>0</v>
      </c>
      <c r="K40" s="11">
        <f t="shared" si="42"/>
        <v>0</v>
      </c>
      <c r="L40" s="11">
        <f>SUM(L35:L39)</f>
        <v>0</v>
      </c>
      <c r="M40" s="11">
        <f t="shared" ref="M40:O40" si="47">SUM(M35:M39)</f>
        <v>0</v>
      </c>
      <c r="N40" s="11">
        <f t="shared" si="47"/>
        <v>0</v>
      </c>
      <c r="O40" s="11">
        <f t="shared" si="47"/>
        <v>0</v>
      </c>
      <c r="P40" s="11">
        <f t="shared" si="43"/>
        <v>0</v>
      </c>
      <c r="Q40" s="12">
        <f>SUM(Q35:Q39)</f>
        <v>0</v>
      </c>
    </row>
    <row r="41" spans="1:17" ht="14.45" hidden="1" x14ac:dyDescent="0.3">
      <c r="A41" s="347" t="s">
        <v>12</v>
      </c>
      <c r="B41" s="280" t="s">
        <v>7</v>
      </c>
      <c r="C41" s="3">
        <v>2017</v>
      </c>
      <c r="D41" s="93"/>
      <c r="E41" s="93"/>
      <c r="F41" s="93"/>
      <c r="G41" s="4">
        <f>SUM(D41:F41)</f>
        <v>0</v>
      </c>
      <c r="H41" s="4"/>
      <c r="I41" s="4"/>
      <c r="J41" s="4"/>
      <c r="K41" s="4">
        <f>SUM(H41:J41)</f>
        <v>0</v>
      </c>
      <c r="L41" s="4"/>
      <c r="M41" s="4"/>
      <c r="N41" s="4"/>
      <c r="O41" s="4"/>
      <c r="P41" s="4">
        <f>SUM(L41:O41)</f>
        <v>0</v>
      </c>
      <c r="Q41" s="5">
        <f>SUM(G41+K41+P41)</f>
        <v>0</v>
      </c>
    </row>
    <row r="42" spans="1:17" ht="14.45" hidden="1" x14ac:dyDescent="0.3">
      <c r="A42" s="348"/>
      <c r="B42" s="281"/>
      <c r="C42" s="6">
        <v>2018</v>
      </c>
      <c r="D42" s="92"/>
      <c r="E42" s="92"/>
      <c r="F42" s="92"/>
      <c r="G42" s="7">
        <f t="shared" ref="G42:G46" si="48">SUM(D42:F42)</f>
        <v>0</v>
      </c>
      <c r="H42" s="7"/>
      <c r="I42" s="7"/>
      <c r="J42" s="7"/>
      <c r="K42" s="7">
        <f t="shared" ref="K42:K46" si="49">SUM(H42:J42)</f>
        <v>0</v>
      </c>
      <c r="L42" s="7"/>
      <c r="M42" s="7"/>
      <c r="N42" s="7"/>
      <c r="O42" s="7"/>
      <c r="P42" s="7">
        <f t="shared" ref="P42:P46" si="50">SUM(L42:O42)</f>
        <v>0</v>
      </c>
      <c r="Q42" s="8">
        <f t="shared" ref="Q42:Q45" si="51">SUM(G42+K42+P42)</f>
        <v>0</v>
      </c>
    </row>
    <row r="43" spans="1:17" ht="14.45" hidden="1" x14ac:dyDescent="0.3">
      <c r="A43" s="348"/>
      <c r="B43" s="281"/>
      <c r="C43" s="6">
        <v>2019</v>
      </c>
      <c r="D43" s="92"/>
      <c r="E43" s="92"/>
      <c r="F43" s="92"/>
      <c r="G43" s="7">
        <f t="shared" si="48"/>
        <v>0</v>
      </c>
      <c r="H43" s="7"/>
      <c r="I43" s="7"/>
      <c r="J43" s="7"/>
      <c r="K43" s="7">
        <f t="shared" si="49"/>
        <v>0</v>
      </c>
      <c r="L43" s="7"/>
      <c r="M43" s="7"/>
      <c r="N43" s="7"/>
      <c r="O43" s="7"/>
      <c r="P43" s="7">
        <f t="shared" si="50"/>
        <v>0</v>
      </c>
      <c r="Q43" s="8">
        <f t="shared" si="51"/>
        <v>0</v>
      </c>
    </row>
    <row r="44" spans="1:17" ht="14.45" hidden="1" x14ac:dyDescent="0.3">
      <c r="A44" s="348"/>
      <c r="B44" s="281"/>
      <c r="C44" s="6">
        <v>2020</v>
      </c>
      <c r="D44" s="92"/>
      <c r="E44" s="92"/>
      <c r="F44" s="92"/>
      <c r="G44" s="7">
        <f t="shared" si="48"/>
        <v>0</v>
      </c>
      <c r="H44" s="7"/>
      <c r="I44" s="7"/>
      <c r="J44" s="7"/>
      <c r="K44" s="7">
        <f t="shared" si="49"/>
        <v>0</v>
      </c>
      <c r="L44" s="7"/>
      <c r="M44" s="7"/>
      <c r="N44" s="7"/>
      <c r="O44" s="7"/>
      <c r="P44" s="7">
        <f t="shared" si="50"/>
        <v>0</v>
      </c>
      <c r="Q44" s="8">
        <f t="shared" si="51"/>
        <v>0</v>
      </c>
    </row>
    <row r="45" spans="1:17" ht="14.45" hidden="1" x14ac:dyDescent="0.3">
      <c r="A45" s="348"/>
      <c r="B45" s="281"/>
      <c r="C45" s="6">
        <v>2021</v>
      </c>
      <c r="D45" s="92"/>
      <c r="E45" s="92"/>
      <c r="F45" s="92"/>
      <c r="G45" s="7">
        <f t="shared" si="48"/>
        <v>0</v>
      </c>
      <c r="H45" s="7"/>
      <c r="I45" s="7"/>
      <c r="J45" s="7"/>
      <c r="K45" s="7">
        <f t="shared" si="49"/>
        <v>0</v>
      </c>
      <c r="L45" s="7"/>
      <c r="M45" s="7"/>
      <c r="N45" s="7"/>
      <c r="O45" s="7"/>
      <c r="P45" s="7">
        <f t="shared" si="50"/>
        <v>0</v>
      </c>
      <c r="Q45" s="8">
        <f t="shared" si="51"/>
        <v>0</v>
      </c>
    </row>
    <row r="46" spans="1:17" hidden="1" thickBot="1" x14ac:dyDescent="0.35">
      <c r="A46" s="348"/>
      <c r="B46" s="285"/>
      <c r="C46" s="13" t="s">
        <v>8</v>
      </c>
      <c r="D46" s="95">
        <f>SUM(D41:D45)</f>
        <v>0</v>
      </c>
      <c r="E46" s="95">
        <f t="shared" ref="E46:F46" si="52">SUM(E41:E45)</f>
        <v>0</v>
      </c>
      <c r="F46" s="95">
        <f t="shared" si="52"/>
        <v>0</v>
      </c>
      <c r="G46" s="14">
        <f t="shared" si="48"/>
        <v>0</v>
      </c>
      <c r="H46" s="14">
        <f>SUM(H41:H45)</f>
        <v>0</v>
      </c>
      <c r="I46" s="14">
        <f t="shared" ref="I46:J46" si="53">SUM(I41:I45)</f>
        <v>0</v>
      </c>
      <c r="J46" s="14">
        <f t="shared" si="53"/>
        <v>0</v>
      </c>
      <c r="K46" s="14">
        <f t="shared" si="49"/>
        <v>0</v>
      </c>
      <c r="L46" s="14">
        <f>SUM(L41:L45)</f>
        <v>0</v>
      </c>
      <c r="M46" s="14">
        <f t="shared" ref="M46:O46" si="54">SUM(M41:M45)</f>
        <v>0</v>
      </c>
      <c r="N46" s="14">
        <f t="shared" si="54"/>
        <v>0</v>
      </c>
      <c r="O46" s="14">
        <f t="shared" si="54"/>
        <v>0</v>
      </c>
      <c r="P46" s="14">
        <f t="shared" si="50"/>
        <v>0</v>
      </c>
      <c r="Q46" s="15">
        <f>SUM(Q41:Q45)</f>
        <v>0</v>
      </c>
    </row>
    <row r="47" spans="1:17" hidden="1" thickTop="1" x14ac:dyDescent="0.3">
      <c r="A47" s="348"/>
      <c r="B47" s="286" t="s">
        <v>9</v>
      </c>
      <c r="C47" s="16">
        <v>2017</v>
      </c>
      <c r="D47" s="96"/>
      <c r="E47" s="96"/>
      <c r="F47" s="96"/>
      <c r="G47" s="17">
        <f>SUM(D47:F47)</f>
        <v>0</v>
      </c>
      <c r="H47" s="17"/>
      <c r="I47" s="17"/>
      <c r="J47" s="17"/>
      <c r="K47" s="17">
        <f>SUM(H47:J47)</f>
        <v>0</v>
      </c>
      <c r="L47" s="17"/>
      <c r="M47" s="17"/>
      <c r="N47" s="17"/>
      <c r="O47" s="17"/>
      <c r="P47" s="17">
        <f>SUM(L47:O47)</f>
        <v>0</v>
      </c>
      <c r="Q47" s="18">
        <f>SUM(G47+K47+P47)</f>
        <v>0</v>
      </c>
    </row>
    <row r="48" spans="1:17" ht="14.45" hidden="1" x14ac:dyDescent="0.3">
      <c r="A48" s="348"/>
      <c r="B48" s="281"/>
      <c r="C48" s="6">
        <v>2018</v>
      </c>
      <c r="D48" s="92"/>
      <c r="E48" s="92"/>
      <c r="F48" s="92"/>
      <c r="G48" s="7">
        <f t="shared" ref="G48:G52" si="55">SUM(D48:F48)</f>
        <v>0</v>
      </c>
      <c r="H48" s="7"/>
      <c r="I48" s="7"/>
      <c r="J48" s="7"/>
      <c r="K48" s="7">
        <f t="shared" ref="K48:K52" si="56">SUM(H48:J48)</f>
        <v>0</v>
      </c>
      <c r="L48" s="7"/>
      <c r="M48" s="7"/>
      <c r="N48" s="7"/>
      <c r="O48" s="7"/>
      <c r="P48" s="7">
        <f t="shared" ref="P48:P52" si="57">SUM(L48:O48)</f>
        <v>0</v>
      </c>
      <c r="Q48" s="8">
        <f t="shared" ref="Q48:Q51" si="58">SUM(G48+K48+P48)</f>
        <v>0</v>
      </c>
    </row>
    <row r="49" spans="1:17" ht="14.45" hidden="1" x14ac:dyDescent="0.3">
      <c r="A49" s="348"/>
      <c r="B49" s="281"/>
      <c r="C49" s="6">
        <v>2019</v>
      </c>
      <c r="D49" s="92"/>
      <c r="E49" s="92"/>
      <c r="F49" s="92"/>
      <c r="G49" s="7">
        <f t="shared" si="55"/>
        <v>0</v>
      </c>
      <c r="H49" s="7"/>
      <c r="I49" s="7"/>
      <c r="J49" s="7"/>
      <c r="K49" s="7">
        <f t="shared" si="56"/>
        <v>0</v>
      </c>
      <c r="L49" s="7"/>
      <c r="M49" s="7"/>
      <c r="N49" s="7"/>
      <c r="O49" s="7"/>
      <c r="P49" s="7">
        <f t="shared" si="57"/>
        <v>0</v>
      </c>
      <c r="Q49" s="8">
        <f t="shared" si="58"/>
        <v>0</v>
      </c>
    </row>
    <row r="50" spans="1:17" ht="14.45" hidden="1" x14ac:dyDescent="0.3">
      <c r="A50" s="348"/>
      <c r="B50" s="281"/>
      <c r="C50" s="6">
        <v>2020</v>
      </c>
      <c r="D50" s="92"/>
      <c r="E50" s="92"/>
      <c r="F50" s="92"/>
      <c r="G50" s="7">
        <f t="shared" si="55"/>
        <v>0</v>
      </c>
      <c r="H50" s="7"/>
      <c r="I50" s="7"/>
      <c r="J50" s="7"/>
      <c r="K50" s="7">
        <f t="shared" si="56"/>
        <v>0</v>
      </c>
      <c r="L50" s="7"/>
      <c r="M50" s="7"/>
      <c r="N50" s="7"/>
      <c r="O50" s="7"/>
      <c r="P50" s="7">
        <f t="shared" si="57"/>
        <v>0</v>
      </c>
      <c r="Q50" s="8">
        <f t="shared" si="58"/>
        <v>0</v>
      </c>
    </row>
    <row r="51" spans="1:17" ht="14.45" hidden="1" x14ac:dyDescent="0.3">
      <c r="A51" s="348"/>
      <c r="B51" s="281"/>
      <c r="C51" s="6">
        <v>2021</v>
      </c>
      <c r="D51" s="92"/>
      <c r="E51" s="92"/>
      <c r="F51" s="92"/>
      <c r="G51" s="7">
        <f t="shared" si="55"/>
        <v>0</v>
      </c>
      <c r="H51" s="7"/>
      <c r="I51" s="7"/>
      <c r="J51" s="7"/>
      <c r="K51" s="7">
        <f t="shared" si="56"/>
        <v>0</v>
      </c>
      <c r="L51" s="7"/>
      <c r="M51" s="7"/>
      <c r="N51" s="7"/>
      <c r="O51" s="7"/>
      <c r="P51" s="7">
        <f t="shared" si="57"/>
        <v>0</v>
      </c>
      <c r="Q51" s="8">
        <f t="shared" si="58"/>
        <v>0</v>
      </c>
    </row>
    <row r="52" spans="1:17" hidden="1" thickBot="1" x14ac:dyDescent="0.35">
      <c r="A52" s="348"/>
      <c r="B52" s="285"/>
      <c r="C52" s="13" t="s">
        <v>8</v>
      </c>
      <c r="D52" s="95">
        <f>SUM(D47:D51)</f>
        <v>0</v>
      </c>
      <c r="E52" s="95">
        <f t="shared" ref="E52:F52" si="59">SUM(E47:E51)</f>
        <v>0</v>
      </c>
      <c r="F52" s="95">
        <f t="shared" si="59"/>
        <v>0</v>
      </c>
      <c r="G52" s="14">
        <f t="shared" si="55"/>
        <v>0</v>
      </c>
      <c r="H52" s="14">
        <f>SUM(H47:H51)</f>
        <v>0</v>
      </c>
      <c r="I52" s="14">
        <f t="shared" ref="I52:J52" si="60">SUM(I47:I51)</f>
        <v>0</v>
      </c>
      <c r="J52" s="14">
        <f t="shared" si="60"/>
        <v>0</v>
      </c>
      <c r="K52" s="14">
        <f t="shared" si="56"/>
        <v>0</v>
      </c>
      <c r="L52" s="14">
        <f>SUM(L47:L51)</f>
        <v>0</v>
      </c>
      <c r="M52" s="14">
        <f t="shared" ref="M52:O52" si="61">SUM(M47:M51)</f>
        <v>0</v>
      </c>
      <c r="N52" s="14">
        <f t="shared" si="61"/>
        <v>0</v>
      </c>
      <c r="O52" s="14">
        <f t="shared" si="61"/>
        <v>0</v>
      </c>
      <c r="P52" s="14">
        <f t="shared" si="57"/>
        <v>0</v>
      </c>
      <c r="Q52" s="15">
        <f>SUM(Q47:Q51)</f>
        <v>0</v>
      </c>
    </row>
    <row r="53" spans="1:17" hidden="1" thickTop="1" x14ac:dyDescent="0.3">
      <c r="A53" s="348"/>
      <c r="B53" s="274" t="s">
        <v>13</v>
      </c>
      <c r="C53" s="19">
        <v>2017</v>
      </c>
      <c r="D53" s="97"/>
      <c r="E53" s="97"/>
      <c r="F53" s="97"/>
      <c r="G53" s="20">
        <f>SUM(D53:F53)</f>
        <v>0</v>
      </c>
      <c r="H53" s="20"/>
      <c r="I53" s="20"/>
      <c r="J53" s="20"/>
      <c r="K53" s="20">
        <f>SUM(H53:J53)</f>
        <v>0</v>
      </c>
      <c r="L53" s="20"/>
      <c r="M53" s="20"/>
      <c r="N53" s="20"/>
      <c r="O53" s="20"/>
      <c r="P53" s="20">
        <f>SUM(L53:O53)</f>
        <v>0</v>
      </c>
      <c r="Q53" s="21">
        <f>SUM(G53+K53+P53)</f>
        <v>0</v>
      </c>
    </row>
    <row r="54" spans="1:17" ht="14.45" hidden="1" x14ac:dyDescent="0.3">
      <c r="A54" s="348"/>
      <c r="B54" s="275"/>
      <c r="C54" s="22">
        <v>2018</v>
      </c>
      <c r="D54" s="98"/>
      <c r="E54" s="98"/>
      <c r="F54" s="98"/>
      <c r="G54" s="7">
        <f t="shared" ref="G54:G58" si="62">SUM(D54:F54)</f>
        <v>0</v>
      </c>
      <c r="H54" s="7"/>
      <c r="I54" s="7"/>
      <c r="J54" s="7"/>
      <c r="K54" s="7">
        <f t="shared" ref="K54:K58" si="63">SUM(H54:J54)</f>
        <v>0</v>
      </c>
      <c r="L54" s="7"/>
      <c r="M54" s="7"/>
      <c r="N54" s="7"/>
      <c r="O54" s="7"/>
      <c r="P54" s="7">
        <f t="shared" ref="P54:P58" si="64">SUM(L54:O54)</f>
        <v>0</v>
      </c>
      <c r="Q54" s="8">
        <f t="shared" ref="Q54:Q57" si="65">SUM(G54+K54+P54)</f>
        <v>0</v>
      </c>
    </row>
    <row r="55" spans="1:17" ht="14.45" hidden="1" x14ac:dyDescent="0.3">
      <c r="A55" s="348"/>
      <c r="B55" s="275"/>
      <c r="C55" s="22">
        <v>2019</v>
      </c>
      <c r="D55" s="98"/>
      <c r="E55" s="98"/>
      <c r="F55" s="98"/>
      <c r="G55" s="7">
        <f t="shared" si="62"/>
        <v>0</v>
      </c>
      <c r="H55" s="7"/>
      <c r="I55" s="7"/>
      <c r="J55" s="7"/>
      <c r="K55" s="7">
        <f t="shared" si="63"/>
        <v>0</v>
      </c>
      <c r="L55" s="7"/>
      <c r="M55" s="7"/>
      <c r="N55" s="7"/>
      <c r="O55" s="7"/>
      <c r="P55" s="7">
        <f t="shared" si="64"/>
        <v>0</v>
      </c>
      <c r="Q55" s="8">
        <f t="shared" si="65"/>
        <v>0</v>
      </c>
    </row>
    <row r="56" spans="1:17" ht="14.45" hidden="1" x14ac:dyDescent="0.3">
      <c r="A56" s="348"/>
      <c r="B56" s="275"/>
      <c r="C56" s="22">
        <v>2020</v>
      </c>
      <c r="D56" s="98"/>
      <c r="E56" s="98"/>
      <c r="F56" s="98"/>
      <c r="G56" s="7">
        <f t="shared" si="62"/>
        <v>0</v>
      </c>
      <c r="H56" s="7"/>
      <c r="I56" s="7"/>
      <c r="J56" s="7"/>
      <c r="K56" s="7">
        <f t="shared" si="63"/>
        <v>0</v>
      </c>
      <c r="L56" s="7"/>
      <c r="M56" s="7"/>
      <c r="N56" s="7"/>
      <c r="O56" s="7"/>
      <c r="P56" s="7">
        <f t="shared" si="64"/>
        <v>0</v>
      </c>
      <c r="Q56" s="8">
        <f t="shared" si="65"/>
        <v>0</v>
      </c>
    </row>
    <row r="57" spans="1:17" ht="14.45" hidden="1" x14ac:dyDescent="0.3">
      <c r="A57" s="348"/>
      <c r="B57" s="275"/>
      <c r="C57" s="22">
        <v>2021</v>
      </c>
      <c r="D57" s="98"/>
      <c r="E57" s="98"/>
      <c r="F57" s="98"/>
      <c r="G57" s="7">
        <f t="shared" si="62"/>
        <v>0</v>
      </c>
      <c r="H57" s="7"/>
      <c r="I57" s="7"/>
      <c r="J57" s="7"/>
      <c r="K57" s="7">
        <f t="shared" si="63"/>
        <v>0</v>
      </c>
      <c r="L57" s="7"/>
      <c r="M57" s="7"/>
      <c r="N57" s="7"/>
      <c r="O57" s="7"/>
      <c r="P57" s="7">
        <f t="shared" si="64"/>
        <v>0</v>
      </c>
      <c r="Q57" s="8">
        <f t="shared" si="65"/>
        <v>0</v>
      </c>
    </row>
    <row r="58" spans="1:17" hidden="1" thickBot="1" x14ac:dyDescent="0.35">
      <c r="A58" s="349"/>
      <c r="B58" s="23"/>
      <c r="C58" s="10" t="s">
        <v>8</v>
      </c>
      <c r="D58" s="94">
        <f>SUM(D53:D57)</f>
        <v>0</v>
      </c>
      <c r="E58" s="94">
        <f t="shared" ref="E58:F58" si="66">SUM(E53:E57)</f>
        <v>0</v>
      </c>
      <c r="F58" s="94">
        <f t="shared" si="66"/>
        <v>0</v>
      </c>
      <c r="G58" s="11">
        <f t="shared" si="62"/>
        <v>0</v>
      </c>
      <c r="H58" s="11">
        <f>SUM(H53:H57)</f>
        <v>0</v>
      </c>
      <c r="I58" s="11">
        <f t="shared" ref="I58:J58" si="67">SUM(I53:I57)</f>
        <v>0</v>
      </c>
      <c r="J58" s="11">
        <f t="shared" si="67"/>
        <v>0</v>
      </c>
      <c r="K58" s="11">
        <f t="shared" si="63"/>
        <v>0</v>
      </c>
      <c r="L58" s="11">
        <f>SUM(L53:L57)</f>
        <v>0</v>
      </c>
      <c r="M58" s="11">
        <f t="shared" ref="M58:O58" si="68">SUM(M53:M57)</f>
        <v>0</v>
      </c>
      <c r="N58" s="11">
        <f t="shared" si="68"/>
        <v>0</v>
      </c>
      <c r="O58" s="11">
        <f t="shared" si="68"/>
        <v>0</v>
      </c>
      <c r="P58" s="11">
        <f t="shared" si="64"/>
        <v>0</v>
      </c>
      <c r="Q58" s="12">
        <f>SUM(Q53:Q57)</f>
        <v>0</v>
      </c>
    </row>
    <row r="59" spans="1:17" ht="14.45" hidden="1" x14ac:dyDescent="0.3">
      <c r="A59" s="322" t="s">
        <v>14</v>
      </c>
      <c r="B59" s="323"/>
      <c r="C59" s="34">
        <v>2017</v>
      </c>
      <c r="D59" s="102"/>
      <c r="E59" s="102"/>
      <c r="F59" s="102"/>
      <c r="G59" s="35">
        <f>SUM(D59:F59)</f>
        <v>0</v>
      </c>
      <c r="H59" s="35"/>
      <c r="I59" s="35"/>
      <c r="J59" s="35"/>
      <c r="K59" s="35">
        <f>SUM(H59:J59)</f>
        <v>0</v>
      </c>
      <c r="L59" s="35"/>
      <c r="M59" s="35"/>
      <c r="N59" s="35"/>
      <c r="O59" s="35"/>
      <c r="P59" s="35">
        <f>SUM(L59:O59)</f>
        <v>0</v>
      </c>
      <c r="Q59" s="36">
        <f>SUM(G59+K59+P59)</f>
        <v>0</v>
      </c>
    </row>
    <row r="60" spans="1:17" ht="14.45" hidden="1" x14ac:dyDescent="0.3">
      <c r="A60" s="322"/>
      <c r="B60" s="323"/>
      <c r="C60" s="27">
        <v>2018</v>
      </c>
      <c r="D60" s="100"/>
      <c r="E60" s="100"/>
      <c r="F60" s="100"/>
      <c r="G60" s="28">
        <f t="shared" ref="G60:G64" si="69">SUM(D60:F60)</f>
        <v>0</v>
      </c>
      <c r="H60" s="28"/>
      <c r="I60" s="28"/>
      <c r="J60" s="28"/>
      <c r="K60" s="28">
        <f t="shared" ref="K60:K64" si="70">SUM(H60:J60)</f>
        <v>0</v>
      </c>
      <c r="L60" s="28"/>
      <c r="M60" s="28"/>
      <c r="N60" s="28"/>
      <c r="O60" s="28"/>
      <c r="P60" s="28">
        <f t="shared" ref="P60:P64" si="71">SUM(L60:O60)</f>
        <v>0</v>
      </c>
      <c r="Q60" s="29">
        <f t="shared" ref="Q60:Q63" si="72">SUM(G60+K60+P60)</f>
        <v>0</v>
      </c>
    </row>
    <row r="61" spans="1:17" ht="14.45" hidden="1" x14ac:dyDescent="0.3">
      <c r="A61" s="322"/>
      <c r="B61" s="323"/>
      <c r="C61" s="27">
        <v>2019</v>
      </c>
      <c r="D61" s="100"/>
      <c r="E61" s="100"/>
      <c r="F61" s="100"/>
      <c r="G61" s="28">
        <f t="shared" si="69"/>
        <v>0</v>
      </c>
      <c r="H61" s="28"/>
      <c r="I61" s="28"/>
      <c r="J61" s="28"/>
      <c r="K61" s="28">
        <f t="shared" si="70"/>
        <v>0</v>
      </c>
      <c r="L61" s="28"/>
      <c r="M61" s="28"/>
      <c r="N61" s="28"/>
      <c r="O61" s="28"/>
      <c r="P61" s="28">
        <f t="shared" si="71"/>
        <v>0</v>
      </c>
      <c r="Q61" s="29">
        <f t="shared" si="72"/>
        <v>0</v>
      </c>
    </row>
    <row r="62" spans="1:17" ht="14.45" hidden="1" x14ac:dyDescent="0.3">
      <c r="A62" s="322"/>
      <c r="B62" s="323"/>
      <c r="C62" s="27">
        <v>2020</v>
      </c>
      <c r="D62" s="100"/>
      <c r="E62" s="100"/>
      <c r="F62" s="100"/>
      <c r="G62" s="28">
        <f t="shared" si="69"/>
        <v>0</v>
      </c>
      <c r="H62" s="28"/>
      <c r="I62" s="28"/>
      <c r="J62" s="28"/>
      <c r="K62" s="28">
        <f t="shared" si="70"/>
        <v>0</v>
      </c>
      <c r="L62" s="28"/>
      <c r="M62" s="28"/>
      <c r="N62" s="28"/>
      <c r="O62" s="28"/>
      <c r="P62" s="28">
        <f t="shared" si="71"/>
        <v>0</v>
      </c>
      <c r="Q62" s="29">
        <f t="shared" si="72"/>
        <v>0</v>
      </c>
    </row>
    <row r="63" spans="1:17" ht="14.45" hidden="1" x14ac:dyDescent="0.3">
      <c r="A63" s="322"/>
      <c r="B63" s="323"/>
      <c r="C63" s="27">
        <v>2021</v>
      </c>
      <c r="D63" s="100"/>
      <c r="E63" s="100"/>
      <c r="F63" s="100"/>
      <c r="G63" s="28">
        <f t="shared" si="69"/>
        <v>0</v>
      </c>
      <c r="H63" s="28"/>
      <c r="I63" s="28"/>
      <c r="J63" s="28"/>
      <c r="K63" s="28">
        <f t="shared" si="70"/>
        <v>0</v>
      </c>
      <c r="L63" s="28"/>
      <c r="M63" s="28"/>
      <c r="N63" s="28"/>
      <c r="O63" s="28"/>
      <c r="P63" s="28">
        <f t="shared" si="71"/>
        <v>0</v>
      </c>
      <c r="Q63" s="29">
        <f t="shared" si="72"/>
        <v>0</v>
      </c>
    </row>
    <row r="64" spans="1:17" hidden="1" thickBot="1" x14ac:dyDescent="0.35">
      <c r="A64" s="324"/>
      <c r="B64" s="325"/>
      <c r="C64" s="30" t="s">
        <v>8</v>
      </c>
      <c r="D64" s="101">
        <f>SUM(D59:D63)</f>
        <v>0</v>
      </c>
      <c r="E64" s="101">
        <f t="shared" ref="E64:F64" si="73">SUM(E59:E63)</f>
        <v>0</v>
      </c>
      <c r="F64" s="101">
        <f t="shared" si="73"/>
        <v>0</v>
      </c>
      <c r="G64" s="31">
        <f t="shared" si="69"/>
        <v>0</v>
      </c>
      <c r="H64" s="31">
        <f>SUM(H59:H63)</f>
        <v>0</v>
      </c>
      <c r="I64" s="31">
        <f t="shared" ref="I64:J64" si="74">SUM(I59:I63)</f>
        <v>0</v>
      </c>
      <c r="J64" s="31">
        <f t="shared" si="74"/>
        <v>0</v>
      </c>
      <c r="K64" s="31">
        <f t="shared" si="70"/>
        <v>0</v>
      </c>
      <c r="L64" s="31">
        <f>SUM(L59:L63)</f>
        <v>0</v>
      </c>
      <c r="M64" s="31">
        <f t="shared" ref="M64:O64" si="75">SUM(M59:M63)</f>
        <v>0</v>
      </c>
      <c r="N64" s="31">
        <f t="shared" si="75"/>
        <v>0</v>
      </c>
      <c r="O64" s="31">
        <f t="shared" si="75"/>
        <v>0</v>
      </c>
      <c r="P64" s="31">
        <f t="shared" si="71"/>
        <v>0</v>
      </c>
      <c r="Q64" s="32">
        <f>SUM(Q59:Q63)</f>
        <v>0</v>
      </c>
    </row>
    <row r="65" spans="1:17" x14ac:dyDescent="0.25">
      <c r="A65" s="326" t="s">
        <v>15</v>
      </c>
      <c r="B65" s="327"/>
      <c r="C65" s="37">
        <v>2017</v>
      </c>
      <c r="D65" s="38">
        <f>+D29</f>
        <v>5722</v>
      </c>
      <c r="E65" s="38">
        <f t="shared" ref="E65:F66" si="76">+E29</f>
        <v>363.9</v>
      </c>
      <c r="F65" s="38">
        <f t="shared" si="76"/>
        <v>47821.59</v>
      </c>
      <c r="G65" s="38">
        <f>SUM(D65:F65)</f>
        <v>53907.49</v>
      </c>
      <c r="H65" s="38">
        <f>+H29</f>
        <v>11701.63</v>
      </c>
      <c r="I65" s="38">
        <f t="shared" ref="I65:J66" si="77">+I29</f>
        <v>2681.03</v>
      </c>
      <c r="J65" s="38">
        <f t="shared" si="77"/>
        <v>34955.100000000006</v>
      </c>
      <c r="K65" s="38">
        <f>SUM(H65:J65)</f>
        <v>49337.760000000009</v>
      </c>
      <c r="L65" s="38">
        <f>+L29</f>
        <v>36404.559999999998</v>
      </c>
      <c r="M65" s="38">
        <f t="shared" ref="M65:O66" si="78">+M29</f>
        <v>0</v>
      </c>
      <c r="N65" s="38">
        <f t="shared" si="78"/>
        <v>0</v>
      </c>
      <c r="O65" s="38">
        <f t="shared" si="78"/>
        <v>0</v>
      </c>
      <c r="P65" s="38">
        <f>SUM(L65:O65)</f>
        <v>36404.559999999998</v>
      </c>
      <c r="Q65" s="39">
        <f>SUM(G65+K65+P65)</f>
        <v>139649.81</v>
      </c>
    </row>
    <row r="66" spans="1:17" x14ac:dyDescent="0.25">
      <c r="A66" s="328"/>
      <c r="B66" s="329"/>
      <c r="C66" s="40">
        <v>2018</v>
      </c>
      <c r="D66" s="41">
        <f>+D30</f>
        <v>0</v>
      </c>
      <c r="E66" s="41">
        <f t="shared" si="76"/>
        <v>5350</v>
      </c>
      <c r="F66" s="41">
        <f t="shared" si="76"/>
        <v>75686.02</v>
      </c>
      <c r="G66" s="41">
        <f t="shared" ref="G66:G70" si="79">SUM(D66:F66)</f>
        <v>81036.02</v>
      </c>
      <c r="H66" s="41">
        <f>+H30</f>
        <v>14420</v>
      </c>
      <c r="I66" s="41">
        <f t="shared" si="77"/>
        <v>3809</v>
      </c>
      <c r="J66" s="41">
        <f t="shared" si="77"/>
        <v>50929.460000000006</v>
      </c>
      <c r="K66" s="41">
        <f t="shared" ref="K66:K70" si="80">SUM(H66:J66)</f>
        <v>69158.460000000006</v>
      </c>
      <c r="L66" s="41">
        <f>+L30</f>
        <v>38577.61</v>
      </c>
      <c r="M66" s="41">
        <f t="shared" si="78"/>
        <v>0</v>
      </c>
      <c r="N66" s="41">
        <f t="shared" si="78"/>
        <v>0</v>
      </c>
      <c r="O66" s="41">
        <f t="shared" si="78"/>
        <v>0</v>
      </c>
      <c r="P66" s="41">
        <f t="shared" ref="P66:P70" si="81">SUM(L66:O66)</f>
        <v>38577.61</v>
      </c>
      <c r="Q66" s="42">
        <f t="shared" ref="Q66:Q69" si="82">SUM(G66+K66+P66)</f>
        <v>188772.09000000003</v>
      </c>
    </row>
    <row r="67" spans="1:17" x14ac:dyDescent="0.25">
      <c r="A67" s="328"/>
      <c r="B67" s="329"/>
      <c r="C67" s="40">
        <v>2019</v>
      </c>
      <c r="D67" s="41">
        <f t="shared" ref="D67:F69" si="83">+D31</f>
        <v>0</v>
      </c>
      <c r="E67" s="41">
        <f t="shared" si="83"/>
        <v>7500</v>
      </c>
      <c r="F67" s="41">
        <f t="shared" si="83"/>
        <v>17543.21</v>
      </c>
      <c r="G67" s="41">
        <f t="shared" si="79"/>
        <v>25043.21</v>
      </c>
      <c r="H67" s="41">
        <f t="shared" ref="H67:J69" si="84">+H31</f>
        <v>14482</v>
      </c>
      <c r="I67" s="41">
        <f t="shared" si="84"/>
        <v>4113</v>
      </c>
      <c r="J67" s="41">
        <f t="shared" si="84"/>
        <v>62014.009999999995</v>
      </c>
      <c r="K67" s="41">
        <f t="shared" si="80"/>
        <v>80609.009999999995</v>
      </c>
      <c r="L67" s="41">
        <f t="shared" ref="L67:O69" si="85">+L31</f>
        <v>37679.46</v>
      </c>
      <c r="M67" s="41">
        <f t="shared" si="85"/>
        <v>0</v>
      </c>
      <c r="N67" s="41">
        <f t="shared" si="85"/>
        <v>0</v>
      </c>
      <c r="O67" s="41">
        <f t="shared" si="85"/>
        <v>0</v>
      </c>
      <c r="P67" s="41">
        <f t="shared" si="81"/>
        <v>37679.46</v>
      </c>
      <c r="Q67" s="42">
        <f t="shared" si="82"/>
        <v>143331.68</v>
      </c>
    </row>
    <row r="68" spans="1:17" x14ac:dyDescent="0.25">
      <c r="A68" s="328"/>
      <c r="B68" s="329"/>
      <c r="C68" s="40">
        <v>2020</v>
      </c>
      <c r="D68" s="41">
        <f t="shared" si="83"/>
        <v>0</v>
      </c>
      <c r="E68" s="41">
        <f t="shared" si="83"/>
        <v>4500</v>
      </c>
      <c r="F68" s="41">
        <f t="shared" si="83"/>
        <v>49387.5</v>
      </c>
      <c r="G68" s="41">
        <f t="shared" si="79"/>
        <v>53887.5</v>
      </c>
      <c r="H68" s="41">
        <f t="shared" si="84"/>
        <v>14482</v>
      </c>
      <c r="I68" s="41">
        <f t="shared" si="84"/>
        <v>4236</v>
      </c>
      <c r="J68" s="41">
        <f t="shared" si="84"/>
        <v>73730</v>
      </c>
      <c r="K68" s="41">
        <f t="shared" si="80"/>
        <v>92448</v>
      </c>
      <c r="L68" s="41">
        <f t="shared" si="85"/>
        <v>45519.03</v>
      </c>
      <c r="M68" s="41">
        <f t="shared" si="85"/>
        <v>0</v>
      </c>
      <c r="N68" s="41">
        <f t="shared" si="85"/>
        <v>0</v>
      </c>
      <c r="O68" s="41">
        <f t="shared" si="85"/>
        <v>0</v>
      </c>
      <c r="P68" s="41">
        <f t="shared" si="81"/>
        <v>45519.03</v>
      </c>
      <c r="Q68" s="42">
        <f t="shared" si="82"/>
        <v>191854.53</v>
      </c>
    </row>
    <row r="69" spans="1:17" x14ac:dyDescent="0.25">
      <c r="A69" s="328"/>
      <c r="B69" s="329"/>
      <c r="C69" s="40">
        <v>2021</v>
      </c>
      <c r="D69" s="41">
        <f t="shared" si="83"/>
        <v>0</v>
      </c>
      <c r="E69" s="41">
        <f t="shared" si="83"/>
        <v>2500</v>
      </c>
      <c r="F69" s="41">
        <f t="shared" si="83"/>
        <v>41411.75</v>
      </c>
      <c r="G69" s="41">
        <f t="shared" si="79"/>
        <v>43911.75</v>
      </c>
      <c r="H69" s="41">
        <f t="shared" si="84"/>
        <v>13482</v>
      </c>
      <c r="I69" s="41">
        <f t="shared" si="84"/>
        <v>4363</v>
      </c>
      <c r="J69" s="41">
        <f t="shared" si="84"/>
        <v>72476.59</v>
      </c>
      <c r="K69" s="41">
        <f t="shared" si="80"/>
        <v>90321.59</v>
      </c>
      <c r="L69" s="41">
        <f t="shared" si="85"/>
        <v>47210.97</v>
      </c>
      <c r="M69" s="41">
        <f t="shared" si="85"/>
        <v>0</v>
      </c>
      <c r="N69" s="41">
        <f t="shared" si="85"/>
        <v>0</v>
      </c>
      <c r="O69" s="41">
        <f t="shared" si="85"/>
        <v>0</v>
      </c>
      <c r="P69" s="41">
        <f t="shared" si="81"/>
        <v>47210.97</v>
      </c>
      <c r="Q69" s="42">
        <f t="shared" si="82"/>
        <v>181444.31</v>
      </c>
    </row>
    <row r="70" spans="1:17" ht="15.75" thickBot="1" x14ac:dyDescent="0.3">
      <c r="A70" s="330"/>
      <c r="B70" s="331"/>
      <c r="C70" s="43" t="s">
        <v>8</v>
      </c>
      <c r="D70" s="44">
        <f>SUM(D65:D69)</f>
        <v>5722</v>
      </c>
      <c r="E70" s="44">
        <f t="shared" ref="E70:F70" si="86">SUM(E65:E69)</f>
        <v>20213.900000000001</v>
      </c>
      <c r="F70" s="44">
        <f t="shared" si="86"/>
        <v>231850.07</v>
      </c>
      <c r="G70" s="44">
        <f t="shared" si="79"/>
        <v>257785.97</v>
      </c>
      <c r="H70" s="44">
        <f>SUM(H65:H69)</f>
        <v>68567.63</v>
      </c>
      <c r="I70" s="44">
        <f t="shared" ref="I70:J70" si="87">SUM(I65:I69)</f>
        <v>19202.03</v>
      </c>
      <c r="J70" s="44">
        <f t="shared" si="87"/>
        <v>294105.16000000003</v>
      </c>
      <c r="K70" s="44">
        <f t="shared" si="80"/>
        <v>381874.82000000007</v>
      </c>
      <c r="L70" s="44">
        <f>SUM(L65:L69)</f>
        <v>205391.63</v>
      </c>
      <c r="M70" s="44">
        <f t="shared" ref="M70:O70" si="88">SUM(M65:M69)</f>
        <v>0</v>
      </c>
      <c r="N70" s="44">
        <f t="shared" si="88"/>
        <v>0</v>
      </c>
      <c r="O70" s="44">
        <f t="shared" si="88"/>
        <v>0</v>
      </c>
      <c r="P70" s="44">
        <f t="shared" si="81"/>
        <v>205391.63</v>
      </c>
      <c r="Q70" s="45">
        <f>SUM(Q65:Q69)</f>
        <v>845052.41999999993</v>
      </c>
    </row>
    <row r="71" spans="1:17" x14ac:dyDescent="0.25">
      <c r="A71" s="332" t="s">
        <v>16</v>
      </c>
      <c r="B71" s="336" t="s">
        <v>17</v>
      </c>
      <c r="C71" s="3">
        <v>2017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5">
        <v>1916.03</v>
      </c>
    </row>
    <row r="72" spans="1:17" x14ac:dyDescent="0.25">
      <c r="A72" s="333"/>
      <c r="B72" s="337"/>
      <c r="C72" s="6">
        <v>2018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8">
        <v>2064</v>
      </c>
    </row>
    <row r="73" spans="1:17" x14ac:dyDescent="0.25">
      <c r="A73" s="333"/>
      <c r="B73" s="337"/>
      <c r="C73" s="6">
        <v>2019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8">
        <v>15564</v>
      </c>
    </row>
    <row r="74" spans="1:17" x14ac:dyDescent="0.25">
      <c r="A74" s="333"/>
      <c r="B74" s="337"/>
      <c r="C74" s="6">
        <v>2020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8">
        <v>2064</v>
      </c>
    </row>
    <row r="75" spans="1:17" x14ac:dyDescent="0.25">
      <c r="A75" s="333"/>
      <c r="B75" s="337"/>
      <c r="C75" s="6">
        <v>2021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8">
        <v>15564</v>
      </c>
    </row>
    <row r="76" spans="1:17" x14ac:dyDescent="0.25">
      <c r="A76" s="333"/>
      <c r="B76" s="337"/>
      <c r="C76" s="48" t="s">
        <v>8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0">
        <f>SUM(Q71:Q75)</f>
        <v>37172.03</v>
      </c>
    </row>
    <row r="77" spans="1:17" ht="15.75" thickBot="1" x14ac:dyDescent="0.3">
      <c r="A77" s="333"/>
      <c r="B77" s="338"/>
      <c r="C77" s="51" t="s">
        <v>18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4">
        <f>Q76/Q91</f>
        <v>3.9072912337513338E-2</v>
      </c>
    </row>
    <row r="78" spans="1:17" ht="15.75" thickTop="1" x14ac:dyDescent="0.25">
      <c r="A78" s="333"/>
      <c r="B78" s="339" t="s">
        <v>19</v>
      </c>
      <c r="C78" s="16">
        <v>2017</v>
      </c>
      <c r="D78" s="105">
        <f>+'T1 - Budget Général'!D78</f>
        <v>0</v>
      </c>
      <c r="E78" s="105">
        <f>+'T1 - Budget Général'!E78</f>
        <v>700</v>
      </c>
      <c r="F78" s="105">
        <f>+'T1 - Budget Général'!F78</f>
        <v>98.35</v>
      </c>
      <c r="G78" s="105">
        <f>SUM(D78:F78)</f>
        <v>798.35</v>
      </c>
      <c r="H78" s="92">
        <f>+'T1 - Budget Général'!H78</f>
        <v>823.05</v>
      </c>
      <c r="I78" s="92">
        <f>+'T1 - Budget Général'!I78</f>
        <v>0</v>
      </c>
      <c r="J78" s="92">
        <f>+'T1 - Budget Général'!J78</f>
        <v>5930.95</v>
      </c>
      <c r="K78" s="92">
        <f>SUM(H78:J78)</f>
        <v>6754</v>
      </c>
      <c r="L78" s="110">
        <f>+'T1 - Budget Général'!L78</f>
        <v>0</v>
      </c>
      <c r="M78" s="110">
        <f>+'T1 - Budget Général'!M78</f>
        <v>0</v>
      </c>
      <c r="N78" s="110">
        <f>+'T1 - Budget Général'!N78</f>
        <v>8781.7999999999993</v>
      </c>
      <c r="O78" s="110">
        <f>+'T1 - Budget Général'!O78</f>
        <v>0</v>
      </c>
      <c r="P78" s="7">
        <f>SUM(L78:O78)</f>
        <v>8781.7999999999993</v>
      </c>
      <c r="Q78" s="18">
        <f>SUM(G78+K78+P78)</f>
        <v>16334.15</v>
      </c>
    </row>
    <row r="79" spans="1:17" x14ac:dyDescent="0.25">
      <c r="A79" s="333"/>
      <c r="B79" s="337"/>
      <c r="C79" s="6">
        <v>2018</v>
      </c>
      <c r="D79" s="92">
        <f>+'T1 - Budget Général'!D79</f>
        <v>0</v>
      </c>
      <c r="E79" s="92">
        <f>+'T1 - Budget Général'!E79</f>
        <v>0</v>
      </c>
      <c r="F79" s="92">
        <f>+'T1 - Budget Général'!F79</f>
        <v>0</v>
      </c>
      <c r="G79" s="92">
        <f t="shared" ref="G79:G83" si="89">SUM(D79:F79)</f>
        <v>0</v>
      </c>
      <c r="H79" s="92">
        <f>+'T1 - Budget Général'!H79</f>
        <v>0</v>
      </c>
      <c r="I79" s="92">
        <f>+'T1 - Budget Général'!I79</f>
        <v>0</v>
      </c>
      <c r="J79" s="92">
        <f>+'T1 - Budget Général'!J79</f>
        <v>4854</v>
      </c>
      <c r="K79" s="92">
        <f t="shared" ref="K79:K83" si="90">SUM(H79:J79)</f>
        <v>4854</v>
      </c>
      <c r="L79" s="110">
        <f>+'T1 - Budget Général'!L79</f>
        <v>0</v>
      </c>
      <c r="M79" s="110">
        <f>+'T1 - Budget Général'!M79</f>
        <v>0</v>
      </c>
      <c r="N79" s="110">
        <f>+'T1 - Budget Général'!N79</f>
        <v>7307.85</v>
      </c>
      <c r="O79" s="110">
        <f>+'T1 - Budget Général'!O79</f>
        <v>0</v>
      </c>
      <c r="P79" s="7">
        <f t="shared" ref="P79:P83" si="91">SUM(L79:O79)</f>
        <v>7307.85</v>
      </c>
      <c r="Q79" s="8">
        <f t="shared" ref="Q79:Q82" si="92">SUM(G79+K79+P79)</f>
        <v>12161.85</v>
      </c>
    </row>
    <row r="80" spans="1:17" x14ac:dyDescent="0.25">
      <c r="A80" s="333"/>
      <c r="B80" s="337"/>
      <c r="C80" s="6">
        <v>2019</v>
      </c>
      <c r="D80" s="92">
        <f>+'T1 - Budget Général'!D80</f>
        <v>0</v>
      </c>
      <c r="E80" s="92">
        <f>+'T1 - Budget Général'!E80</f>
        <v>0</v>
      </c>
      <c r="F80" s="92">
        <f>+'T1 - Budget Général'!F80</f>
        <v>0</v>
      </c>
      <c r="G80" s="92">
        <f t="shared" si="89"/>
        <v>0</v>
      </c>
      <c r="H80" s="92">
        <f>+'T1 - Budget Général'!H80</f>
        <v>1200</v>
      </c>
      <c r="I80" s="92">
        <f>+'T1 - Budget Général'!I80</f>
        <v>0</v>
      </c>
      <c r="J80" s="92">
        <f>+'T1 - Budget Général'!J80</f>
        <v>3571.71</v>
      </c>
      <c r="K80" s="92">
        <f t="shared" si="90"/>
        <v>4771.71</v>
      </c>
      <c r="L80" s="110">
        <f>+'T1 - Budget Général'!L80</f>
        <v>0</v>
      </c>
      <c r="M80" s="110">
        <f>+'T1 - Budget Général'!M80</f>
        <v>0</v>
      </c>
      <c r="N80" s="110">
        <f>+'T1 - Budget Général'!N80</f>
        <v>7527.08</v>
      </c>
      <c r="O80" s="110">
        <f>+'T1 - Budget Général'!O80</f>
        <v>0</v>
      </c>
      <c r="P80" s="7">
        <f t="shared" si="91"/>
        <v>7527.08</v>
      </c>
      <c r="Q80" s="8">
        <f t="shared" si="92"/>
        <v>12298.79</v>
      </c>
    </row>
    <row r="81" spans="1:17" x14ac:dyDescent="0.25">
      <c r="A81" s="333"/>
      <c r="B81" s="337"/>
      <c r="C81" s="6">
        <v>2020</v>
      </c>
      <c r="D81" s="92">
        <f>+'T1 - Budget Général'!D81</f>
        <v>0</v>
      </c>
      <c r="E81" s="92">
        <f>+'T1 - Budget Général'!E81</f>
        <v>0</v>
      </c>
      <c r="F81" s="92">
        <f>+'T1 - Budget Général'!F81</f>
        <v>0</v>
      </c>
      <c r="G81" s="92">
        <f t="shared" si="89"/>
        <v>0</v>
      </c>
      <c r="H81" s="92">
        <f>+'T1 - Budget Général'!H81</f>
        <v>850</v>
      </c>
      <c r="I81" s="92">
        <f>+'T1 - Budget Général'!I81</f>
        <v>0</v>
      </c>
      <c r="J81" s="92">
        <f>+'T1 - Budget Général'!J81</f>
        <v>4064.87</v>
      </c>
      <c r="K81" s="92">
        <f t="shared" si="90"/>
        <v>4914.87</v>
      </c>
      <c r="L81" s="110">
        <f>+'T1 - Budget Général'!L81</f>
        <v>0</v>
      </c>
      <c r="M81" s="110">
        <f>+'T1 - Budget Général'!M81</f>
        <v>0</v>
      </c>
      <c r="N81" s="110">
        <f>+'T1 - Budget Général'!N81</f>
        <v>7752.9</v>
      </c>
      <c r="O81" s="110">
        <f>+'T1 - Budget Général'!O81</f>
        <v>0</v>
      </c>
      <c r="P81" s="7">
        <f t="shared" si="91"/>
        <v>7752.9</v>
      </c>
      <c r="Q81" s="8">
        <f t="shared" si="92"/>
        <v>12667.77</v>
      </c>
    </row>
    <row r="82" spans="1:17" x14ac:dyDescent="0.25">
      <c r="A82" s="333"/>
      <c r="B82" s="337"/>
      <c r="C82" s="6">
        <v>2021</v>
      </c>
      <c r="D82" s="106">
        <f>+'T1 - Budget Général'!D82</f>
        <v>0</v>
      </c>
      <c r="E82" s="106">
        <f>+'T1 - Budget Général'!E82</f>
        <v>860</v>
      </c>
      <c r="F82" s="106">
        <f>+'T1 - Budget Général'!F82</f>
        <v>0</v>
      </c>
      <c r="G82" s="106">
        <f t="shared" si="89"/>
        <v>860</v>
      </c>
      <c r="H82" s="92">
        <f>+'T1 - Budget Général'!H82</f>
        <v>850</v>
      </c>
      <c r="I82" s="92">
        <f>+'T1 - Budget Général'!I82</f>
        <v>0</v>
      </c>
      <c r="J82" s="92">
        <f>+'T1 - Budget Général'!J82</f>
        <v>6276.31</v>
      </c>
      <c r="K82" s="92">
        <f t="shared" si="90"/>
        <v>7126.31</v>
      </c>
      <c r="L82" s="110">
        <f>+'T1 - Budget Général'!L82</f>
        <v>0</v>
      </c>
      <c r="M82" s="110">
        <f>+'T1 - Budget Général'!M82</f>
        <v>0</v>
      </c>
      <c r="N82" s="110">
        <f>+'T1 - Budget Général'!N82</f>
        <v>7677.06</v>
      </c>
      <c r="O82" s="110">
        <f>+'T1 - Budget Général'!O82</f>
        <v>0</v>
      </c>
      <c r="P82" s="7">
        <f t="shared" si="91"/>
        <v>7677.06</v>
      </c>
      <c r="Q82" s="8">
        <f t="shared" si="92"/>
        <v>15663.37</v>
      </c>
    </row>
    <row r="83" spans="1:17" x14ac:dyDescent="0.25">
      <c r="A83" s="333"/>
      <c r="B83" s="337"/>
      <c r="C83" s="48" t="s">
        <v>8</v>
      </c>
      <c r="D83" s="107">
        <f>SUM(D78:D82)</f>
        <v>0</v>
      </c>
      <c r="E83" s="107">
        <f t="shared" ref="E83:F83" si="93">SUM(E78:E82)</f>
        <v>1560</v>
      </c>
      <c r="F83" s="107">
        <f t="shared" si="93"/>
        <v>98.35</v>
      </c>
      <c r="G83" s="107">
        <f t="shared" si="89"/>
        <v>1658.35</v>
      </c>
      <c r="H83" s="107">
        <f>SUM(H78:H82)</f>
        <v>3723.05</v>
      </c>
      <c r="I83" s="107">
        <f t="shared" ref="I83:J83" si="94">SUM(I78:I82)</f>
        <v>0</v>
      </c>
      <c r="J83" s="107">
        <f t="shared" si="94"/>
        <v>24697.84</v>
      </c>
      <c r="K83" s="107">
        <f t="shared" si="90"/>
        <v>28420.89</v>
      </c>
      <c r="L83" s="111">
        <f>SUM(L78:L82)</f>
        <v>0</v>
      </c>
      <c r="M83" s="111">
        <f t="shared" ref="M83:O83" si="95">SUM(M78:M82)</f>
        <v>0</v>
      </c>
      <c r="N83" s="111">
        <f t="shared" si="95"/>
        <v>39046.689999999995</v>
      </c>
      <c r="O83" s="111">
        <f t="shared" si="95"/>
        <v>0</v>
      </c>
      <c r="P83" s="52">
        <f t="shared" si="91"/>
        <v>39046.689999999995</v>
      </c>
      <c r="Q83" s="50">
        <f>SUM(Q78:Q82)</f>
        <v>69125.929999999993</v>
      </c>
    </row>
    <row r="84" spans="1:17" ht="15.75" thickBot="1" x14ac:dyDescent="0.3">
      <c r="A84" s="334"/>
      <c r="B84" s="338"/>
      <c r="C84" s="51" t="s">
        <v>20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104">
        <f>Q83/Q91</f>
        <v>7.2660852881564E-2</v>
      </c>
    </row>
    <row r="85" spans="1:17" ht="16.5" thickTop="1" thickBot="1" x14ac:dyDescent="0.3">
      <c r="A85" s="335"/>
      <c r="B85" s="54"/>
      <c r="C85" s="55" t="s">
        <v>21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>
        <f>SUM(Q76+Q83)</f>
        <v>106297.95999999999</v>
      </c>
    </row>
    <row r="86" spans="1:17" x14ac:dyDescent="0.25">
      <c r="A86" s="292" t="s">
        <v>22</v>
      </c>
      <c r="B86" s="293"/>
      <c r="C86" s="58">
        <v>2017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59">
        <f>SUM(Q71+Q78+Q65)</f>
        <v>157899.99</v>
      </c>
    </row>
    <row r="87" spans="1:17" x14ac:dyDescent="0.25">
      <c r="A87" s="294"/>
      <c r="B87" s="295"/>
      <c r="C87" s="60">
        <v>2018</v>
      </c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61">
        <f>SUM(Q72+Q79+Q66)</f>
        <v>202997.94000000003</v>
      </c>
    </row>
    <row r="88" spans="1:17" x14ac:dyDescent="0.25">
      <c r="A88" s="294"/>
      <c r="B88" s="295"/>
      <c r="C88" s="60">
        <v>2019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61">
        <f t="shared" ref="Q88:Q90" si="96">SUM(Q73+Q80+Q67)</f>
        <v>171194.47</v>
      </c>
    </row>
    <row r="89" spans="1:17" x14ac:dyDescent="0.25">
      <c r="A89" s="294"/>
      <c r="B89" s="295"/>
      <c r="C89" s="60">
        <v>2020</v>
      </c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61">
        <f t="shared" si="96"/>
        <v>206586.3</v>
      </c>
    </row>
    <row r="90" spans="1:17" ht="15.75" thickBot="1" x14ac:dyDescent="0.3">
      <c r="A90" s="294"/>
      <c r="B90" s="295"/>
      <c r="C90" s="62">
        <v>2021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61">
        <f t="shared" si="96"/>
        <v>212671.68</v>
      </c>
    </row>
    <row r="91" spans="1:17" ht="16.5" thickTop="1" thickBot="1" x14ac:dyDescent="0.3">
      <c r="A91" s="296"/>
      <c r="B91" s="297"/>
      <c r="C91" s="64" t="s">
        <v>8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65">
        <f>SUM(Q86:Q90)</f>
        <v>951350.37999999989</v>
      </c>
    </row>
    <row r="92" spans="1:17" ht="14.45" hidden="1" x14ac:dyDescent="0.3"/>
    <row r="93" spans="1:17" ht="14.45" hidden="1" x14ac:dyDescent="0.3"/>
    <row r="94" spans="1:17" ht="14.45" hidden="1" x14ac:dyDescent="0.3"/>
    <row r="95" spans="1:17" ht="14.45" hidden="1" x14ac:dyDescent="0.3"/>
    <row r="96" spans="1:17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ht="14.45" hidden="1" x14ac:dyDescent="0.3"/>
    <row r="107" ht="14.45" hidden="1" x14ac:dyDescent="0.3"/>
    <row r="108" ht="14.45" hidden="1" x14ac:dyDescent="0.3"/>
    <row r="109" ht="14.45" hidden="1" x14ac:dyDescent="0.3"/>
    <row r="110" ht="14.45" hidden="1" x14ac:dyDescent="0.3"/>
    <row r="111" ht="14.45" hidden="1" x14ac:dyDescent="0.3"/>
    <row r="112" ht="14.45" hidden="1" x14ac:dyDescent="0.3"/>
    <row r="113" ht="14.45" hidden="1" x14ac:dyDescent="0.3"/>
    <row r="114" ht="14.45" hidden="1" x14ac:dyDescent="0.3"/>
    <row r="115" ht="14.45" hidden="1" x14ac:dyDescent="0.3"/>
    <row r="116" ht="14.45" hidden="1" x14ac:dyDescent="0.3"/>
    <row r="117" ht="14.45" hidden="1" x14ac:dyDescent="0.3"/>
    <row r="118" ht="14.45" hidden="1" x14ac:dyDescent="0.3"/>
    <row r="119" ht="14.45" hidden="1" x14ac:dyDescent="0.3"/>
    <row r="120" ht="14.45" hidden="1" x14ac:dyDescent="0.3"/>
    <row r="121" ht="14.45" hidden="1" x14ac:dyDescent="0.3"/>
    <row r="122" ht="14.45" hidden="1" x14ac:dyDescent="0.3"/>
    <row r="123" ht="14.45" hidden="1" x14ac:dyDescent="0.3"/>
    <row r="124" ht="14.45" hidden="1" x14ac:dyDescent="0.3"/>
    <row r="125" ht="14.45" hidden="1" x14ac:dyDescent="0.3"/>
    <row r="126" ht="14.45" hidden="1" x14ac:dyDescent="0.3"/>
    <row r="127" ht="14.45" hidden="1" x14ac:dyDescent="0.3"/>
    <row r="128" ht="14.45" hidden="1" x14ac:dyDescent="0.3"/>
    <row r="129" ht="14.45" hidden="1" x14ac:dyDescent="0.3"/>
    <row r="130" ht="14.45" hidden="1" x14ac:dyDescent="0.3"/>
    <row r="131" ht="14.45" hidden="1" x14ac:dyDescent="0.3"/>
    <row r="132" ht="14.45" hidden="1" x14ac:dyDescent="0.3"/>
    <row r="133" ht="14.45" hidden="1" x14ac:dyDescent="0.3"/>
    <row r="134" ht="14.45" hidden="1" x14ac:dyDescent="0.3"/>
    <row r="135" ht="14.45" hidden="1" x14ac:dyDescent="0.3"/>
    <row r="136" ht="14.45" hidden="1" x14ac:dyDescent="0.3"/>
    <row r="137" ht="14.45" hidden="1" x14ac:dyDescent="0.3"/>
    <row r="138" ht="14.45" hidden="1" x14ac:dyDescent="0.3"/>
    <row r="139" ht="14.45" hidden="1" x14ac:dyDescent="0.3"/>
    <row r="140" ht="14.45" hidden="1" x14ac:dyDescent="0.3"/>
    <row r="141" ht="14.45" hidden="1" x14ac:dyDescent="0.3"/>
    <row r="142" ht="14.45" hidden="1" x14ac:dyDescent="0.3"/>
  </sheetData>
  <mergeCells count="27">
    <mergeCell ref="A86:B91"/>
    <mergeCell ref="A29:B34"/>
    <mergeCell ref="A35:A40"/>
    <mergeCell ref="B35:B39"/>
    <mergeCell ref="A41:A58"/>
    <mergeCell ref="B41:B46"/>
    <mergeCell ref="B47:B52"/>
    <mergeCell ref="B53:B57"/>
    <mergeCell ref="A59:B64"/>
    <mergeCell ref="A65:B70"/>
    <mergeCell ref="A71:A85"/>
    <mergeCell ref="B71:B77"/>
    <mergeCell ref="B78:B84"/>
    <mergeCell ref="A5:A10"/>
    <mergeCell ref="B5:B9"/>
    <mergeCell ref="A11:A28"/>
    <mergeCell ref="B11:B16"/>
    <mergeCell ref="B17:B22"/>
    <mergeCell ref="B23:B27"/>
    <mergeCell ref="A1:Q1"/>
    <mergeCell ref="A3:A4"/>
    <mergeCell ref="B3:B4"/>
    <mergeCell ref="C3:C4"/>
    <mergeCell ref="D3:G3"/>
    <mergeCell ref="H3:K3"/>
    <mergeCell ref="L3:P3"/>
    <mergeCell ref="Q3:Q4"/>
  </mergeCells>
  <pageMargins left="0.25" right="0.25" top="0.75" bottom="0.75" header="0.3" footer="0.3"/>
  <pageSetup paperSize="9" scale="52" fitToHeight="0" orientation="landscape" r:id="rId1"/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78F19F539CE49847DE9E3B62879E7" ma:contentTypeVersion="8" ma:contentTypeDescription="Crée un document." ma:contentTypeScope="" ma:versionID="6b812b53e069010d0bab6f60df323c40">
  <xsd:schema xmlns:xsd="http://www.w3.org/2001/XMLSchema" xmlns:xs="http://www.w3.org/2001/XMLSchema" xmlns:p="http://schemas.microsoft.com/office/2006/metadata/properties" xmlns:ns2="3bccc5ac-3c19-4df1-a560-280e404d7c72" xmlns:ns3="fc7ef976-d59a-400c-84b8-b2038e32bcb1" targetNamespace="http://schemas.microsoft.com/office/2006/metadata/properties" ma:root="true" ma:fieldsID="91845b0bb96fcbd5b29dcbf308a0d92c" ns2:_="" ns3:_="">
    <xsd:import namespace="3bccc5ac-3c19-4df1-a560-280e404d7c72"/>
    <xsd:import namespace="fc7ef976-d59a-400c-84b8-b2038e32b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cc5ac-3c19-4df1-a560-280e404d7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ef976-d59a-400c-84b8-b2038e32b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36592-FC68-4F55-97AA-5317F241745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3bccc5ac-3c19-4df1-a560-280e404d7c72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fc7ef976-d59a-400c-84b8-b2038e32bcb1"/>
  </ds:schemaRefs>
</ds:datastoreItem>
</file>

<file path=customXml/itemProps2.xml><?xml version="1.0" encoding="utf-8"?>
<ds:datastoreItem xmlns:ds="http://schemas.openxmlformats.org/officeDocument/2006/customXml" ds:itemID="{7C95547A-A3FF-4870-B6B5-0E26289C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2B8E7B-361F-4E83-A035-61722184E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cc5ac-3c19-4df1-a560-280e404d7c72"/>
    <ds:schemaRef ds:uri="fc7ef976-d59a-400c-84b8-b2038e32b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T1 - Budget Général</vt:lpstr>
      <vt:lpstr>T2 - Coûts de Gestion</vt:lpstr>
      <vt:lpstr>T3 - Coûts Administration</vt:lpstr>
      <vt:lpstr>T4 - Coûts Opérationnels par OS</vt:lpstr>
      <vt:lpstr>T5 - B.G. par ACNG</vt:lpstr>
    </vt:vector>
  </TitlesOfParts>
  <Company>FOD Buitenlandse Zaken / SPF Affaires Etrangeres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Hove Aubry - D3.3</dc:creator>
  <cp:lastModifiedBy>de la Vallée Poussin Delphine - D3.3</cp:lastModifiedBy>
  <cp:lastPrinted>2018-12-21T08:54:01Z</cp:lastPrinted>
  <dcterms:created xsi:type="dcterms:W3CDTF">2018-12-20T09:37:40Z</dcterms:created>
  <dcterms:modified xsi:type="dcterms:W3CDTF">2019-01-07T10:56:20Z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7c2b6b53-7e32-4e30-8fb8-b813882df167</vt:lpwstr>
  </property>
  <property fmtid="{D5CDD505-2E9C-101B-9397-08002B2CF9AE}" pid="3" name="ContentTypeId">
    <vt:lpwstr>0x0101004B678F19F539CE49847DE9E3B62879E7</vt:lpwstr>
  </property>
  <property fmtid="{D5CDD505-2E9C-101B-9397-08002B2CF9AE}" pid="4" name="BE_ForeignAffairsClassification">
    <vt:lpwstr>Non classifié - Niet geclassificeerd</vt:lpwstr>
  </property>
  <property fmtid="{D5CDD505-2E9C-101B-9397-08002B2CF9AE}" pid="5" name="BE_ForeignAffairsMarkering">
    <vt:lpwstr>Markering inactief - Marquage inactif</vt:lpwstr>
  </property>
</Properties>
</file>