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295" yWindow="1275" windowWidth="16080" windowHeight="11760" tabRatio="830" activeTab="1"/>
  </bookViews>
  <sheets>
    <sheet name="Maagdelijk NL" sheetId="10" r:id="rId1"/>
    <sheet name="Vierge FR" sheetId="9" r:id="rId2"/>
    <sheet name="Exemple" sheetId="8" r:id="rId3"/>
  </sheets>
  <definedNames>
    <definedName name="_xlnm.Print_Area" localSheetId="2">Exemple!$A$1:$K$43</definedName>
    <definedName name="_xlnm.Print_Area" localSheetId="0">'Maagdelijk NL'!$A$1:$K$43</definedName>
    <definedName name="_xlnm.Print_Area" localSheetId="1">'Vierge FR'!$A$1:$K$43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9" l="1"/>
  <c r="G18" i="9"/>
  <c r="G17" i="9"/>
  <c r="C11" i="9"/>
  <c r="G14" i="9"/>
  <c r="G13" i="9"/>
  <c r="G12" i="9"/>
  <c r="C10" i="9"/>
  <c r="C38" i="9"/>
  <c r="G43" i="10"/>
  <c r="K43" i="10"/>
  <c r="G41" i="10"/>
  <c r="K41" i="10" s="1"/>
  <c r="I41" i="10"/>
  <c r="H41" i="10"/>
  <c r="G40" i="10"/>
  <c r="K40" i="10"/>
  <c r="I40" i="10"/>
  <c r="H40" i="10"/>
  <c r="I39" i="10"/>
  <c r="G39" i="10"/>
  <c r="K39" i="10" s="1"/>
  <c r="F38" i="10"/>
  <c r="E38" i="10"/>
  <c r="D38" i="10"/>
  <c r="C38" i="10"/>
  <c r="B38" i="10"/>
  <c r="G37" i="10"/>
  <c r="K37" i="10"/>
  <c r="I37" i="10"/>
  <c r="H37" i="10"/>
  <c r="G36" i="10"/>
  <c r="K36" i="10"/>
  <c r="I36" i="10"/>
  <c r="H36" i="10"/>
  <c r="G35" i="10"/>
  <c r="K35" i="10"/>
  <c r="I35" i="10"/>
  <c r="H35" i="10"/>
  <c r="B34" i="10"/>
  <c r="I34" i="10"/>
  <c r="G34" i="10"/>
  <c r="H34" i="10"/>
  <c r="F34" i="10"/>
  <c r="E34" i="10"/>
  <c r="D34" i="10"/>
  <c r="C34" i="10"/>
  <c r="K34" i="10"/>
  <c r="G33" i="10"/>
  <c r="K33" i="10" s="1"/>
  <c r="I33" i="10"/>
  <c r="G32" i="10"/>
  <c r="K32" i="10" s="1"/>
  <c r="I32" i="10"/>
  <c r="G31" i="10"/>
  <c r="K31" i="10" s="1"/>
  <c r="I31" i="10"/>
  <c r="F30" i="10"/>
  <c r="F29" i="10" s="1"/>
  <c r="E30" i="10"/>
  <c r="E29" i="10" s="1"/>
  <c r="D30" i="10"/>
  <c r="D29" i="10" s="1"/>
  <c r="C30" i="10"/>
  <c r="B30" i="10"/>
  <c r="C29" i="10"/>
  <c r="I28" i="10"/>
  <c r="G28" i="10"/>
  <c r="H28" i="10" s="1"/>
  <c r="K28" i="10"/>
  <c r="I27" i="10"/>
  <c r="G27" i="10"/>
  <c r="H27" i="10" s="1"/>
  <c r="K27" i="10"/>
  <c r="I26" i="10"/>
  <c r="G26" i="10"/>
  <c r="H26" i="10" s="1"/>
  <c r="K26" i="10"/>
  <c r="B25" i="10"/>
  <c r="I25" i="10"/>
  <c r="F25" i="10"/>
  <c r="E25" i="10"/>
  <c r="E24" i="10" s="1"/>
  <c r="D25" i="10"/>
  <c r="D24" i="10"/>
  <c r="C25" i="10"/>
  <c r="C24" i="10"/>
  <c r="B24" i="10"/>
  <c r="I24" i="10" s="1"/>
  <c r="F24" i="10"/>
  <c r="G23" i="10"/>
  <c r="K23" i="10"/>
  <c r="I23" i="10"/>
  <c r="H23" i="10"/>
  <c r="G22" i="10"/>
  <c r="K22" i="10"/>
  <c r="I22" i="10"/>
  <c r="H22" i="10"/>
  <c r="G21" i="10"/>
  <c r="K21" i="10"/>
  <c r="I21" i="10"/>
  <c r="H21" i="10"/>
  <c r="G20" i="10"/>
  <c r="H20" i="10"/>
  <c r="F20" i="10"/>
  <c r="E20" i="10"/>
  <c r="E16" i="10"/>
  <c r="E15" i="10"/>
  <c r="D20" i="10"/>
  <c r="C20" i="10"/>
  <c r="C15" i="10" s="1"/>
  <c r="B20" i="10"/>
  <c r="K20" i="10"/>
  <c r="I19" i="10"/>
  <c r="G19" i="10"/>
  <c r="K19" i="10" s="1"/>
  <c r="I18" i="10"/>
  <c r="G18" i="10"/>
  <c r="H18" i="10"/>
  <c r="I17" i="10"/>
  <c r="G17" i="10"/>
  <c r="F16" i="10"/>
  <c r="F15" i="10" s="1"/>
  <c r="D16" i="10"/>
  <c r="D15" i="10" s="1"/>
  <c r="C16" i="10"/>
  <c r="B16" i="10"/>
  <c r="G14" i="10"/>
  <c r="I14" i="10"/>
  <c r="G13" i="10"/>
  <c r="I13" i="10"/>
  <c r="G12" i="10"/>
  <c r="I12" i="10"/>
  <c r="B11" i="10"/>
  <c r="G11" i="10"/>
  <c r="H11" i="10" s="1"/>
  <c r="F11" i="10"/>
  <c r="E11" i="10"/>
  <c r="D11" i="10"/>
  <c r="D10" i="10" s="1"/>
  <c r="C11" i="10"/>
  <c r="B10" i="10"/>
  <c r="G10" i="10"/>
  <c r="F10" i="10"/>
  <c r="F9" i="10" s="1"/>
  <c r="F42" i="10"/>
  <c r="E10" i="10"/>
  <c r="E9" i="10"/>
  <c r="E42" i="10" s="1"/>
  <c r="C10" i="10"/>
  <c r="C9" i="10"/>
  <c r="C42" i="10" s="1"/>
  <c r="K10" i="10"/>
  <c r="H19" i="10"/>
  <c r="G38" i="10"/>
  <c r="B15" i="10"/>
  <c r="H31" i="10"/>
  <c r="K17" i="10"/>
  <c r="K18" i="10"/>
  <c r="I20" i="10"/>
  <c r="I30" i="10"/>
  <c r="B11" i="9"/>
  <c r="B10" i="9" s="1"/>
  <c r="B16" i="9"/>
  <c r="B20" i="9"/>
  <c r="B15" i="9"/>
  <c r="B25" i="9"/>
  <c r="B24" i="9"/>
  <c r="B30" i="9"/>
  <c r="B34" i="9"/>
  <c r="G21" i="9"/>
  <c r="G22" i="9"/>
  <c r="G23" i="9"/>
  <c r="G20" i="9"/>
  <c r="G26" i="9"/>
  <c r="G27" i="9"/>
  <c r="H27" i="9" s="1"/>
  <c r="G28" i="9"/>
  <c r="G25" i="9"/>
  <c r="G24" i="9" s="1"/>
  <c r="G31" i="9"/>
  <c r="G32" i="9"/>
  <c r="G33" i="9"/>
  <c r="K33" i="9" s="1"/>
  <c r="G35" i="9"/>
  <c r="G36" i="9"/>
  <c r="G37" i="9"/>
  <c r="B11" i="8"/>
  <c r="B10" i="8" s="1"/>
  <c r="B16" i="8"/>
  <c r="B20" i="8"/>
  <c r="B15" i="8"/>
  <c r="B25" i="8"/>
  <c r="B24" i="8"/>
  <c r="B30" i="8"/>
  <c r="B34" i="8"/>
  <c r="B29" i="8" s="1"/>
  <c r="B9" i="8" s="1"/>
  <c r="G12" i="8"/>
  <c r="G13" i="8"/>
  <c r="G14" i="8"/>
  <c r="G11" i="8"/>
  <c r="G10" i="8" s="1"/>
  <c r="G17" i="8"/>
  <c r="G18" i="8"/>
  <c r="G19" i="8"/>
  <c r="G21" i="8"/>
  <c r="G22" i="8"/>
  <c r="G23" i="8"/>
  <c r="G26" i="8"/>
  <c r="G27" i="8"/>
  <c r="G28" i="8"/>
  <c r="G25" i="8"/>
  <c r="G24" i="8" s="1"/>
  <c r="G31" i="8"/>
  <c r="G32" i="8"/>
  <c r="G33" i="8"/>
  <c r="G35" i="8"/>
  <c r="G36" i="8"/>
  <c r="G37" i="8"/>
  <c r="I15" i="10"/>
  <c r="G43" i="9"/>
  <c r="K43" i="9" s="1"/>
  <c r="I41" i="9"/>
  <c r="K41" i="9"/>
  <c r="I40" i="9"/>
  <c r="K40" i="9"/>
  <c r="I39" i="9"/>
  <c r="K39" i="9"/>
  <c r="F38" i="9"/>
  <c r="E38" i="9"/>
  <c r="D38" i="9"/>
  <c r="B38" i="9"/>
  <c r="K37" i="9"/>
  <c r="I37" i="9"/>
  <c r="H37" i="9"/>
  <c r="K36" i="9"/>
  <c r="I36" i="9"/>
  <c r="H36" i="9"/>
  <c r="K35" i="9"/>
  <c r="I35" i="9"/>
  <c r="F34" i="9"/>
  <c r="E34" i="9"/>
  <c r="D34" i="9"/>
  <c r="C34" i="9"/>
  <c r="I33" i="9"/>
  <c r="I32" i="9"/>
  <c r="K32" i="9"/>
  <c r="I31" i="9"/>
  <c r="I30" i="9"/>
  <c r="F30" i="9"/>
  <c r="E30" i="9"/>
  <c r="D30" i="9"/>
  <c r="C30" i="9"/>
  <c r="C29" i="9"/>
  <c r="F29" i="9"/>
  <c r="I28" i="9"/>
  <c r="H28" i="9"/>
  <c r="I27" i="9"/>
  <c r="I26" i="9"/>
  <c r="H26" i="9"/>
  <c r="F25" i="9"/>
  <c r="F24" i="9" s="1"/>
  <c r="E25" i="9"/>
  <c r="E24" i="9"/>
  <c r="D25" i="9"/>
  <c r="C25" i="9"/>
  <c r="C24" i="9" s="1"/>
  <c r="I25" i="9"/>
  <c r="D24" i="9"/>
  <c r="I23" i="9"/>
  <c r="K23" i="9"/>
  <c r="I22" i="9"/>
  <c r="K22" i="9"/>
  <c r="I21" i="9"/>
  <c r="K21" i="9"/>
  <c r="F20" i="9"/>
  <c r="E20" i="9"/>
  <c r="E16" i="9"/>
  <c r="E15" i="9"/>
  <c r="D20" i="9"/>
  <c r="C20" i="9"/>
  <c r="I20" i="9"/>
  <c r="K19" i="9"/>
  <c r="I19" i="9"/>
  <c r="H19" i="9"/>
  <c r="K18" i="9"/>
  <c r="I18" i="9"/>
  <c r="H18" i="9"/>
  <c r="K17" i="9"/>
  <c r="I17" i="9"/>
  <c r="H17" i="9"/>
  <c r="F16" i="9"/>
  <c r="F15" i="9"/>
  <c r="D16" i="9"/>
  <c r="G16" i="9" s="1"/>
  <c r="K14" i="9"/>
  <c r="I14" i="9"/>
  <c r="H14" i="9"/>
  <c r="K13" i="9"/>
  <c r="I13" i="9"/>
  <c r="H13" i="9"/>
  <c r="K12" i="9"/>
  <c r="I12" i="9"/>
  <c r="H12" i="9"/>
  <c r="F11" i="9"/>
  <c r="F10" i="9" s="1"/>
  <c r="E11" i="9"/>
  <c r="E10" i="9" s="1"/>
  <c r="D11" i="9"/>
  <c r="D10" i="9"/>
  <c r="I24" i="9"/>
  <c r="K38" i="9"/>
  <c r="D29" i="9"/>
  <c r="D15" i="9"/>
  <c r="G15" i="9" s="1"/>
  <c r="D9" i="9"/>
  <c r="D42" i="9" s="1"/>
  <c r="H20" i="9"/>
  <c r="H15" i="9"/>
  <c r="H16" i="9"/>
  <c r="K16" i="9"/>
  <c r="F9" i="9"/>
  <c r="F42" i="9" s="1"/>
  <c r="I16" i="9"/>
  <c r="H21" i="9"/>
  <c r="H22" i="9"/>
  <c r="H23" i="9"/>
  <c r="K26" i="9"/>
  <c r="K27" i="9"/>
  <c r="K28" i="9"/>
  <c r="H31" i="9"/>
  <c r="H32" i="9"/>
  <c r="H33" i="9"/>
  <c r="H39" i="9"/>
  <c r="H40" i="9"/>
  <c r="H41" i="9"/>
  <c r="K25" i="9"/>
  <c r="I11" i="9"/>
  <c r="G43" i="8"/>
  <c r="K43" i="8" s="1"/>
  <c r="K20" i="9"/>
  <c r="H25" i="9"/>
  <c r="K15" i="9"/>
  <c r="I15" i="9"/>
  <c r="I10" i="9"/>
  <c r="I34" i="8"/>
  <c r="I30" i="8"/>
  <c r="I29" i="8"/>
  <c r="I25" i="8"/>
  <c r="I24" i="8"/>
  <c r="H37" i="8"/>
  <c r="H35" i="8"/>
  <c r="H33" i="8"/>
  <c r="K35" i="8"/>
  <c r="B38" i="8"/>
  <c r="I11" i="8"/>
  <c r="E11" i="8"/>
  <c r="E10" i="8" s="1"/>
  <c r="F11" i="8"/>
  <c r="F10" i="8" s="1"/>
  <c r="D11" i="8"/>
  <c r="D10" i="8" s="1"/>
  <c r="C11" i="8"/>
  <c r="C10" i="8" s="1"/>
  <c r="F16" i="8"/>
  <c r="E16" i="8"/>
  <c r="D16" i="8"/>
  <c r="C16" i="8"/>
  <c r="F20" i="8"/>
  <c r="E20" i="8"/>
  <c r="D20" i="8"/>
  <c r="C20" i="8"/>
  <c r="F25" i="8"/>
  <c r="F24" i="8" s="1"/>
  <c r="E25" i="8"/>
  <c r="E24" i="8" s="1"/>
  <c r="D25" i="8"/>
  <c r="D24" i="8" s="1"/>
  <c r="C25" i="8"/>
  <c r="C24" i="8" s="1"/>
  <c r="F30" i="8"/>
  <c r="F34" i="8"/>
  <c r="F29" i="8"/>
  <c r="E30" i="8"/>
  <c r="D30" i="8"/>
  <c r="D34" i="8"/>
  <c r="D29" i="8"/>
  <c r="C30" i="8"/>
  <c r="C34" i="8"/>
  <c r="C29" i="8" s="1"/>
  <c r="E34" i="8"/>
  <c r="F38" i="8"/>
  <c r="E38" i="8"/>
  <c r="D38" i="8"/>
  <c r="C38" i="8"/>
  <c r="G41" i="8"/>
  <c r="H41" i="8"/>
  <c r="G40" i="8"/>
  <c r="H40" i="8"/>
  <c r="G39" i="8"/>
  <c r="K39" i="8"/>
  <c r="K37" i="8"/>
  <c r="H36" i="8"/>
  <c r="K33" i="8"/>
  <c r="H32" i="8"/>
  <c r="K28" i="8"/>
  <c r="H27" i="8"/>
  <c r="K26" i="8"/>
  <c r="H22" i="8"/>
  <c r="K21" i="8"/>
  <c r="H19" i="8"/>
  <c r="K18" i="8"/>
  <c r="K17" i="8"/>
  <c r="K14" i="8"/>
  <c r="K13" i="8"/>
  <c r="H12" i="8"/>
  <c r="I41" i="8"/>
  <c r="I40" i="8"/>
  <c r="I39" i="8"/>
  <c r="I37" i="8"/>
  <c r="I36" i="8"/>
  <c r="I35" i="8"/>
  <c r="I33" i="8"/>
  <c r="I32" i="8"/>
  <c r="I31" i="8"/>
  <c r="I28" i="8"/>
  <c r="I27" i="8"/>
  <c r="I26" i="8"/>
  <c r="I23" i="8"/>
  <c r="I22" i="8"/>
  <c r="I21" i="8"/>
  <c r="I20" i="8"/>
  <c r="I19" i="8"/>
  <c r="I18" i="8"/>
  <c r="I17" i="8"/>
  <c r="I16" i="8"/>
  <c r="I14" i="8"/>
  <c r="I13" i="8"/>
  <c r="I12" i="8"/>
  <c r="K24" i="9"/>
  <c r="H24" i="9"/>
  <c r="E29" i="8"/>
  <c r="H31" i="8"/>
  <c r="E15" i="8"/>
  <c r="K22" i="8"/>
  <c r="F15" i="8"/>
  <c r="H23" i="8"/>
  <c r="C15" i="8"/>
  <c r="D15" i="8"/>
  <c r="H21" i="8"/>
  <c r="H39" i="8"/>
  <c r="H28" i="8"/>
  <c r="K27" i="8"/>
  <c r="H26" i="8"/>
  <c r="H25" i="8"/>
  <c r="H18" i="8"/>
  <c r="H17" i="8"/>
  <c r="H14" i="8"/>
  <c r="H13" i="8"/>
  <c r="K23" i="8"/>
  <c r="K31" i="8"/>
  <c r="K32" i="8"/>
  <c r="K36" i="8"/>
  <c r="K40" i="8"/>
  <c r="G38" i="8"/>
  <c r="K38" i="8"/>
  <c r="K19" i="8"/>
  <c r="K41" i="8"/>
  <c r="K12" i="8"/>
  <c r="H11" i="8"/>
  <c r="I10" i="8"/>
  <c r="H24" i="8"/>
  <c r="K25" i="8"/>
  <c r="I15" i="8"/>
  <c r="K11" i="8"/>
  <c r="K24" i="8"/>
  <c r="H10" i="8"/>
  <c r="K10" i="8"/>
  <c r="C9" i="8" l="1"/>
  <c r="C42" i="8" s="1"/>
  <c r="F9" i="8"/>
  <c r="F42" i="8" s="1"/>
  <c r="D9" i="8"/>
  <c r="D42" i="8" s="1"/>
  <c r="E9" i="8"/>
  <c r="E42" i="8" s="1"/>
  <c r="B42" i="8"/>
  <c r="D9" i="10"/>
  <c r="D42" i="10" s="1"/>
  <c r="G11" i="9"/>
  <c r="G34" i="8"/>
  <c r="G16" i="8"/>
  <c r="G30" i="9"/>
  <c r="K31" i="9"/>
  <c r="B29" i="9"/>
  <c r="I34" i="9"/>
  <c r="H10" i="10"/>
  <c r="I11" i="10"/>
  <c r="K11" i="10"/>
  <c r="K12" i="10"/>
  <c r="H12" i="10"/>
  <c r="K13" i="10"/>
  <c r="H13" i="10"/>
  <c r="K14" i="10"/>
  <c r="H14" i="10"/>
  <c r="I16" i="10"/>
  <c r="G16" i="10"/>
  <c r="H17" i="10"/>
  <c r="G10" i="9"/>
  <c r="C9" i="9"/>
  <c r="E29" i="9"/>
  <c r="E9" i="9" s="1"/>
  <c r="E42" i="9" s="1"/>
  <c r="G30" i="8"/>
  <c r="G20" i="8"/>
  <c r="G34" i="9"/>
  <c r="H35" i="9"/>
  <c r="I10" i="10"/>
  <c r="B9" i="10"/>
  <c r="K38" i="10"/>
  <c r="B29" i="10"/>
  <c r="H39" i="10"/>
  <c r="G25" i="10"/>
  <c r="G30" i="10"/>
  <c r="K30" i="10" s="1"/>
  <c r="H32" i="10"/>
  <c r="H33" i="10"/>
  <c r="H25" i="10" l="1"/>
  <c r="G24" i="10"/>
  <c r="K25" i="10"/>
  <c r="I29" i="10"/>
  <c r="G29" i="8"/>
  <c r="K30" i="8"/>
  <c r="H30" i="8"/>
  <c r="G9" i="9"/>
  <c r="C42" i="9"/>
  <c r="G15" i="8"/>
  <c r="H16" i="8"/>
  <c r="K16" i="8"/>
  <c r="H11" i="9"/>
  <c r="K11" i="9"/>
  <c r="G29" i="10"/>
  <c r="H29" i="10" s="1"/>
  <c r="H30" i="10"/>
  <c r="B42" i="10"/>
  <c r="H34" i="9"/>
  <c r="K34" i="9"/>
  <c r="H20" i="8"/>
  <c r="K20" i="8"/>
  <c r="H10" i="9"/>
  <c r="K10" i="9"/>
  <c r="G15" i="10"/>
  <c r="H16" i="10"/>
  <c r="K16" i="10"/>
  <c r="I29" i="9"/>
  <c r="B9" i="9"/>
  <c r="K30" i="9"/>
  <c r="G29" i="9"/>
  <c r="H29" i="9" s="1"/>
  <c r="H30" i="9"/>
  <c r="H34" i="8"/>
  <c r="K34" i="8"/>
  <c r="K29" i="9" l="1"/>
  <c r="H29" i="8"/>
  <c r="K29" i="8"/>
  <c r="K29" i="10"/>
  <c r="H24" i="10"/>
  <c r="K24" i="10"/>
  <c r="K9" i="9"/>
  <c r="B42" i="9"/>
  <c r="K42" i="9" s="1"/>
  <c r="H15" i="10"/>
  <c r="K15" i="10"/>
  <c r="G9" i="10"/>
  <c r="H15" i="8"/>
  <c r="K15" i="8"/>
  <c r="G9" i="8"/>
  <c r="G42" i="10" l="1"/>
  <c r="K42" i="10" s="1"/>
  <c r="K9" i="10"/>
  <c r="G42" i="8"/>
  <c r="K42" i="8" s="1"/>
  <c r="K9" i="8"/>
</calcChain>
</file>

<file path=xl/sharedStrings.xml><?xml version="1.0" encoding="utf-8"?>
<sst xmlns="http://schemas.openxmlformats.org/spreadsheetml/2006/main" count="155" uniqueCount="60">
  <si>
    <t>Investissement</t>
  </si>
  <si>
    <t>Personnel</t>
  </si>
  <si>
    <t>Nom de l'organisation :</t>
  </si>
  <si>
    <t>Titre du programme :</t>
  </si>
  <si>
    <t>Evaluation &amp; Audit</t>
  </si>
  <si>
    <t>Autres coûts</t>
  </si>
  <si>
    <t>Ajustement An 2</t>
  </si>
  <si>
    <t>Ajustement An 3</t>
  </si>
  <si>
    <t>Ajustement An 4</t>
  </si>
  <si>
    <t>Ajustement An 5</t>
  </si>
  <si>
    <t>Fonctionnement</t>
  </si>
  <si>
    <t>Budget total ajusté</t>
  </si>
  <si>
    <t>Marge %</t>
  </si>
  <si>
    <t>Coûts opérationnels</t>
  </si>
  <si>
    <t>Pays CSC 1</t>
  </si>
  <si>
    <t>OS1</t>
  </si>
  <si>
    <t>Pays CSC 2</t>
  </si>
  <si>
    <t>OS2</t>
  </si>
  <si>
    <t>Pays hors CSC 2</t>
  </si>
  <si>
    <t>Coûts de gestion</t>
  </si>
  <si>
    <t>Coûts directs totaux</t>
  </si>
  <si>
    <t>Ajustement total</t>
  </si>
  <si>
    <t>Marge maximale (+/-)</t>
  </si>
  <si>
    <t>Suivi des Ajustements budgétaires</t>
  </si>
  <si>
    <t>Année de rapportage :</t>
  </si>
  <si>
    <t>Pays hors-CSC 1</t>
  </si>
  <si>
    <r>
      <rPr>
        <i/>
        <u/>
        <sz val="11"/>
        <color theme="1"/>
        <rFont val="Calibri"/>
        <family val="2"/>
        <scheme val="minor"/>
      </rPr>
      <t>Art. 34, §4 :</t>
    </r>
    <r>
      <rPr>
        <i/>
        <sz val="11"/>
        <color theme="1"/>
        <rFont val="Calibri"/>
        <family val="2"/>
        <scheme val="minor"/>
      </rPr>
      <t xml:space="preserve"> Toute modification budgétaire qui dépasse ces limites, ou qui en provoque le dépassement, </t>
    </r>
    <r>
      <rPr>
        <i/>
        <u/>
        <sz val="11"/>
        <color theme="1"/>
        <rFont val="Calibri"/>
        <family val="2"/>
        <scheme val="minor"/>
      </rPr>
      <t>ou qui n'est pas prévue au §3</t>
    </r>
    <r>
      <rPr>
        <i/>
        <sz val="11"/>
        <color theme="1"/>
        <rFont val="Calibri"/>
        <family val="2"/>
        <scheme val="minor"/>
      </rPr>
      <t xml:space="preserve"> doit être approuvée par l'Administration (…).</t>
    </r>
  </si>
  <si>
    <t xml:space="preserve">Budget total initial   </t>
  </si>
  <si>
    <t>…</t>
  </si>
  <si>
    <t>Coûts d'Administration</t>
  </si>
  <si>
    <t>Titel van het programma :</t>
  </si>
  <si>
    <t>Investeringskosten</t>
  </si>
  <si>
    <t>Werkingskosten</t>
  </si>
  <si>
    <t>Personeelskosten</t>
  </si>
  <si>
    <t>Andere kosten</t>
  </si>
  <si>
    <t>Beheerskosten</t>
  </si>
  <si>
    <t>Operationele kosten</t>
  </si>
  <si>
    <t>GSK Land 1</t>
  </si>
  <si>
    <t>GSK Land 2</t>
  </si>
  <si>
    <t>Buiten GSK Land 1</t>
  </si>
  <si>
    <t>Buiten GSK Land 2</t>
  </si>
  <si>
    <t>SD1</t>
  </si>
  <si>
    <t>SD2</t>
  </si>
  <si>
    <t>Administratiekosten</t>
  </si>
  <si>
    <t>Totaal directe kosten</t>
  </si>
  <si>
    <t>Audit &amp; evaluatie</t>
  </si>
  <si>
    <t>Initieel totaal budget</t>
  </si>
  <si>
    <t>Aanpassing Jaar 2</t>
  </si>
  <si>
    <t>Aanpassing Jaar 3</t>
  </si>
  <si>
    <t>Aanpassing Jaar 4</t>
  </si>
  <si>
    <t>Aanpassing Jaar 5</t>
  </si>
  <si>
    <t>Maximale marge  (+/-)</t>
  </si>
  <si>
    <t>Rapportering jaar :</t>
  </si>
  <si>
    <t>Budgettaire aanpassingen opvolging</t>
  </si>
  <si>
    <t>Naam van de organisatie :</t>
  </si>
  <si>
    <r>
      <rPr>
        <i/>
        <u/>
        <sz val="11"/>
        <rFont val="Calibri"/>
        <family val="2"/>
        <scheme val="minor"/>
      </rPr>
      <t>Art. 34, §4 :</t>
    </r>
    <r>
      <rPr>
        <i/>
        <sz val="11"/>
        <rFont val="Calibri"/>
        <family val="2"/>
        <scheme val="minor"/>
      </rPr>
      <t xml:space="preserve"> §4. Elke budgetwijziging die deze limieten overschrijdt, of die leidt tot overschrijding daarvan, of die niet door §3 voorzien is, moet worden goedgekeurd door de administratie (…).</t>
    </r>
  </si>
  <si>
    <t>Totaal aanpassing</t>
  </si>
  <si>
    <t>Totaal aangepast budget</t>
  </si>
  <si>
    <t>Coopération Education Culture (CEC)</t>
  </si>
  <si>
    <t>Education et Culture: pour un développement humain durable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</si>
</sst>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sz val="11"/>
      <color rgb="FF92D05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name val="Calibri"/>
      <family val="2"/>
      <scheme val="minor"/>
    </font>
    <font>
      <i/>
      <u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lightUp">
        <bgColor theme="3"/>
      </patternFill>
    </fill>
    <fill>
      <patternFill patternType="lightUp">
        <bgColor theme="1" tint="0.249977111117893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uble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11">
    <xf numFmtId="0" fontId="0" fillId="0" borderId="0" xfId="0"/>
    <xf numFmtId="0" fontId="0" fillId="2" borderId="0" xfId="0" applyFont="1" applyFill="1"/>
    <xf numFmtId="43" fontId="0" fillId="2" borderId="10" xfId="1" applyFont="1" applyFill="1" applyBorder="1"/>
    <xf numFmtId="0" fontId="0" fillId="3" borderId="12" xfId="0" applyFont="1" applyFill="1" applyBorder="1" applyAlignment="1">
      <alignment horizontal="left" vertical="top" wrapText="1" indent="2"/>
    </xf>
    <xf numFmtId="0" fontId="0" fillId="0" borderId="12" xfId="0" applyFont="1" applyFill="1" applyBorder="1" applyAlignment="1">
      <alignment horizontal="left" vertical="top" wrapText="1" indent="4"/>
    </xf>
    <xf numFmtId="0" fontId="6" fillId="2" borderId="0" xfId="0" applyFont="1" applyFill="1"/>
    <xf numFmtId="0" fontId="0" fillId="2" borderId="0" xfId="0" applyFont="1" applyFill="1" applyAlignment="1">
      <alignment horizontal="center"/>
    </xf>
    <xf numFmtId="0" fontId="0" fillId="5" borderId="22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 indent="4"/>
    </xf>
    <xf numFmtId="0" fontId="3" fillId="4" borderId="22" xfId="0" applyFont="1" applyFill="1" applyBorder="1" applyAlignment="1">
      <alignment horizontal="left" vertical="top" wrapText="1"/>
    </xf>
    <xf numFmtId="10" fontId="0" fillId="3" borderId="1" xfId="0" applyNumberFormat="1" applyFont="1" applyFill="1" applyBorder="1" applyAlignment="1">
      <alignment horizontal="center"/>
    </xf>
    <xf numFmtId="10" fontId="0" fillId="5" borderId="3" xfId="0" applyNumberFormat="1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10" fontId="0" fillId="2" borderId="28" xfId="0" applyNumberFormat="1" applyFont="1" applyFill="1" applyBorder="1" applyAlignment="1">
      <alignment horizontal="center"/>
    </xf>
    <xf numFmtId="10" fontId="0" fillId="2" borderId="29" xfId="0" applyNumberFormat="1" applyFont="1" applyFill="1" applyBorder="1" applyAlignment="1">
      <alignment horizontal="center"/>
    </xf>
    <xf numFmtId="10" fontId="0" fillId="2" borderId="30" xfId="0" applyNumberFormat="1" applyFont="1" applyFill="1" applyBorder="1" applyAlignment="1">
      <alignment horizontal="center"/>
    </xf>
    <xf numFmtId="9" fontId="0" fillId="2" borderId="29" xfId="0" applyNumberFormat="1" applyFont="1" applyFill="1" applyBorder="1" applyAlignment="1">
      <alignment horizontal="center"/>
    </xf>
    <xf numFmtId="9" fontId="0" fillId="2" borderId="30" xfId="0" applyNumberFormat="1" applyFont="1" applyFill="1" applyBorder="1" applyAlignment="1">
      <alignment horizontal="center"/>
    </xf>
    <xf numFmtId="0" fontId="3" fillId="4" borderId="31" xfId="0" applyFont="1" applyFill="1" applyBorder="1" applyAlignment="1">
      <alignment horizontal="left" vertical="top" wrapText="1"/>
    </xf>
    <xf numFmtId="0" fontId="3" fillId="9" borderId="3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0" fontId="0" fillId="2" borderId="33" xfId="0" applyNumberFormat="1" applyFont="1" applyFill="1" applyBorder="1" applyAlignment="1">
      <alignment horizontal="center"/>
    </xf>
    <xf numFmtId="10" fontId="0" fillId="3" borderId="34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43" fontId="3" fillId="6" borderId="40" xfId="1" applyFont="1" applyFill="1" applyBorder="1" applyAlignment="1">
      <alignment horizontal="left" vertical="top" wrapText="1"/>
    </xf>
    <xf numFmtId="0" fontId="2" fillId="7" borderId="5" xfId="0" applyFont="1" applyFill="1" applyBorder="1" applyAlignment="1">
      <alignment horizontal="center"/>
    </xf>
    <xf numFmtId="0" fontId="3" fillId="9" borderId="24" xfId="0" applyFont="1" applyFill="1" applyBorder="1"/>
    <xf numFmtId="43" fontId="0" fillId="5" borderId="41" xfId="1" applyFont="1" applyFill="1" applyBorder="1"/>
    <xf numFmtId="43" fontId="0" fillId="3" borderId="39" xfId="1" applyFont="1" applyFill="1" applyBorder="1"/>
    <xf numFmtId="43" fontId="0" fillId="2" borderId="42" xfId="1" applyFont="1" applyFill="1" applyBorder="1"/>
    <xf numFmtId="43" fontId="0" fillId="2" borderId="43" xfId="1" applyFont="1" applyFill="1" applyBorder="1"/>
    <xf numFmtId="43" fontId="0" fillId="2" borderId="44" xfId="1" applyFont="1" applyFill="1" applyBorder="1"/>
    <xf numFmtId="43" fontId="0" fillId="2" borderId="45" xfId="1" applyFont="1" applyFill="1" applyBorder="1"/>
    <xf numFmtId="43" fontId="0" fillId="3" borderId="38" xfId="1" applyFont="1" applyFill="1" applyBorder="1"/>
    <xf numFmtId="43" fontId="0" fillId="2" borderId="46" xfId="1" applyFont="1" applyFill="1" applyBorder="1"/>
    <xf numFmtId="0" fontId="3" fillId="9" borderId="41" xfId="0" applyFont="1" applyFill="1" applyBorder="1"/>
    <xf numFmtId="0" fontId="3" fillId="4" borderId="49" xfId="0" applyFont="1" applyFill="1" applyBorder="1" applyAlignment="1">
      <alignment horizontal="center"/>
    </xf>
    <xf numFmtId="43" fontId="0" fillId="5" borderId="47" xfId="1" applyFont="1" applyFill="1" applyBorder="1"/>
    <xf numFmtId="43" fontId="0" fillId="3" borderId="10" xfId="1" applyFont="1" applyFill="1" applyBorder="1"/>
    <xf numFmtId="43" fontId="0" fillId="2" borderId="11" xfId="1" applyFont="1" applyFill="1" applyBorder="1"/>
    <xf numFmtId="43" fontId="3" fillId="4" borderId="47" xfId="1" applyFont="1" applyFill="1" applyBorder="1"/>
    <xf numFmtId="0" fontId="0" fillId="2" borderId="12" xfId="0" applyFont="1" applyFill="1" applyBorder="1" applyAlignment="1">
      <alignment horizontal="left" vertical="center" wrapText="1" indent="4"/>
    </xf>
    <xf numFmtId="0" fontId="0" fillId="2" borderId="23" xfId="0" applyFont="1" applyFill="1" applyBorder="1" applyAlignment="1">
      <alignment horizontal="left" vertical="center" wrapText="1" indent="4"/>
    </xf>
    <xf numFmtId="0" fontId="3" fillId="6" borderId="50" xfId="0" applyFont="1" applyFill="1" applyBorder="1" applyAlignment="1">
      <alignment horizontal="left" vertical="top" wrapText="1"/>
    </xf>
    <xf numFmtId="0" fontId="3" fillId="10" borderId="15" xfId="0" applyFont="1" applyFill="1" applyBorder="1" applyAlignment="1">
      <alignment horizontal="left" vertical="top" wrapText="1"/>
    </xf>
    <xf numFmtId="0" fontId="3" fillId="10" borderId="50" xfId="0" applyFont="1" applyFill="1" applyBorder="1" applyAlignment="1">
      <alignment horizontal="left" vertical="top" wrapText="1"/>
    </xf>
    <xf numFmtId="0" fontId="7" fillId="4" borderId="47" xfId="0" applyFont="1" applyFill="1" applyBorder="1" applyAlignment="1">
      <alignment horizontal="center"/>
    </xf>
    <xf numFmtId="0" fontId="8" fillId="11" borderId="47" xfId="0" applyFont="1" applyFill="1" applyBorder="1" applyAlignment="1">
      <alignment horizontal="center"/>
    </xf>
    <xf numFmtId="0" fontId="8" fillId="11" borderId="11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9" fillId="2" borderId="0" xfId="0" applyFont="1" applyFill="1"/>
    <xf numFmtId="43" fontId="0" fillId="5" borderId="41" xfId="0" applyNumberFormat="1" applyFont="1" applyFill="1" applyBorder="1"/>
    <xf numFmtId="43" fontId="8" fillId="11" borderId="47" xfId="0" applyNumberFormat="1" applyFont="1" applyFill="1" applyBorder="1" applyAlignment="1">
      <alignment horizontal="center"/>
    </xf>
    <xf numFmtId="9" fontId="0" fillId="5" borderId="3" xfId="0" applyNumberFormat="1" applyFont="1" applyFill="1" applyBorder="1" applyAlignment="1">
      <alignment horizontal="center"/>
    </xf>
    <xf numFmtId="9" fontId="0" fillId="3" borderId="1" xfId="0" applyNumberFormat="1" applyFont="1" applyFill="1" applyBorder="1" applyAlignment="1">
      <alignment horizontal="center"/>
    </xf>
    <xf numFmtId="9" fontId="0" fillId="3" borderId="3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43" fontId="3" fillId="4" borderId="32" xfId="1" applyNumberFormat="1" applyFont="1" applyFill="1" applyBorder="1"/>
    <xf numFmtId="43" fontId="3" fillId="4" borderId="27" xfId="1" applyNumberFormat="1" applyFont="1" applyFill="1" applyBorder="1"/>
    <xf numFmtId="43" fontId="3" fillId="4" borderId="48" xfId="1" applyNumberFormat="1" applyFont="1" applyFill="1" applyBorder="1"/>
    <xf numFmtId="43" fontId="0" fillId="5" borderId="3" xfId="1" applyNumberFormat="1" applyFont="1" applyFill="1" applyBorder="1"/>
    <xf numFmtId="43" fontId="0" fillId="5" borderId="18" xfId="1" applyNumberFormat="1" applyFont="1" applyFill="1" applyBorder="1"/>
    <xf numFmtId="43" fontId="0" fillId="5" borderId="22" xfId="1" applyNumberFormat="1" applyFont="1" applyFill="1" applyBorder="1"/>
    <xf numFmtId="43" fontId="0" fillId="3" borderId="1" xfId="1" applyNumberFormat="1" applyFont="1" applyFill="1" applyBorder="1"/>
    <xf numFmtId="43" fontId="0" fillId="3" borderId="9" xfId="1" applyNumberFormat="1" applyFont="1" applyFill="1" applyBorder="1"/>
    <xf numFmtId="43" fontId="0" fillId="3" borderId="12" xfId="1" applyNumberFormat="1" applyFont="1" applyFill="1" applyBorder="1"/>
    <xf numFmtId="43" fontId="0" fillId="2" borderId="1" xfId="1" applyNumberFormat="1" applyFont="1" applyFill="1" applyBorder="1"/>
    <xf numFmtId="43" fontId="0" fillId="2" borderId="20" xfId="1" applyNumberFormat="1" applyFont="1" applyFill="1" applyBorder="1"/>
    <xf numFmtId="43" fontId="0" fillId="2" borderId="21" xfId="1" applyNumberFormat="1" applyFont="1" applyFill="1" applyBorder="1"/>
    <xf numFmtId="43" fontId="0" fillId="2" borderId="35" xfId="1" applyNumberFormat="1" applyFont="1" applyFill="1" applyBorder="1"/>
    <xf numFmtId="43" fontId="0" fillId="2" borderId="12" xfId="1" applyNumberFormat="1" applyFont="1" applyFill="1" applyBorder="1"/>
    <xf numFmtId="43" fontId="0" fillId="2" borderId="7" xfId="1" applyNumberFormat="1" applyFont="1" applyFill="1" applyBorder="1"/>
    <xf numFmtId="43" fontId="0" fillId="2" borderId="6" xfId="1" applyNumberFormat="1" applyFont="1" applyFill="1" applyBorder="1"/>
    <xf numFmtId="43" fontId="0" fillId="2" borderId="19" xfId="1" applyNumberFormat="1" applyFont="1" applyFill="1" applyBorder="1"/>
    <xf numFmtId="43" fontId="0" fillId="2" borderId="8" xfId="1" applyNumberFormat="1" applyFont="1" applyFill="1" applyBorder="1"/>
    <xf numFmtId="43" fontId="0" fillId="2" borderId="25" xfId="1" applyNumberFormat="1" applyFont="1" applyFill="1" applyBorder="1"/>
    <xf numFmtId="43" fontId="0" fillId="2" borderId="26" xfId="1" applyNumberFormat="1" applyFont="1" applyFill="1" applyBorder="1"/>
    <xf numFmtId="43" fontId="0" fillId="2" borderId="36" xfId="1" applyNumberFormat="1" applyFont="1" applyFill="1" applyBorder="1"/>
    <xf numFmtId="43" fontId="0" fillId="2" borderId="23" xfId="1" applyNumberFormat="1" applyFont="1" applyFill="1" applyBorder="1"/>
    <xf numFmtId="43" fontId="0" fillId="2" borderId="16" xfId="1" applyNumberFormat="1" applyFont="1" applyFill="1" applyBorder="1"/>
    <xf numFmtId="43" fontId="0" fillId="2" borderId="17" xfId="1" applyNumberFormat="1" applyFont="1" applyFill="1" applyBorder="1"/>
    <xf numFmtId="43" fontId="0" fillId="2" borderId="37" xfId="1" applyNumberFormat="1" applyFont="1" applyFill="1" applyBorder="1"/>
    <xf numFmtId="43" fontId="3" fillId="4" borderId="3" xfId="1" applyNumberFormat="1" applyFont="1" applyFill="1" applyBorder="1"/>
    <xf numFmtId="43" fontId="3" fillId="4" borderId="18" xfId="1" applyNumberFormat="1" applyFont="1" applyFill="1" applyBorder="1"/>
    <xf numFmtId="43" fontId="3" fillId="4" borderId="22" xfId="1" applyNumberFormat="1" applyFont="1" applyFill="1" applyBorder="1"/>
    <xf numFmtId="43" fontId="3" fillId="6" borderId="50" xfId="1" applyNumberFormat="1" applyFont="1" applyFill="1" applyBorder="1" applyAlignment="1">
      <alignment horizontal="left" vertical="top" wrapText="1"/>
    </xf>
    <xf numFmtId="43" fontId="3" fillId="6" borderId="14" xfId="1" applyNumberFormat="1" applyFont="1" applyFill="1" applyBorder="1" applyAlignment="1">
      <alignment horizontal="left" vertical="top" wrapText="1"/>
    </xf>
    <xf numFmtId="43" fontId="3" fillId="4" borderId="51" xfId="1" applyFont="1" applyFill="1" applyBorder="1"/>
    <xf numFmtId="0" fontId="4" fillId="7" borderId="2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5" fillId="2" borderId="0" xfId="0" applyFont="1" applyFill="1"/>
    <xf numFmtId="0" fontId="11" fillId="2" borderId="0" xfId="0" applyFont="1" applyFill="1"/>
    <xf numFmtId="0" fontId="12" fillId="2" borderId="0" xfId="0" applyFont="1" applyFill="1" applyAlignment="1"/>
    <xf numFmtId="43" fontId="0" fillId="2" borderId="0" xfId="0" applyNumberFormat="1" applyFont="1" applyFill="1"/>
    <xf numFmtId="43" fontId="0" fillId="3" borderId="10" xfId="1" applyNumberFormat="1" applyFont="1" applyFill="1" applyBorder="1"/>
    <xf numFmtId="43" fontId="0" fillId="2" borderId="10" xfId="1" applyNumberFormat="1" applyFont="1" applyFill="1" applyBorder="1"/>
    <xf numFmtId="43" fontId="0" fillId="2" borderId="32" xfId="1" applyNumberFormat="1" applyFont="1" applyFill="1" applyBorder="1"/>
    <xf numFmtId="43" fontId="0" fillId="2" borderId="51" xfId="1" applyNumberFormat="1" applyFont="1" applyFill="1" applyBorder="1"/>
    <xf numFmtId="43" fontId="0" fillId="2" borderId="52" xfId="1" applyNumberFormat="1" applyFont="1" applyFill="1" applyBorder="1"/>
    <xf numFmtId="0" fontId="0" fillId="2" borderId="0" xfId="0" applyFont="1" applyFill="1" applyAlignment="1">
      <alignment horizontal="left"/>
    </xf>
    <xf numFmtId="0" fontId="4" fillId="7" borderId="4" xfId="0" applyFont="1" applyFill="1" applyBorder="1" applyAlignment="1">
      <alignment horizontal="right" indent="1"/>
    </xf>
    <xf numFmtId="0" fontId="4" fillId="7" borderId="5" xfId="0" applyFont="1" applyFill="1" applyBorder="1" applyAlignment="1">
      <alignment horizontal="right" indent="1"/>
    </xf>
    <xf numFmtId="0" fontId="4" fillId="7" borderId="4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right"/>
    </xf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</cellXfs>
  <cellStyles count="16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Milliers" xfId="1" builtinId="3"/>
    <cellStyle name="Normal" xfId="0" builtinId="0"/>
  </cellStyles>
  <dxfs count="117"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43"/>
  <sheetViews>
    <sheetView view="pageBreakPreview" zoomScale="85" zoomScaleNormal="85" zoomScaleSheetLayoutView="85" zoomScalePageLayoutView="85" workbookViewId="0">
      <selection activeCell="B45" sqref="B45"/>
    </sheetView>
  </sheetViews>
  <sheetFormatPr baseColWidth="10" defaultColWidth="10.85546875" defaultRowHeight="15" x14ac:dyDescent="0.25"/>
  <cols>
    <col min="1" max="1" width="25.42578125" style="1" customWidth="1"/>
    <col min="2" max="7" width="20.7109375" style="1" customWidth="1"/>
    <col min="8" max="8" width="3.7109375" style="1" customWidth="1"/>
    <col min="9" max="9" width="20.7109375" style="1" customWidth="1"/>
    <col min="10" max="10" width="10.7109375" style="6" customWidth="1"/>
    <col min="11" max="11" width="22.7109375" style="1" customWidth="1"/>
    <col min="12" max="16384" width="10.85546875" style="1"/>
  </cols>
  <sheetData>
    <row r="1" spans="1:11" ht="21" x14ac:dyDescent="0.35">
      <c r="A1" s="94" t="s">
        <v>53</v>
      </c>
    </row>
    <row r="2" spans="1:11" x14ac:dyDescent="0.25">
      <c r="A2" s="93" t="s">
        <v>54</v>
      </c>
      <c r="B2" s="102" t="s">
        <v>28</v>
      </c>
      <c r="C2" s="102"/>
      <c r="D2" s="102"/>
      <c r="E2" s="102"/>
      <c r="F2" s="102"/>
      <c r="G2" s="102"/>
      <c r="H2" s="102"/>
      <c r="I2" s="102"/>
      <c r="J2" s="102"/>
      <c r="K2" s="102"/>
    </row>
    <row r="3" spans="1:11" x14ac:dyDescent="0.25">
      <c r="A3" s="1" t="s">
        <v>30</v>
      </c>
      <c r="B3" s="102" t="s">
        <v>28</v>
      </c>
      <c r="C3" s="102"/>
      <c r="D3" s="102"/>
      <c r="E3" s="102"/>
      <c r="F3" s="102"/>
      <c r="G3" s="102"/>
      <c r="H3" s="102"/>
      <c r="I3" s="102"/>
      <c r="J3" s="102"/>
      <c r="K3" s="102"/>
    </row>
    <row r="4" spans="1:11" x14ac:dyDescent="0.25">
      <c r="A4" s="93" t="s">
        <v>52</v>
      </c>
      <c r="B4" s="102" t="s">
        <v>28</v>
      </c>
      <c r="C4" s="102"/>
      <c r="D4" s="102"/>
      <c r="E4" s="102"/>
      <c r="F4" s="102"/>
      <c r="G4" s="102"/>
      <c r="H4" s="102"/>
      <c r="I4" s="102"/>
      <c r="J4" s="102"/>
      <c r="K4" s="102"/>
    </row>
    <row r="5" spans="1:11" ht="5.0999999999999996" customHeight="1" x14ac:dyDescent="0.25"/>
    <row r="6" spans="1:11" x14ac:dyDescent="0.25">
      <c r="A6" s="95" t="s">
        <v>55</v>
      </c>
    </row>
    <row r="7" spans="1:11" ht="5.0999999999999996" customHeight="1" thickBot="1" x14ac:dyDescent="0.3"/>
    <row r="8" spans="1:11" ht="15.75" thickBot="1" x14ac:dyDescent="0.3">
      <c r="A8" s="103" t="s">
        <v>46</v>
      </c>
      <c r="B8" s="104"/>
      <c r="C8" s="90" t="s">
        <v>47</v>
      </c>
      <c r="D8" s="90" t="s">
        <v>48</v>
      </c>
      <c r="E8" s="90" t="s">
        <v>49</v>
      </c>
      <c r="F8" s="91" t="s">
        <v>50</v>
      </c>
      <c r="G8" s="105" t="s">
        <v>56</v>
      </c>
      <c r="H8" s="106"/>
      <c r="I8" s="92" t="s">
        <v>51</v>
      </c>
      <c r="J8" s="90" t="s">
        <v>12</v>
      </c>
      <c r="K8" s="21" t="s">
        <v>57</v>
      </c>
    </row>
    <row r="9" spans="1:11" ht="15.75" thickBot="1" x14ac:dyDescent="0.3">
      <c r="A9" s="18" t="s">
        <v>36</v>
      </c>
      <c r="B9" s="59">
        <f>B10+B15+B24+B29</f>
        <v>0</v>
      </c>
      <c r="C9" s="59">
        <f>C10+C15+C24+C29</f>
        <v>0</v>
      </c>
      <c r="D9" s="59">
        <f t="shared" ref="D9:G9" si="0">D10+D15+D24+D29</f>
        <v>0</v>
      </c>
      <c r="E9" s="59">
        <f t="shared" si="0"/>
        <v>0</v>
      </c>
      <c r="F9" s="60">
        <f t="shared" si="0"/>
        <v>0</v>
      </c>
      <c r="G9" s="61">
        <f t="shared" si="0"/>
        <v>0</v>
      </c>
      <c r="H9" s="37"/>
      <c r="I9" s="27"/>
      <c r="J9" s="19"/>
      <c r="K9" s="89">
        <f t="shared" ref="K9:K11" si="1">B9+G9</f>
        <v>0</v>
      </c>
    </row>
    <row r="10" spans="1:11" ht="15.75" thickTop="1" x14ac:dyDescent="0.25">
      <c r="A10" s="7" t="s">
        <v>37</v>
      </c>
      <c r="B10" s="62">
        <f>B11</f>
        <v>0</v>
      </c>
      <c r="C10" s="62">
        <f>C11</f>
        <v>0</v>
      </c>
      <c r="D10" s="62">
        <f t="shared" ref="D10:G10" si="2">D11</f>
        <v>0</v>
      </c>
      <c r="E10" s="62">
        <f t="shared" si="2"/>
        <v>0</v>
      </c>
      <c r="F10" s="63">
        <f t="shared" si="2"/>
        <v>0</v>
      </c>
      <c r="G10" s="64">
        <f t="shared" si="2"/>
        <v>0</v>
      </c>
      <c r="H10" s="48">
        <f t="shared" ref="H10:H41" si="3">ABS(G10)</f>
        <v>0</v>
      </c>
      <c r="I10" s="28">
        <f>MAX(10000,J10*B10)</f>
        <v>10000</v>
      </c>
      <c r="J10" s="11">
        <v>0.1</v>
      </c>
      <c r="K10" s="38">
        <f t="shared" si="1"/>
        <v>0</v>
      </c>
    </row>
    <row r="11" spans="1:11" x14ac:dyDescent="0.25">
      <c r="A11" s="3" t="s">
        <v>41</v>
      </c>
      <c r="B11" s="65">
        <f t="shared" ref="B11:G11" si="4">B12+B13+B14</f>
        <v>0</v>
      </c>
      <c r="C11" s="65">
        <f t="shared" si="4"/>
        <v>0</v>
      </c>
      <c r="D11" s="65">
        <f t="shared" si="4"/>
        <v>0</v>
      </c>
      <c r="E11" s="65">
        <f t="shared" si="4"/>
        <v>0</v>
      </c>
      <c r="F11" s="66">
        <f t="shared" si="4"/>
        <v>0</v>
      </c>
      <c r="G11" s="67">
        <f t="shared" si="4"/>
        <v>0</v>
      </c>
      <c r="H11" s="48">
        <f t="shared" si="3"/>
        <v>0</v>
      </c>
      <c r="I11" s="29">
        <f>MAX(10000,J11*B11)</f>
        <v>10000</v>
      </c>
      <c r="J11" s="10">
        <v>0.2</v>
      </c>
      <c r="K11" s="39">
        <f t="shared" si="1"/>
        <v>0</v>
      </c>
    </row>
    <row r="12" spans="1:11" x14ac:dyDescent="0.25">
      <c r="A12" s="4" t="s">
        <v>31</v>
      </c>
      <c r="B12" s="68"/>
      <c r="C12" s="69"/>
      <c r="D12" s="70"/>
      <c r="E12" s="70"/>
      <c r="F12" s="71"/>
      <c r="G12" s="72">
        <f>C12+D12+E12+F12</f>
        <v>0</v>
      </c>
      <c r="H12" s="48">
        <f t="shared" si="3"/>
        <v>0</v>
      </c>
      <c r="I12" s="30">
        <f t="shared" ref="I12:I14" si="5">MAX(10000,J12*B12)</f>
        <v>10000</v>
      </c>
      <c r="J12" s="13">
        <v>0.3</v>
      </c>
      <c r="K12" s="2">
        <f>B12+G12</f>
        <v>0</v>
      </c>
    </row>
    <row r="13" spans="1:11" x14ac:dyDescent="0.25">
      <c r="A13" s="4" t="s">
        <v>32</v>
      </c>
      <c r="B13" s="68"/>
      <c r="C13" s="73"/>
      <c r="D13" s="74"/>
      <c r="E13" s="74"/>
      <c r="F13" s="75"/>
      <c r="G13" s="72">
        <f t="shared" ref="G13:G14" si="6">C13+D13+E13+F13</f>
        <v>0</v>
      </c>
      <c r="H13" s="48">
        <f t="shared" si="3"/>
        <v>0</v>
      </c>
      <c r="I13" s="31">
        <f t="shared" si="5"/>
        <v>10000</v>
      </c>
      <c r="J13" s="14">
        <v>0.3</v>
      </c>
      <c r="K13" s="2">
        <f t="shared" ref="K13:K43" si="7">B13+G13</f>
        <v>0</v>
      </c>
    </row>
    <row r="14" spans="1:11" ht="15.75" thickBot="1" x14ac:dyDescent="0.3">
      <c r="A14" s="8" t="s">
        <v>33</v>
      </c>
      <c r="B14" s="76"/>
      <c r="C14" s="77"/>
      <c r="D14" s="78"/>
      <c r="E14" s="78"/>
      <c r="F14" s="79"/>
      <c r="G14" s="80">
        <f t="shared" si="6"/>
        <v>0</v>
      </c>
      <c r="H14" s="49">
        <f t="shared" si="3"/>
        <v>0</v>
      </c>
      <c r="I14" s="32">
        <f t="shared" si="5"/>
        <v>10000</v>
      </c>
      <c r="J14" s="22">
        <v>0.3</v>
      </c>
      <c r="K14" s="40">
        <f t="shared" si="7"/>
        <v>0</v>
      </c>
    </row>
    <row r="15" spans="1:11" ht="15.75" thickTop="1" x14ac:dyDescent="0.25">
      <c r="A15" s="7" t="s">
        <v>38</v>
      </c>
      <c r="B15" s="62">
        <f>B16+B20</f>
        <v>0</v>
      </c>
      <c r="C15" s="62">
        <f>C16+C20</f>
        <v>0</v>
      </c>
      <c r="D15" s="62">
        <f t="shared" ref="D15:G15" si="8">D16+D20</f>
        <v>0</v>
      </c>
      <c r="E15" s="62">
        <f t="shared" si="8"/>
        <v>0</v>
      </c>
      <c r="F15" s="63">
        <f t="shared" si="8"/>
        <v>0</v>
      </c>
      <c r="G15" s="64">
        <f t="shared" si="8"/>
        <v>0</v>
      </c>
      <c r="H15" s="48">
        <f t="shared" si="3"/>
        <v>0</v>
      </c>
      <c r="I15" s="28">
        <f>MAX(10000,J15*B15)</f>
        <v>10000</v>
      </c>
      <c r="J15" s="11">
        <v>0.1</v>
      </c>
      <c r="K15" s="38">
        <f t="shared" si="7"/>
        <v>0</v>
      </c>
    </row>
    <row r="16" spans="1:11" x14ac:dyDescent="0.25">
      <c r="A16" s="3" t="s">
        <v>41</v>
      </c>
      <c r="B16" s="65">
        <f t="shared" ref="B16:G16" si="9">B17+B18+B19</f>
        <v>0</v>
      </c>
      <c r="C16" s="65">
        <f t="shared" si="9"/>
        <v>0</v>
      </c>
      <c r="D16" s="65">
        <f t="shared" si="9"/>
        <v>0</v>
      </c>
      <c r="E16" s="65">
        <f t="shared" si="9"/>
        <v>0</v>
      </c>
      <c r="F16" s="66">
        <f t="shared" si="9"/>
        <v>0</v>
      </c>
      <c r="G16" s="67">
        <f t="shared" si="9"/>
        <v>0</v>
      </c>
      <c r="H16" s="48">
        <f t="shared" si="3"/>
        <v>0</v>
      </c>
      <c r="I16" s="29">
        <f>MAX(10000,J16*B16)</f>
        <v>10000</v>
      </c>
      <c r="J16" s="10">
        <v>0.2</v>
      </c>
      <c r="K16" s="39">
        <f t="shared" si="7"/>
        <v>0</v>
      </c>
    </row>
    <row r="17" spans="1:11" x14ac:dyDescent="0.25">
      <c r="A17" s="4" t="s">
        <v>31</v>
      </c>
      <c r="B17" s="68"/>
      <c r="C17" s="69"/>
      <c r="D17" s="70"/>
      <c r="E17" s="70"/>
      <c r="F17" s="71"/>
      <c r="G17" s="72">
        <f>C17+D17+E17+F17</f>
        <v>0</v>
      </c>
      <c r="H17" s="48">
        <f t="shared" si="3"/>
        <v>0</v>
      </c>
      <c r="I17" s="30">
        <f t="shared" ref="I17:I19" si="10">MAX(10000,J17*B17)</f>
        <v>10000</v>
      </c>
      <c r="J17" s="13">
        <v>0.3</v>
      </c>
      <c r="K17" s="2">
        <f t="shared" si="7"/>
        <v>0</v>
      </c>
    </row>
    <row r="18" spans="1:11" x14ac:dyDescent="0.25">
      <c r="A18" s="4" t="s">
        <v>32</v>
      </c>
      <c r="B18" s="68"/>
      <c r="C18" s="73"/>
      <c r="D18" s="74"/>
      <c r="E18" s="74"/>
      <c r="F18" s="75"/>
      <c r="G18" s="72">
        <f t="shared" ref="G18:G19" si="11">C18+D18+E18+F18</f>
        <v>0</v>
      </c>
      <c r="H18" s="48">
        <f t="shared" si="3"/>
        <v>0</v>
      </c>
      <c r="I18" s="31">
        <f t="shared" si="10"/>
        <v>10000</v>
      </c>
      <c r="J18" s="14">
        <v>0.3</v>
      </c>
      <c r="K18" s="2">
        <f t="shared" si="7"/>
        <v>0</v>
      </c>
    </row>
    <row r="19" spans="1:11" x14ac:dyDescent="0.25">
      <c r="A19" s="4" t="s">
        <v>33</v>
      </c>
      <c r="B19" s="68"/>
      <c r="C19" s="81"/>
      <c r="D19" s="82"/>
      <c r="E19" s="82"/>
      <c r="F19" s="83"/>
      <c r="G19" s="72">
        <f t="shared" si="11"/>
        <v>0</v>
      </c>
      <c r="H19" s="48">
        <f t="shared" si="3"/>
        <v>0</v>
      </c>
      <c r="I19" s="33">
        <f t="shared" si="10"/>
        <v>10000</v>
      </c>
      <c r="J19" s="15">
        <v>0.3</v>
      </c>
      <c r="K19" s="2">
        <f t="shared" si="7"/>
        <v>0</v>
      </c>
    </row>
    <row r="20" spans="1:11" x14ac:dyDescent="0.25">
      <c r="A20" s="3" t="s">
        <v>42</v>
      </c>
      <c r="B20" s="65">
        <f t="shared" ref="B20:G20" si="12">B21+B22+B23</f>
        <v>0</v>
      </c>
      <c r="C20" s="65">
        <f t="shared" si="12"/>
        <v>0</v>
      </c>
      <c r="D20" s="65">
        <f t="shared" si="12"/>
        <v>0</v>
      </c>
      <c r="E20" s="65">
        <f t="shared" si="12"/>
        <v>0</v>
      </c>
      <c r="F20" s="66">
        <f t="shared" si="12"/>
        <v>0</v>
      </c>
      <c r="G20" s="67">
        <f t="shared" si="12"/>
        <v>0</v>
      </c>
      <c r="H20" s="48">
        <f t="shared" si="3"/>
        <v>0</v>
      </c>
      <c r="I20" s="34">
        <f>MAX(10000,J20*B20)</f>
        <v>10000</v>
      </c>
      <c r="J20" s="23">
        <v>0.2</v>
      </c>
      <c r="K20" s="39">
        <f t="shared" si="7"/>
        <v>0</v>
      </c>
    </row>
    <row r="21" spans="1:11" x14ac:dyDescent="0.25">
      <c r="A21" s="4" t="s">
        <v>31</v>
      </c>
      <c r="B21" s="68"/>
      <c r="C21" s="69"/>
      <c r="D21" s="70"/>
      <c r="E21" s="70"/>
      <c r="F21" s="71"/>
      <c r="G21" s="72">
        <f>C21+D21+E21+F21</f>
        <v>0</v>
      </c>
      <c r="H21" s="48">
        <f t="shared" si="3"/>
        <v>0</v>
      </c>
      <c r="I21" s="35">
        <f t="shared" ref="I21:I23" si="13">MAX(10000,J21*B21)</f>
        <v>10000</v>
      </c>
      <c r="J21" s="13">
        <v>0.3</v>
      </c>
      <c r="K21" s="2">
        <f t="shared" si="7"/>
        <v>0</v>
      </c>
    </row>
    <row r="22" spans="1:11" x14ac:dyDescent="0.25">
      <c r="A22" s="4" t="s">
        <v>32</v>
      </c>
      <c r="B22" s="68"/>
      <c r="C22" s="73"/>
      <c r="D22" s="74"/>
      <c r="E22" s="74"/>
      <c r="F22" s="75"/>
      <c r="G22" s="72">
        <f t="shared" ref="G22:G23" si="14">C22+D22+E22+F22</f>
        <v>0</v>
      </c>
      <c r="H22" s="48">
        <f t="shared" si="3"/>
        <v>0</v>
      </c>
      <c r="I22" s="31">
        <f t="shared" si="13"/>
        <v>10000</v>
      </c>
      <c r="J22" s="14">
        <v>0.3</v>
      </c>
      <c r="K22" s="2">
        <f t="shared" si="7"/>
        <v>0</v>
      </c>
    </row>
    <row r="23" spans="1:11" ht="15.75" thickBot="1" x14ac:dyDescent="0.3">
      <c r="A23" s="8" t="s">
        <v>33</v>
      </c>
      <c r="B23" s="76"/>
      <c r="C23" s="77"/>
      <c r="D23" s="78"/>
      <c r="E23" s="78"/>
      <c r="F23" s="79"/>
      <c r="G23" s="80">
        <f t="shared" si="14"/>
        <v>0</v>
      </c>
      <c r="H23" s="49">
        <f t="shared" si="3"/>
        <v>0</v>
      </c>
      <c r="I23" s="32">
        <f t="shared" si="13"/>
        <v>10000</v>
      </c>
      <c r="J23" s="22">
        <v>0.3</v>
      </c>
      <c r="K23" s="40">
        <f t="shared" si="7"/>
        <v>0</v>
      </c>
    </row>
    <row r="24" spans="1:11" ht="15.75" thickTop="1" x14ac:dyDescent="0.25">
      <c r="A24" s="7" t="s">
        <v>39</v>
      </c>
      <c r="B24" s="62">
        <f>B25</f>
        <v>0</v>
      </c>
      <c r="C24" s="62">
        <f>C25</f>
        <v>0</v>
      </c>
      <c r="D24" s="62">
        <f t="shared" ref="D24:G24" si="15">D25</f>
        <v>0</v>
      </c>
      <c r="E24" s="62">
        <f t="shared" si="15"/>
        <v>0</v>
      </c>
      <c r="F24" s="63">
        <f t="shared" si="15"/>
        <v>0</v>
      </c>
      <c r="G24" s="64">
        <f t="shared" si="15"/>
        <v>0</v>
      </c>
      <c r="H24" s="53">
        <f>G24</f>
        <v>0</v>
      </c>
      <c r="I24" s="52">
        <f>B24*J24</f>
        <v>0</v>
      </c>
      <c r="J24" s="54">
        <v>-1</v>
      </c>
      <c r="K24" s="38">
        <f t="shared" si="7"/>
        <v>0</v>
      </c>
    </row>
    <row r="25" spans="1:11" x14ac:dyDescent="0.25">
      <c r="A25" s="3" t="s">
        <v>41</v>
      </c>
      <c r="B25" s="65">
        <f t="shared" ref="B25:G25" si="16">B26+B27+B28</f>
        <v>0</v>
      </c>
      <c r="C25" s="65">
        <f t="shared" si="16"/>
        <v>0</v>
      </c>
      <c r="D25" s="65">
        <f t="shared" si="16"/>
        <v>0</v>
      </c>
      <c r="E25" s="65">
        <f t="shared" si="16"/>
        <v>0</v>
      </c>
      <c r="F25" s="66">
        <f t="shared" si="16"/>
        <v>0</v>
      </c>
      <c r="G25" s="67">
        <f t="shared" si="16"/>
        <v>0</v>
      </c>
      <c r="H25" s="53">
        <f>G25</f>
        <v>0</v>
      </c>
      <c r="I25" s="29">
        <f>B25*J25</f>
        <v>0</v>
      </c>
      <c r="J25" s="55">
        <v>-1</v>
      </c>
      <c r="K25" s="39">
        <f t="shared" si="7"/>
        <v>0</v>
      </c>
    </row>
    <row r="26" spans="1:11" x14ac:dyDescent="0.25">
      <c r="A26" s="4" t="s">
        <v>31</v>
      </c>
      <c r="B26" s="68"/>
      <c r="C26" s="69"/>
      <c r="D26" s="70"/>
      <c r="E26" s="70"/>
      <c r="F26" s="71"/>
      <c r="G26" s="72">
        <f>C26+D26+E26+F26</f>
        <v>0</v>
      </c>
      <c r="H26" s="48">
        <f t="shared" si="3"/>
        <v>0</v>
      </c>
      <c r="I26" s="35">
        <f t="shared" ref="I26:I28" si="17">MAX(10000,J26*B26)</f>
        <v>10000</v>
      </c>
      <c r="J26" s="13">
        <v>0.3</v>
      </c>
      <c r="K26" s="2">
        <f t="shared" si="7"/>
        <v>0</v>
      </c>
    </row>
    <row r="27" spans="1:11" x14ac:dyDescent="0.25">
      <c r="A27" s="4" t="s">
        <v>32</v>
      </c>
      <c r="B27" s="68"/>
      <c r="C27" s="73"/>
      <c r="D27" s="74"/>
      <c r="E27" s="74"/>
      <c r="F27" s="75"/>
      <c r="G27" s="72">
        <f t="shared" ref="G27:G28" si="18">C27+D27+E27+F27</f>
        <v>0</v>
      </c>
      <c r="H27" s="48">
        <f t="shared" si="3"/>
        <v>0</v>
      </c>
      <c r="I27" s="31">
        <f t="shared" si="17"/>
        <v>10000</v>
      </c>
      <c r="J27" s="14">
        <v>0.3</v>
      </c>
      <c r="K27" s="2">
        <f t="shared" si="7"/>
        <v>0</v>
      </c>
    </row>
    <row r="28" spans="1:11" ht="15.75" thickBot="1" x14ac:dyDescent="0.3">
      <c r="A28" s="8" t="s">
        <v>33</v>
      </c>
      <c r="B28" s="76"/>
      <c r="C28" s="77"/>
      <c r="D28" s="78"/>
      <c r="E28" s="78"/>
      <c r="F28" s="79"/>
      <c r="G28" s="80">
        <f t="shared" si="18"/>
        <v>0</v>
      </c>
      <c r="H28" s="49">
        <f t="shared" si="3"/>
        <v>0</v>
      </c>
      <c r="I28" s="32">
        <f t="shared" si="17"/>
        <v>10000</v>
      </c>
      <c r="J28" s="22">
        <v>0.3</v>
      </c>
      <c r="K28" s="40">
        <f t="shared" si="7"/>
        <v>0</v>
      </c>
    </row>
    <row r="29" spans="1:11" ht="15.75" thickTop="1" x14ac:dyDescent="0.25">
      <c r="A29" s="7" t="s">
        <v>40</v>
      </c>
      <c r="B29" s="62">
        <f t="shared" ref="B29:G29" si="19">B30+B34</f>
        <v>0</v>
      </c>
      <c r="C29" s="62">
        <f t="shared" si="19"/>
        <v>0</v>
      </c>
      <c r="D29" s="62">
        <f t="shared" si="19"/>
        <v>0</v>
      </c>
      <c r="E29" s="62">
        <f t="shared" si="19"/>
        <v>0</v>
      </c>
      <c r="F29" s="63">
        <f t="shared" si="19"/>
        <v>0</v>
      </c>
      <c r="G29" s="64">
        <f t="shared" si="19"/>
        <v>0</v>
      </c>
      <c r="H29" s="53">
        <f>G29</f>
        <v>0</v>
      </c>
      <c r="I29" s="28">
        <f>B29*J29</f>
        <v>0</v>
      </c>
      <c r="J29" s="54">
        <v>-1</v>
      </c>
      <c r="K29" s="38">
        <f t="shared" si="7"/>
        <v>0</v>
      </c>
    </row>
    <row r="30" spans="1:11" x14ac:dyDescent="0.25">
      <c r="A30" s="3" t="s">
        <v>41</v>
      </c>
      <c r="B30" s="65">
        <f t="shared" ref="B30:G30" si="20">B31+B32+B33</f>
        <v>0</v>
      </c>
      <c r="C30" s="65">
        <f t="shared" si="20"/>
        <v>0</v>
      </c>
      <c r="D30" s="65">
        <f t="shared" si="20"/>
        <v>0</v>
      </c>
      <c r="E30" s="65">
        <f t="shared" si="20"/>
        <v>0</v>
      </c>
      <c r="F30" s="66">
        <f t="shared" si="20"/>
        <v>0</v>
      </c>
      <c r="G30" s="67">
        <f t="shared" si="20"/>
        <v>0</v>
      </c>
      <c r="H30" s="53">
        <f>G30</f>
        <v>0</v>
      </c>
      <c r="I30" s="29">
        <f>B30*J30</f>
        <v>0</v>
      </c>
      <c r="J30" s="55">
        <v>-1</v>
      </c>
      <c r="K30" s="39">
        <f t="shared" si="7"/>
        <v>0</v>
      </c>
    </row>
    <row r="31" spans="1:11" x14ac:dyDescent="0.25">
      <c r="A31" s="4" t="s">
        <v>31</v>
      </c>
      <c r="B31" s="68"/>
      <c r="C31" s="69"/>
      <c r="D31" s="70"/>
      <c r="E31" s="70"/>
      <c r="F31" s="71"/>
      <c r="G31" s="72">
        <f>C31+D31+E31+F31</f>
        <v>0</v>
      </c>
      <c r="H31" s="48">
        <f t="shared" si="3"/>
        <v>0</v>
      </c>
      <c r="I31" s="30">
        <f t="shared" ref="I31:I33" si="21">MAX(10000,J31*B31)</f>
        <v>10000</v>
      </c>
      <c r="J31" s="13">
        <v>0.3</v>
      </c>
      <c r="K31" s="2">
        <f t="shared" si="7"/>
        <v>0</v>
      </c>
    </row>
    <row r="32" spans="1:11" x14ac:dyDescent="0.25">
      <c r="A32" s="4" t="s">
        <v>32</v>
      </c>
      <c r="B32" s="68"/>
      <c r="C32" s="73"/>
      <c r="D32" s="74"/>
      <c r="E32" s="74"/>
      <c r="F32" s="75"/>
      <c r="G32" s="72">
        <f t="shared" ref="G32:G33" si="22">C32+D32+E32+F32</f>
        <v>0</v>
      </c>
      <c r="H32" s="48">
        <f t="shared" si="3"/>
        <v>0</v>
      </c>
      <c r="I32" s="31">
        <f t="shared" si="21"/>
        <v>10000</v>
      </c>
      <c r="J32" s="16">
        <v>0.3</v>
      </c>
      <c r="K32" s="2">
        <f t="shared" si="7"/>
        <v>0</v>
      </c>
    </row>
    <row r="33" spans="1:11" x14ac:dyDescent="0.25">
      <c r="A33" s="4" t="s">
        <v>33</v>
      </c>
      <c r="B33" s="68"/>
      <c r="C33" s="81"/>
      <c r="D33" s="82"/>
      <c r="E33" s="82"/>
      <c r="F33" s="83"/>
      <c r="G33" s="72">
        <f t="shared" si="22"/>
        <v>0</v>
      </c>
      <c r="H33" s="48">
        <f t="shared" si="3"/>
        <v>0</v>
      </c>
      <c r="I33" s="33">
        <f t="shared" si="21"/>
        <v>10000</v>
      </c>
      <c r="J33" s="17">
        <v>0.3</v>
      </c>
      <c r="K33" s="2">
        <f t="shared" si="7"/>
        <v>0</v>
      </c>
    </row>
    <row r="34" spans="1:11" x14ac:dyDescent="0.25">
      <c r="A34" s="3" t="s">
        <v>42</v>
      </c>
      <c r="B34" s="65">
        <f t="shared" ref="B34:G34" si="23">B35+B36+B37</f>
        <v>0</v>
      </c>
      <c r="C34" s="65">
        <f t="shared" si="23"/>
        <v>0</v>
      </c>
      <c r="D34" s="65">
        <f t="shared" si="23"/>
        <v>0</v>
      </c>
      <c r="E34" s="65">
        <f t="shared" si="23"/>
        <v>0</v>
      </c>
      <c r="F34" s="66">
        <f t="shared" si="23"/>
        <v>0</v>
      </c>
      <c r="G34" s="67">
        <f t="shared" si="23"/>
        <v>0</v>
      </c>
      <c r="H34" s="53">
        <f>G34</f>
        <v>0</v>
      </c>
      <c r="I34" s="34">
        <f>B34*J34</f>
        <v>0</v>
      </c>
      <c r="J34" s="56">
        <v>-1</v>
      </c>
      <c r="K34" s="39">
        <f t="shared" si="7"/>
        <v>0</v>
      </c>
    </row>
    <row r="35" spans="1:11" x14ac:dyDescent="0.25">
      <c r="A35" s="4" t="s">
        <v>31</v>
      </c>
      <c r="B35" s="68"/>
      <c r="C35" s="69"/>
      <c r="D35" s="70"/>
      <c r="E35" s="70"/>
      <c r="F35" s="71"/>
      <c r="G35" s="72">
        <f>C35+D35+E35+F35</f>
        <v>0</v>
      </c>
      <c r="H35" s="48">
        <f t="shared" si="3"/>
        <v>0</v>
      </c>
      <c r="I35" s="35">
        <f t="shared" ref="I35:I41" si="24">MAX(10000,J35*B35)</f>
        <v>10000</v>
      </c>
      <c r="J35" s="13">
        <v>0.3</v>
      </c>
      <c r="K35" s="2">
        <f t="shared" si="7"/>
        <v>0</v>
      </c>
    </row>
    <row r="36" spans="1:11" x14ac:dyDescent="0.25">
      <c r="A36" s="4" t="s">
        <v>32</v>
      </c>
      <c r="B36" s="68"/>
      <c r="C36" s="73"/>
      <c r="D36" s="74"/>
      <c r="E36" s="74"/>
      <c r="F36" s="75"/>
      <c r="G36" s="72">
        <f t="shared" ref="G36:G37" si="25">C36+D36+E36+F36</f>
        <v>0</v>
      </c>
      <c r="H36" s="48">
        <f t="shared" si="3"/>
        <v>0</v>
      </c>
      <c r="I36" s="31">
        <f t="shared" si="24"/>
        <v>10000</v>
      </c>
      <c r="J36" s="14">
        <v>0.3</v>
      </c>
      <c r="K36" s="2">
        <f t="shared" si="7"/>
        <v>0</v>
      </c>
    </row>
    <row r="37" spans="1:11" ht="15.75" thickBot="1" x14ac:dyDescent="0.3">
      <c r="A37" s="8" t="s">
        <v>33</v>
      </c>
      <c r="B37" s="76"/>
      <c r="C37" s="77"/>
      <c r="D37" s="78"/>
      <c r="E37" s="78"/>
      <c r="F37" s="79"/>
      <c r="G37" s="80">
        <f t="shared" si="25"/>
        <v>0</v>
      </c>
      <c r="H37" s="49">
        <f t="shared" si="3"/>
        <v>0</v>
      </c>
      <c r="I37" s="32">
        <f t="shared" si="24"/>
        <v>10000</v>
      </c>
      <c r="J37" s="22">
        <v>0.3</v>
      </c>
      <c r="K37" s="40">
        <f t="shared" si="7"/>
        <v>0</v>
      </c>
    </row>
    <row r="38" spans="1:11" ht="15.75" thickTop="1" x14ac:dyDescent="0.25">
      <c r="A38" s="9" t="s">
        <v>35</v>
      </c>
      <c r="B38" s="84">
        <f>B39+B40+B41</f>
        <v>0</v>
      </c>
      <c r="C38" s="84">
        <f>C39+C40+C41</f>
        <v>0</v>
      </c>
      <c r="D38" s="84">
        <f t="shared" ref="D38:G38" si="26">D39+D40+D41</f>
        <v>0</v>
      </c>
      <c r="E38" s="84">
        <f t="shared" si="26"/>
        <v>0</v>
      </c>
      <c r="F38" s="85">
        <f t="shared" si="26"/>
        <v>0</v>
      </c>
      <c r="G38" s="86">
        <f t="shared" si="26"/>
        <v>0</v>
      </c>
      <c r="H38" s="47"/>
      <c r="I38" s="36"/>
      <c r="J38" s="12"/>
      <c r="K38" s="41">
        <f t="shared" si="7"/>
        <v>0</v>
      </c>
    </row>
    <row r="39" spans="1:11" x14ac:dyDescent="0.25">
      <c r="A39" s="42" t="s">
        <v>45</v>
      </c>
      <c r="B39" s="68"/>
      <c r="C39" s="69"/>
      <c r="D39" s="70"/>
      <c r="E39" s="70"/>
      <c r="F39" s="71"/>
      <c r="G39" s="72">
        <f>C39+D39+E39+F39</f>
        <v>0</v>
      </c>
      <c r="H39" s="48">
        <f t="shared" si="3"/>
        <v>0</v>
      </c>
      <c r="I39" s="35">
        <f t="shared" si="24"/>
        <v>10000</v>
      </c>
      <c r="J39" s="13">
        <v>0.3</v>
      </c>
      <c r="K39" s="2">
        <f t="shared" si="7"/>
        <v>0</v>
      </c>
    </row>
    <row r="40" spans="1:11" x14ac:dyDescent="0.25">
      <c r="A40" s="42" t="s">
        <v>33</v>
      </c>
      <c r="B40" s="68"/>
      <c r="C40" s="73"/>
      <c r="D40" s="74"/>
      <c r="E40" s="74"/>
      <c r="F40" s="75"/>
      <c r="G40" s="72">
        <f t="shared" ref="G40:G41" si="27">C40+D40+E40+F40</f>
        <v>0</v>
      </c>
      <c r="H40" s="48">
        <f t="shared" si="3"/>
        <v>0</v>
      </c>
      <c r="I40" s="31">
        <f t="shared" si="24"/>
        <v>10000</v>
      </c>
      <c r="J40" s="14">
        <v>0.3</v>
      </c>
      <c r="K40" s="2">
        <f t="shared" si="7"/>
        <v>0</v>
      </c>
    </row>
    <row r="41" spans="1:11" ht="15.75" thickBot="1" x14ac:dyDescent="0.3">
      <c r="A41" s="43" t="s">
        <v>34</v>
      </c>
      <c r="B41" s="76"/>
      <c r="C41" s="77"/>
      <c r="D41" s="78"/>
      <c r="E41" s="78"/>
      <c r="F41" s="79"/>
      <c r="G41" s="80">
        <f t="shared" si="27"/>
        <v>0</v>
      </c>
      <c r="H41" s="49">
        <f t="shared" si="3"/>
        <v>0</v>
      </c>
      <c r="I41" s="32">
        <f t="shared" si="24"/>
        <v>10000</v>
      </c>
      <c r="J41" s="22">
        <v>0.3</v>
      </c>
      <c r="K41" s="40">
        <f t="shared" si="7"/>
        <v>0</v>
      </c>
    </row>
    <row r="42" spans="1:11" ht="16.5" thickTop="1" thickBot="1" x14ac:dyDescent="0.3">
      <c r="A42" s="44" t="s">
        <v>44</v>
      </c>
      <c r="B42" s="87">
        <f>B9+B38</f>
        <v>0</v>
      </c>
      <c r="C42" s="87">
        <f t="shared" ref="C42:G42" si="28">C9+C38</f>
        <v>0</v>
      </c>
      <c r="D42" s="87">
        <f t="shared" si="28"/>
        <v>0</v>
      </c>
      <c r="E42" s="87">
        <f t="shared" si="28"/>
        <v>0</v>
      </c>
      <c r="F42" s="88">
        <f t="shared" si="28"/>
        <v>0</v>
      </c>
      <c r="G42" s="87">
        <f t="shared" si="28"/>
        <v>0</v>
      </c>
      <c r="H42" s="50"/>
      <c r="I42" s="45"/>
      <c r="J42" s="46"/>
      <c r="K42" s="25">
        <f t="shared" si="7"/>
        <v>0</v>
      </c>
    </row>
    <row r="43" spans="1:11" x14ac:dyDescent="0.25">
      <c r="A43" s="9" t="s">
        <v>43</v>
      </c>
      <c r="B43" s="84"/>
      <c r="C43" s="84"/>
      <c r="D43" s="84"/>
      <c r="E43" s="84"/>
      <c r="F43" s="85"/>
      <c r="G43" s="86">
        <f>C43+D43+E43+F43</f>
        <v>0</v>
      </c>
      <c r="H43" s="47"/>
      <c r="I43" s="36"/>
      <c r="J43" s="12"/>
      <c r="K43" s="41">
        <f t="shared" si="7"/>
        <v>0</v>
      </c>
    </row>
  </sheetData>
  <mergeCells count="5">
    <mergeCell ref="B2:K2"/>
    <mergeCell ref="B3:K3"/>
    <mergeCell ref="B4:K4"/>
    <mergeCell ref="A8:B8"/>
    <mergeCell ref="G8:H8"/>
  </mergeCells>
  <conditionalFormatting sqref="H10">
    <cfRule type="cellIs" dxfId="116" priority="39" operator="greaterThan">
      <formula>I10</formula>
    </cfRule>
  </conditionalFormatting>
  <conditionalFormatting sqref="H11">
    <cfRule type="cellIs" dxfId="115" priority="38" operator="greaterThan">
      <formula>I11</formula>
    </cfRule>
  </conditionalFormatting>
  <conditionalFormatting sqref="H12">
    <cfRule type="cellIs" dxfId="114" priority="37" operator="greaterThan">
      <formula>I12</formula>
    </cfRule>
  </conditionalFormatting>
  <conditionalFormatting sqref="H13">
    <cfRule type="cellIs" dxfId="113" priority="36" operator="greaterThan">
      <formula>I13</formula>
    </cfRule>
  </conditionalFormatting>
  <conditionalFormatting sqref="H14">
    <cfRule type="cellIs" dxfId="112" priority="35" operator="greaterThan">
      <formula>I14</formula>
    </cfRule>
  </conditionalFormatting>
  <conditionalFormatting sqref="H15">
    <cfRule type="cellIs" dxfId="111" priority="34" operator="greaterThan">
      <formula>I15</formula>
    </cfRule>
  </conditionalFormatting>
  <conditionalFormatting sqref="H16">
    <cfRule type="cellIs" dxfId="110" priority="33" operator="greaterThan">
      <formula>I16</formula>
    </cfRule>
  </conditionalFormatting>
  <conditionalFormatting sqref="H17">
    <cfRule type="cellIs" dxfId="109" priority="32" operator="greaterThan">
      <formula>I17</formula>
    </cfRule>
  </conditionalFormatting>
  <conditionalFormatting sqref="H18">
    <cfRule type="cellIs" dxfId="108" priority="31" operator="greaterThan">
      <formula>I18</formula>
    </cfRule>
  </conditionalFormatting>
  <conditionalFormatting sqref="H19">
    <cfRule type="cellIs" dxfId="107" priority="30" operator="greaterThan">
      <formula>I19</formula>
    </cfRule>
  </conditionalFormatting>
  <conditionalFormatting sqref="H20">
    <cfRule type="cellIs" dxfId="106" priority="29" operator="greaterThan">
      <formula>I20</formula>
    </cfRule>
  </conditionalFormatting>
  <conditionalFormatting sqref="H21">
    <cfRule type="cellIs" dxfId="105" priority="28" operator="greaterThan">
      <formula>I21</formula>
    </cfRule>
  </conditionalFormatting>
  <conditionalFormatting sqref="H22">
    <cfRule type="cellIs" dxfId="104" priority="27" operator="greaterThan">
      <formula>I22</formula>
    </cfRule>
  </conditionalFormatting>
  <conditionalFormatting sqref="H23">
    <cfRule type="cellIs" dxfId="103" priority="26" operator="greaterThan">
      <formula>I23</formula>
    </cfRule>
  </conditionalFormatting>
  <conditionalFormatting sqref="H24">
    <cfRule type="cellIs" dxfId="102" priority="25" operator="greaterThan">
      <formula>0</formula>
    </cfRule>
  </conditionalFormatting>
  <conditionalFormatting sqref="H25">
    <cfRule type="cellIs" dxfId="101" priority="24" operator="greaterThan">
      <formula>0</formula>
    </cfRule>
  </conditionalFormatting>
  <conditionalFormatting sqref="H26">
    <cfRule type="cellIs" dxfId="100" priority="23" operator="greaterThan">
      <formula>I26</formula>
    </cfRule>
  </conditionalFormatting>
  <conditionalFormatting sqref="H27">
    <cfRule type="cellIs" dxfId="99" priority="22" operator="greaterThan">
      <formula>I27</formula>
    </cfRule>
  </conditionalFormatting>
  <conditionalFormatting sqref="H28">
    <cfRule type="cellIs" dxfId="98" priority="21" operator="greaterThan">
      <formula>I28</formula>
    </cfRule>
  </conditionalFormatting>
  <conditionalFormatting sqref="H29">
    <cfRule type="cellIs" dxfId="97" priority="20" operator="greaterThan">
      <formula>0</formula>
    </cfRule>
  </conditionalFormatting>
  <conditionalFormatting sqref="H30">
    <cfRule type="cellIs" dxfId="96" priority="19" operator="greaterThan">
      <formula>0</formula>
    </cfRule>
  </conditionalFormatting>
  <conditionalFormatting sqref="H31">
    <cfRule type="cellIs" dxfId="95" priority="18" operator="greaterThan">
      <formula>I31</formula>
    </cfRule>
  </conditionalFormatting>
  <conditionalFormatting sqref="H32">
    <cfRule type="cellIs" dxfId="94" priority="17" operator="greaterThan">
      <formula>I32</formula>
    </cfRule>
  </conditionalFormatting>
  <conditionalFormatting sqref="H33">
    <cfRule type="cellIs" dxfId="93" priority="16" operator="greaterThan">
      <formula>I33</formula>
    </cfRule>
  </conditionalFormatting>
  <conditionalFormatting sqref="H34">
    <cfRule type="cellIs" dxfId="92" priority="15" operator="greaterThan">
      <formula>0</formula>
    </cfRule>
  </conditionalFormatting>
  <conditionalFormatting sqref="H35">
    <cfRule type="cellIs" dxfId="91" priority="14" operator="greaterThan">
      <formula>I35</formula>
    </cfRule>
  </conditionalFormatting>
  <conditionalFormatting sqref="H36">
    <cfRule type="cellIs" dxfId="90" priority="13" operator="greaterThan">
      <formula>I36</formula>
    </cfRule>
  </conditionalFormatting>
  <conditionalFormatting sqref="H37">
    <cfRule type="cellIs" dxfId="89" priority="12" operator="greaterThan">
      <formula>I37</formula>
    </cfRule>
  </conditionalFormatting>
  <conditionalFormatting sqref="H39">
    <cfRule type="cellIs" dxfId="88" priority="11" operator="greaterThan">
      <formula>I39</formula>
    </cfRule>
  </conditionalFormatting>
  <conditionalFormatting sqref="H40">
    <cfRule type="cellIs" dxfId="87" priority="10" operator="greaterThan">
      <formula>I40</formula>
    </cfRule>
  </conditionalFormatting>
  <conditionalFormatting sqref="H41">
    <cfRule type="cellIs" dxfId="86" priority="9" operator="greaterThan">
      <formula>I41</formula>
    </cfRule>
  </conditionalFormatting>
  <conditionalFormatting sqref="C9:F9">
    <cfRule type="cellIs" dxfId="85" priority="8" operator="notEqual">
      <formula>0</formula>
    </cfRule>
  </conditionalFormatting>
  <conditionalFormatting sqref="C38:F38">
    <cfRule type="cellIs" dxfId="84" priority="7" operator="notEqual">
      <formula>0</formula>
    </cfRule>
  </conditionalFormatting>
  <conditionalFormatting sqref="C42:F42">
    <cfRule type="cellIs" dxfId="83" priority="6" operator="notEqual">
      <formula>0</formula>
    </cfRule>
  </conditionalFormatting>
  <conditionalFormatting sqref="G9">
    <cfRule type="cellIs" dxfId="82" priority="5" operator="notEqual">
      <formula>0</formula>
    </cfRule>
  </conditionalFormatting>
  <conditionalFormatting sqref="G38">
    <cfRule type="cellIs" dxfId="81" priority="4" operator="notEqual">
      <formula>0</formula>
    </cfRule>
  </conditionalFormatting>
  <conditionalFormatting sqref="G42">
    <cfRule type="cellIs" dxfId="80" priority="3" operator="notEqual">
      <formula>0</formula>
    </cfRule>
  </conditionalFormatting>
  <conditionalFormatting sqref="C43:F43">
    <cfRule type="cellIs" dxfId="79" priority="2" operator="notEqual">
      <formula>0</formula>
    </cfRule>
  </conditionalFormatting>
  <conditionalFormatting sqref="G43">
    <cfRule type="cellIs" dxfId="78" priority="1" operator="notEqual">
      <formula>0</formula>
    </cfRule>
  </conditionalFormatting>
  <pageMargins left="0.25" right="0.25" top="0.75" bottom="0.75" header="0.3" footer="0.3"/>
  <pageSetup paperSize="9" scale="6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46"/>
  <sheetViews>
    <sheetView tabSelected="1" view="pageBreakPreview" zoomScale="85" zoomScaleNormal="85" zoomScaleSheetLayoutView="85" zoomScalePageLayoutView="85" workbookViewId="0">
      <selection activeCell="K42" sqref="K42"/>
    </sheetView>
  </sheetViews>
  <sheetFormatPr baseColWidth="10" defaultColWidth="10.85546875" defaultRowHeight="15" x14ac:dyDescent="0.25"/>
  <cols>
    <col min="1" max="1" width="25.42578125" style="1" customWidth="1"/>
    <col min="2" max="7" width="20.7109375" style="1" customWidth="1"/>
    <col min="8" max="8" width="3.7109375" style="1" customWidth="1"/>
    <col min="9" max="9" width="20.7109375" style="1" customWidth="1"/>
    <col min="10" max="10" width="10.7109375" style="6" customWidth="1"/>
    <col min="11" max="11" width="20.7109375" style="1" customWidth="1"/>
    <col min="12" max="16384" width="10.85546875" style="1"/>
  </cols>
  <sheetData>
    <row r="1" spans="1:11" ht="21" x14ac:dyDescent="0.35">
      <c r="A1" s="5" t="s">
        <v>23</v>
      </c>
    </row>
    <row r="2" spans="1:11" x14ac:dyDescent="0.25">
      <c r="A2" s="1" t="s">
        <v>2</v>
      </c>
      <c r="B2" s="102" t="s">
        <v>58</v>
      </c>
      <c r="C2" s="102"/>
      <c r="D2" s="102"/>
      <c r="E2" s="102"/>
      <c r="F2" s="102"/>
      <c r="G2" s="102"/>
      <c r="H2" s="102"/>
      <c r="I2" s="102"/>
      <c r="J2" s="102"/>
      <c r="K2" s="102"/>
    </row>
    <row r="3" spans="1:11" x14ac:dyDescent="0.25">
      <c r="A3" s="1" t="s">
        <v>3</v>
      </c>
      <c r="B3" s="102" t="s">
        <v>59</v>
      </c>
      <c r="C3" s="102"/>
      <c r="D3" s="102"/>
      <c r="E3" s="102"/>
      <c r="F3" s="102"/>
      <c r="G3" s="102"/>
      <c r="H3" s="102"/>
      <c r="I3" s="102"/>
      <c r="J3" s="102"/>
      <c r="K3" s="102"/>
    </row>
    <row r="4" spans="1:11" x14ac:dyDescent="0.25">
      <c r="A4" s="1" t="s">
        <v>24</v>
      </c>
      <c r="B4" s="102">
        <v>2018</v>
      </c>
      <c r="C4" s="102"/>
      <c r="D4" s="102"/>
      <c r="E4" s="102"/>
      <c r="F4" s="102"/>
      <c r="G4" s="102"/>
      <c r="H4" s="102"/>
      <c r="I4" s="102"/>
      <c r="J4" s="102"/>
      <c r="K4" s="102"/>
    </row>
    <row r="5" spans="1:11" ht="5.0999999999999996" customHeight="1" x14ac:dyDescent="0.25"/>
    <row r="6" spans="1:11" x14ac:dyDescent="0.25">
      <c r="A6" s="51" t="s">
        <v>26</v>
      </c>
    </row>
    <row r="7" spans="1:11" ht="5.0999999999999996" customHeight="1" thickBot="1" x14ac:dyDescent="0.3"/>
    <row r="8" spans="1:11" ht="15.75" thickBot="1" x14ac:dyDescent="0.3">
      <c r="A8" s="107" t="s">
        <v>27</v>
      </c>
      <c r="B8" s="108"/>
      <c r="C8" s="20" t="s">
        <v>6</v>
      </c>
      <c r="D8" s="20" t="s">
        <v>7</v>
      </c>
      <c r="E8" s="20" t="s">
        <v>8</v>
      </c>
      <c r="F8" s="57" t="s">
        <v>9</v>
      </c>
      <c r="G8" s="109" t="s">
        <v>21</v>
      </c>
      <c r="H8" s="110"/>
      <c r="I8" s="58" t="s">
        <v>22</v>
      </c>
      <c r="J8" s="20" t="s">
        <v>12</v>
      </c>
      <c r="K8" s="21" t="s">
        <v>11</v>
      </c>
    </row>
    <row r="9" spans="1:11" ht="15.75" thickBot="1" x14ac:dyDescent="0.3">
      <c r="A9" s="18" t="s">
        <v>13</v>
      </c>
      <c r="B9" s="59">
        <f>B10+B15+B24+B29</f>
        <v>822861.33000000007</v>
      </c>
      <c r="C9" s="59">
        <f>C10+C15+C24+C29</f>
        <v>3.5840779164573178E-3</v>
      </c>
      <c r="D9" s="59">
        <f t="shared" ref="D9:F9" si="0">D10+D15+D24+D29</f>
        <v>0</v>
      </c>
      <c r="E9" s="59">
        <f t="shared" si="0"/>
        <v>0</v>
      </c>
      <c r="F9" s="60">
        <f t="shared" si="0"/>
        <v>0</v>
      </c>
      <c r="G9" s="61">
        <f t="shared" ref="G9:G19" si="1">C9+D9+E9+F9</f>
        <v>3.5840779164573178E-3</v>
      </c>
      <c r="H9" s="37"/>
      <c r="I9" s="27"/>
      <c r="J9" s="19"/>
      <c r="K9" s="89">
        <f t="shared" ref="K9:K11" si="2">B9+G9</f>
        <v>822861.33358407801</v>
      </c>
    </row>
    <row r="10" spans="1:11" ht="15.75" thickTop="1" x14ac:dyDescent="0.25">
      <c r="A10" s="7" t="s">
        <v>14</v>
      </c>
      <c r="B10" s="62">
        <f>B11</f>
        <v>334759.55</v>
      </c>
      <c r="C10" s="62">
        <f>C11</f>
        <v>-1.4551915228366852E-11</v>
      </c>
      <c r="D10" s="62">
        <f t="shared" ref="D10:F10" si="3">D11</f>
        <v>0</v>
      </c>
      <c r="E10" s="62">
        <f t="shared" si="3"/>
        <v>0</v>
      </c>
      <c r="F10" s="63">
        <f t="shared" si="3"/>
        <v>0</v>
      </c>
      <c r="G10" s="64">
        <f t="shared" si="1"/>
        <v>-1.4551915228366852E-11</v>
      </c>
      <c r="H10" s="48">
        <f t="shared" ref="H10:H41" si="4">ABS(G10)</f>
        <v>1.4551915228366852E-11</v>
      </c>
      <c r="I10" s="28">
        <f>MAX(10000,J10*B10)</f>
        <v>33475.955000000002</v>
      </c>
      <c r="J10" s="11">
        <v>0.1</v>
      </c>
      <c r="K10" s="38">
        <f t="shared" si="2"/>
        <v>334759.55</v>
      </c>
    </row>
    <row r="11" spans="1:11" x14ac:dyDescent="0.25">
      <c r="A11" s="3" t="s">
        <v>15</v>
      </c>
      <c r="B11" s="65">
        <f t="shared" ref="B11:F11" si="5">B12+B13+B14</f>
        <v>334759.55</v>
      </c>
      <c r="C11" s="65">
        <f>C12+C13+C14</f>
        <v>-1.4551915228366852E-11</v>
      </c>
      <c r="D11" s="65">
        <f t="shared" si="5"/>
        <v>0</v>
      </c>
      <c r="E11" s="65">
        <f t="shared" si="5"/>
        <v>0</v>
      </c>
      <c r="F11" s="97">
        <f t="shared" si="5"/>
        <v>0</v>
      </c>
      <c r="G11" s="67">
        <f t="shared" si="1"/>
        <v>-1.4551915228366852E-11</v>
      </c>
      <c r="H11" s="48">
        <f t="shared" si="4"/>
        <v>1.4551915228366852E-11</v>
      </c>
      <c r="I11" s="29">
        <f>MAX(10000,J11*B11)</f>
        <v>66951.91</v>
      </c>
      <c r="J11" s="10">
        <v>0.2</v>
      </c>
      <c r="K11" s="39">
        <f t="shared" si="2"/>
        <v>334759.55</v>
      </c>
    </row>
    <row r="12" spans="1:11" x14ac:dyDescent="0.25">
      <c r="A12" s="4" t="s">
        <v>0</v>
      </c>
      <c r="B12" s="68">
        <v>101985.02</v>
      </c>
      <c r="C12" s="68">
        <v>-15951.036666666667</v>
      </c>
      <c r="D12" s="68"/>
      <c r="E12" s="68"/>
      <c r="F12" s="98"/>
      <c r="G12" s="72">
        <f t="shared" si="1"/>
        <v>-15951.036666666667</v>
      </c>
      <c r="H12" s="48">
        <f t="shared" si="4"/>
        <v>15951.036666666667</v>
      </c>
      <c r="I12" s="30">
        <f t="shared" ref="I12:I14" si="6">MAX(10000,J12*B12)</f>
        <v>30595.506000000001</v>
      </c>
      <c r="J12" s="13">
        <v>0.3</v>
      </c>
      <c r="K12" s="2">
        <f>B12+G12</f>
        <v>86033.983333333337</v>
      </c>
    </row>
    <row r="13" spans="1:11" x14ac:dyDescent="0.25">
      <c r="A13" s="4" t="s">
        <v>10</v>
      </c>
      <c r="B13" s="68">
        <v>133021.79</v>
      </c>
      <c r="C13" s="68">
        <v>-48.963333333347698</v>
      </c>
      <c r="D13" s="68"/>
      <c r="E13" s="68"/>
      <c r="F13" s="98"/>
      <c r="G13" s="72">
        <f t="shared" si="1"/>
        <v>-48.963333333347698</v>
      </c>
      <c r="H13" s="48">
        <f t="shared" si="4"/>
        <v>48.963333333347698</v>
      </c>
      <c r="I13" s="31">
        <f t="shared" si="6"/>
        <v>39906.537000000004</v>
      </c>
      <c r="J13" s="14">
        <v>0.3</v>
      </c>
      <c r="K13" s="2">
        <f t="shared" ref="K13:K43" si="7">B13+G13</f>
        <v>132972.82666666666</v>
      </c>
    </row>
    <row r="14" spans="1:11" ht="15.75" thickBot="1" x14ac:dyDescent="0.3">
      <c r="A14" s="8" t="s">
        <v>1</v>
      </c>
      <c r="B14" s="76">
        <v>99752.74</v>
      </c>
      <c r="C14" s="99">
        <v>16000</v>
      </c>
      <c r="D14" s="99"/>
      <c r="E14" s="99"/>
      <c r="F14" s="100"/>
      <c r="G14" s="100">
        <f t="shared" si="1"/>
        <v>16000</v>
      </c>
      <c r="H14" s="49">
        <f t="shared" si="4"/>
        <v>16000</v>
      </c>
      <c r="I14" s="32">
        <f t="shared" si="6"/>
        <v>29925.822</v>
      </c>
      <c r="J14" s="22">
        <v>0.3</v>
      </c>
      <c r="K14" s="40">
        <f t="shared" si="7"/>
        <v>115752.74</v>
      </c>
    </row>
    <row r="15" spans="1:11" ht="15.75" thickTop="1" x14ac:dyDescent="0.25">
      <c r="A15" s="7" t="s">
        <v>16</v>
      </c>
      <c r="B15" s="62">
        <f>B16+B20</f>
        <v>488101.78</v>
      </c>
      <c r="C15" s="62">
        <v>3.584077931009233E-3</v>
      </c>
      <c r="D15" s="62">
        <f t="shared" ref="D15:F15" si="8">D16+D20</f>
        <v>0</v>
      </c>
      <c r="E15" s="62">
        <f t="shared" si="8"/>
        <v>0</v>
      </c>
      <c r="F15" s="63">
        <f t="shared" si="8"/>
        <v>0</v>
      </c>
      <c r="G15" s="63">
        <f t="shared" si="1"/>
        <v>3.584077931009233E-3</v>
      </c>
      <c r="H15" s="48">
        <f t="shared" si="4"/>
        <v>3.584077931009233E-3</v>
      </c>
      <c r="I15" s="28">
        <f>MAX(10000,J15*B15)</f>
        <v>48810.178000000007</v>
      </c>
      <c r="J15" s="11">
        <v>0.1</v>
      </c>
      <c r="K15" s="38">
        <f t="shared" si="7"/>
        <v>488101.78358407796</v>
      </c>
    </row>
    <row r="16" spans="1:11" x14ac:dyDescent="0.25">
      <c r="A16" s="3" t="s">
        <v>15</v>
      </c>
      <c r="B16" s="65">
        <f t="shared" ref="B16:F16" si="9">B17+B18+B19</f>
        <v>488101.78</v>
      </c>
      <c r="C16" s="65">
        <v>3.584077931009233E-3</v>
      </c>
      <c r="D16" s="65">
        <f t="shared" si="9"/>
        <v>0</v>
      </c>
      <c r="E16" s="65">
        <f t="shared" si="9"/>
        <v>0</v>
      </c>
      <c r="F16" s="66">
        <f t="shared" si="9"/>
        <v>0</v>
      </c>
      <c r="G16" s="67">
        <f t="shared" si="1"/>
        <v>3.584077931009233E-3</v>
      </c>
      <c r="H16" s="48">
        <f t="shared" si="4"/>
        <v>3.584077931009233E-3</v>
      </c>
      <c r="I16" s="29">
        <f>MAX(10000,J16*B16)</f>
        <v>97620.356000000014</v>
      </c>
      <c r="J16" s="10">
        <v>0.2</v>
      </c>
      <c r="K16" s="39">
        <f t="shared" si="7"/>
        <v>488101.78358407796</v>
      </c>
    </row>
    <row r="17" spans="1:11" x14ac:dyDescent="0.25">
      <c r="A17" s="4" t="s">
        <v>0</v>
      </c>
      <c r="B17" s="68">
        <v>25650</v>
      </c>
      <c r="C17" s="68">
        <v>5000</v>
      </c>
      <c r="D17" s="68"/>
      <c r="E17" s="68"/>
      <c r="F17" s="98"/>
      <c r="G17" s="72">
        <f t="shared" si="1"/>
        <v>5000</v>
      </c>
      <c r="H17" s="48">
        <f t="shared" si="4"/>
        <v>5000</v>
      </c>
      <c r="I17" s="30">
        <f t="shared" ref="I17:I19" si="10">MAX(10000,J17*B17)</f>
        <v>10000</v>
      </c>
      <c r="J17" s="13">
        <v>0.3</v>
      </c>
      <c r="K17" s="2">
        <f t="shared" si="7"/>
        <v>30650</v>
      </c>
    </row>
    <row r="18" spans="1:11" x14ac:dyDescent="0.25">
      <c r="A18" s="4" t="s">
        <v>10</v>
      </c>
      <c r="B18" s="68">
        <v>354849.71</v>
      </c>
      <c r="C18" s="68">
        <v>-4999.996415922069</v>
      </c>
      <c r="D18" s="68"/>
      <c r="E18" s="68"/>
      <c r="F18" s="98"/>
      <c r="G18" s="72">
        <f t="shared" si="1"/>
        <v>-4999.996415922069</v>
      </c>
      <c r="H18" s="48">
        <f t="shared" si="4"/>
        <v>4999.996415922069</v>
      </c>
      <c r="I18" s="31">
        <f t="shared" si="10"/>
        <v>106454.913</v>
      </c>
      <c r="J18" s="14">
        <v>0.3</v>
      </c>
      <c r="K18" s="2">
        <f t="shared" si="7"/>
        <v>349849.71358407795</v>
      </c>
    </row>
    <row r="19" spans="1:11" x14ac:dyDescent="0.25">
      <c r="A19" s="4" t="s">
        <v>1</v>
      </c>
      <c r="B19" s="68">
        <v>107602.07</v>
      </c>
      <c r="C19" s="68"/>
      <c r="D19" s="68"/>
      <c r="E19" s="68"/>
      <c r="F19" s="98"/>
      <c r="G19" s="101">
        <f t="shared" si="1"/>
        <v>0</v>
      </c>
      <c r="H19" s="48">
        <f t="shared" si="4"/>
        <v>0</v>
      </c>
      <c r="I19" s="33">
        <f t="shared" si="10"/>
        <v>32280.620999999999</v>
      </c>
      <c r="J19" s="15">
        <v>0.3</v>
      </c>
      <c r="K19" s="2">
        <f t="shared" si="7"/>
        <v>107602.07</v>
      </c>
    </row>
    <row r="20" spans="1:11" x14ac:dyDescent="0.25">
      <c r="A20" s="3" t="s">
        <v>17</v>
      </c>
      <c r="B20" s="65">
        <f t="shared" ref="B20:G20" si="11">B21+B22+B23</f>
        <v>0</v>
      </c>
      <c r="C20" s="65">
        <f t="shared" si="11"/>
        <v>0</v>
      </c>
      <c r="D20" s="65">
        <f t="shared" si="11"/>
        <v>0</v>
      </c>
      <c r="E20" s="65">
        <f t="shared" si="11"/>
        <v>0</v>
      </c>
      <c r="F20" s="66">
        <f t="shared" si="11"/>
        <v>0</v>
      </c>
      <c r="G20" s="67">
        <f t="shared" si="11"/>
        <v>0</v>
      </c>
      <c r="H20" s="48">
        <f t="shared" si="4"/>
        <v>0</v>
      </c>
      <c r="I20" s="34">
        <f>MAX(10000,J20*B20)</f>
        <v>10000</v>
      </c>
      <c r="J20" s="23">
        <v>0.2</v>
      </c>
      <c r="K20" s="39">
        <f t="shared" si="7"/>
        <v>0</v>
      </c>
    </row>
    <row r="21" spans="1:11" x14ac:dyDescent="0.25">
      <c r="A21" s="4" t="s">
        <v>0</v>
      </c>
      <c r="B21" s="68"/>
      <c r="C21" s="69"/>
      <c r="D21" s="70"/>
      <c r="E21" s="70"/>
      <c r="F21" s="71"/>
      <c r="G21" s="72">
        <f>C21+D21+E21+F21</f>
        <v>0</v>
      </c>
      <c r="H21" s="48">
        <f t="shared" si="4"/>
        <v>0</v>
      </c>
      <c r="I21" s="35">
        <f t="shared" ref="I21:I23" si="12">MAX(10000,J21*B21)</f>
        <v>10000</v>
      </c>
      <c r="J21" s="13">
        <v>0.3</v>
      </c>
      <c r="K21" s="2">
        <f t="shared" si="7"/>
        <v>0</v>
      </c>
    </row>
    <row r="22" spans="1:11" x14ac:dyDescent="0.25">
      <c r="A22" s="4" t="s">
        <v>10</v>
      </c>
      <c r="B22" s="68"/>
      <c r="C22" s="73"/>
      <c r="D22" s="74"/>
      <c r="E22" s="74"/>
      <c r="F22" s="75"/>
      <c r="G22" s="72">
        <f t="shared" ref="G22:G23" si="13">C22+D22+E22+F22</f>
        <v>0</v>
      </c>
      <c r="H22" s="48">
        <f t="shared" si="4"/>
        <v>0</v>
      </c>
      <c r="I22" s="31">
        <f t="shared" si="12"/>
        <v>10000</v>
      </c>
      <c r="J22" s="14">
        <v>0.3</v>
      </c>
      <c r="K22" s="2">
        <f t="shared" si="7"/>
        <v>0</v>
      </c>
    </row>
    <row r="23" spans="1:11" ht="15.75" thickBot="1" x14ac:dyDescent="0.3">
      <c r="A23" s="8" t="s">
        <v>1</v>
      </c>
      <c r="B23" s="76"/>
      <c r="C23" s="77"/>
      <c r="D23" s="78"/>
      <c r="E23" s="78"/>
      <c r="F23" s="79"/>
      <c r="G23" s="80">
        <f t="shared" si="13"/>
        <v>0</v>
      </c>
      <c r="H23" s="49">
        <f t="shared" si="4"/>
        <v>0</v>
      </c>
      <c r="I23" s="32">
        <f t="shared" si="12"/>
        <v>10000</v>
      </c>
      <c r="J23" s="22">
        <v>0.3</v>
      </c>
      <c r="K23" s="40">
        <f t="shared" si="7"/>
        <v>0</v>
      </c>
    </row>
    <row r="24" spans="1:11" ht="15.75" thickTop="1" x14ac:dyDescent="0.25">
      <c r="A24" s="7" t="s">
        <v>25</v>
      </c>
      <c r="B24" s="62">
        <f>B25</f>
        <v>0</v>
      </c>
      <c r="C24" s="62">
        <f>C25</f>
        <v>0</v>
      </c>
      <c r="D24" s="62">
        <f t="shared" ref="D24:G24" si="14">D25</f>
        <v>0</v>
      </c>
      <c r="E24" s="62">
        <f t="shared" si="14"/>
        <v>0</v>
      </c>
      <c r="F24" s="63">
        <f t="shared" si="14"/>
        <v>0</v>
      </c>
      <c r="G24" s="64">
        <f t="shared" si="14"/>
        <v>0</v>
      </c>
      <c r="H24" s="53">
        <f>G24</f>
        <v>0</v>
      </c>
      <c r="I24" s="52">
        <f>B24*J24</f>
        <v>0</v>
      </c>
      <c r="J24" s="54">
        <v>-1</v>
      </c>
      <c r="K24" s="38">
        <f t="shared" si="7"/>
        <v>0</v>
      </c>
    </row>
    <row r="25" spans="1:11" x14ac:dyDescent="0.25">
      <c r="A25" s="3" t="s">
        <v>15</v>
      </c>
      <c r="B25" s="65">
        <f t="shared" ref="B25:G25" si="15">B26+B27+B28</f>
        <v>0</v>
      </c>
      <c r="C25" s="65">
        <f t="shared" si="15"/>
        <v>0</v>
      </c>
      <c r="D25" s="65">
        <f t="shared" si="15"/>
        <v>0</v>
      </c>
      <c r="E25" s="65">
        <f t="shared" si="15"/>
        <v>0</v>
      </c>
      <c r="F25" s="66">
        <f t="shared" si="15"/>
        <v>0</v>
      </c>
      <c r="G25" s="67">
        <f t="shared" si="15"/>
        <v>0</v>
      </c>
      <c r="H25" s="53">
        <f>G25</f>
        <v>0</v>
      </c>
      <c r="I25" s="29">
        <f>B25*J25</f>
        <v>0</v>
      </c>
      <c r="J25" s="55">
        <v>-1</v>
      </c>
      <c r="K25" s="39">
        <f t="shared" si="7"/>
        <v>0</v>
      </c>
    </row>
    <row r="26" spans="1:11" x14ac:dyDescent="0.25">
      <c r="A26" s="4" t="s">
        <v>0</v>
      </c>
      <c r="B26" s="68"/>
      <c r="C26" s="69"/>
      <c r="D26" s="70"/>
      <c r="E26" s="70"/>
      <c r="F26" s="71"/>
      <c r="G26" s="72">
        <f>C26+D26+E26+F26</f>
        <v>0</v>
      </c>
      <c r="H26" s="48">
        <f t="shared" si="4"/>
        <v>0</v>
      </c>
      <c r="I26" s="35">
        <f t="shared" ref="I26:I28" si="16">MAX(10000,J26*B26)</f>
        <v>10000</v>
      </c>
      <c r="J26" s="13">
        <v>0.3</v>
      </c>
      <c r="K26" s="2">
        <f t="shared" si="7"/>
        <v>0</v>
      </c>
    </row>
    <row r="27" spans="1:11" x14ac:dyDescent="0.25">
      <c r="A27" s="4" t="s">
        <v>10</v>
      </c>
      <c r="B27" s="68"/>
      <c r="C27" s="73"/>
      <c r="D27" s="74"/>
      <c r="E27" s="74"/>
      <c r="F27" s="75"/>
      <c r="G27" s="72">
        <f t="shared" ref="G27:G28" si="17">C27+D27+E27+F27</f>
        <v>0</v>
      </c>
      <c r="H27" s="48">
        <f t="shared" si="4"/>
        <v>0</v>
      </c>
      <c r="I27" s="31">
        <f t="shared" si="16"/>
        <v>10000</v>
      </c>
      <c r="J27" s="14">
        <v>0.3</v>
      </c>
      <c r="K27" s="2">
        <f t="shared" si="7"/>
        <v>0</v>
      </c>
    </row>
    <row r="28" spans="1:11" ht="15.75" thickBot="1" x14ac:dyDescent="0.3">
      <c r="A28" s="8" t="s">
        <v>1</v>
      </c>
      <c r="B28" s="76"/>
      <c r="C28" s="77"/>
      <c r="D28" s="78"/>
      <c r="E28" s="78"/>
      <c r="F28" s="79"/>
      <c r="G28" s="80">
        <f t="shared" si="17"/>
        <v>0</v>
      </c>
      <c r="H28" s="49">
        <f t="shared" si="4"/>
        <v>0</v>
      </c>
      <c r="I28" s="32">
        <f t="shared" si="16"/>
        <v>10000</v>
      </c>
      <c r="J28" s="22">
        <v>0.3</v>
      </c>
      <c r="K28" s="40">
        <f t="shared" si="7"/>
        <v>0</v>
      </c>
    </row>
    <row r="29" spans="1:11" ht="15.75" thickTop="1" x14ac:dyDescent="0.25">
      <c r="A29" s="7" t="s">
        <v>18</v>
      </c>
      <c r="B29" s="62">
        <f t="shared" ref="B29:G29" si="18">B30+B34</f>
        <v>0</v>
      </c>
      <c r="C29" s="62">
        <f t="shared" si="18"/>
        <v>0</v>
      </c>
      <c r="D29" s="62">
        <f t="shared" si="18"/>
        <v>0</v>
      </c>
      <c r="E29" s="62">
        <f t="shared" si="18"/>
        <v>0</v>
      </c>
      <c r="F29" s="63">
        <f t="shared" si="18"/>
        <v>0</v>
      </c>
      <c r="G29" s="64">
        <f t="shared" si="18"/>
        <v>0</v>
      </c>
      <c r="H29" s="53">
        <f>G29</f>
        <v>0</v>
      </c>
      <c r="I29" s="28">
        <f>B29*J29</f>
        <v>0</v>
      </c>
      <c r="J29" s="54">
        <v>-1</v>
      </c>
      <c r="K29" s="38">
        <f t="shared" si="7"/>
        <v>0</v>
      </c>
    </row>
    <row r="30" spans="1:11" x14ac:dyDescent="0.25">
      <c r="A30" s="3" t="s">
        <v>15</v>
      </c>
      <c r="B30" s="65">
        <f t="shared" ref="B30:G30" si="19">B31+B32+B33</f>
        <v>0</v>
      </c>
      <c r="C30" s="65">
        <f t="shared" si="19"/>
        <v>0</v>
      </c>
      <c r="D30" s="65">
        <f t="shared" si="19"/>
        <v>0</v>
      </c>
      <c r="E30" s="65">
        <f t="shared" si="19"/>
        <v>0</v>
      </c>
      <c r="F30" s="66">
        <f t="shared" si="19"/>
        <v>0</v>
      </c>
      <c r="G30" s="67">
        <f t="shared" si="19"/>
        <v>0</v>
      </c>
      <c r="H30" s="53">
        <f>G30</f>
        <v>0</v>
      </c>
      <c r="I30" s="29">
        <f>B30*J30</f>
        <v>0</v>
      </c>
      <c r="J30" s="55">
        <v>-1</v>
      </c>
      <c r="K30" s="39">
        <f t="shared" si="7"/>
        <v>0</v>
      </c>
    </row>
    <row r="31" spans="1:11" x14ac:dyDescent="0.25">
      <c r="A31" s="4" t="s">
        <v>0</v>
      </c>
      <c r="B31" s="68"/>
      <c r="C31" s="69"/>
      <c r="D31" s="70"/>
      <c r="E31" s="70"/>
      <c r="F31" s="71"/>
      <c r="G31" s="72">
        <f>C31+D31+E31+F31</f>
        <v>0</v>
      </c>
      <c r="H31" s="48">
        <f t="shared" si="4"/>
        <v>0</v>
      </c>
      <c r="I31" s="30">
        <f t="shared" ref="I31:I33" si="20">MAX(10000,J31*B31)</f>
        <v>10000</v>
      </c>
      <c r="J31" s="13">
        <v>0.3</v>
      </c>
      <c r="K31" s="2">
        <f t="shared" si="7"/>
        <v>0</v>
      </c>
    </row>
    <row r="32" spans="1:11" x14ac:dyDescent="0.25">
      <c r="A32" s="4" t="s">
        <v>10</v>
      </c>
      <c r="B32" s="68"/>
      <c r="C32" s="73"/>
      <c r="D32" s="74"/>
      <c r="E32" s="74"/>
      <c r="F32" s="75"/>
      <c r="G32" s="72">
        <f t="shared" ref="G32:G33" si="21">C32+D32+E32+F32</f>
        <v>0</v>
      </c>
      <c r="H32" s="48">
        <f t="shared" si="4"/>
        <v>0</v>
      </c>
      <c r="I32" s="31">
        <f t="shared" si="20"/>
        <v>10000</v>
      </c>
      <c r="J32" s="16">
        <v>0.3</v>
      </c>
      <c r="K32" s="2">
        <f t="shared" si="7"/>
        <v>0</v>
      </c>
    </row>
    <row r="33" spans="1:11" x14ac:dyDescent="0.25">
      <c r="A33" s="4" t="s">
        <v>1</v>
      </c>
      <c r="B33" s="68"/>
      <c r="C33" s="81"/>
      <c r="D33" s="82"/>
      <c r="E33" s="82"/>
      <c r="F33" s="83"/>
      <c r="G33" s="72">
        <f t="shared" si="21"/>
        <v>0</v>
      </c>
      <c r="H33" s="48">
        <f t="shared" si="4"/>
        <v>0</v>
      </c>
      <c r="I33" s="33">
        <f t="shared" si="20"/>
        <v>10000</v>
      </c>
      <c r="J33" s="17">
        <v>0.3</v>
      </c>
      <c r="K33" s="2">
        <f t="shared" si="7"/>
        <v>0</v>
      </c>
    </row>
    <row r="34" spans="1:11" x14ac:dyDescent="0.25">
      <c r="A34" s="3" t="s">
        <v>17</v>
      </c>
      <c r="B34" s="65">
        <f t="shared" ref="B34:G34" si="22">B35+B36+B37</f>
        <v>0</v>
      </c>
      <c r="C34" s="65">
        <f t="shared" si="22"/>
        <v>0</v>
      </c>
      <c r="D34" s="65">
        <f t="shared" si="22"/>
        <v>0</v>
      </c>
      <c r="E34" s="65">
        <f t="shared" si="22"/>
        <v>0</v>
      </c>
      <c r="F34" s="66">
        <f t="shared" si="22"/>
        <v>0</v>
      </c>
      <c r="G34" s="67">
        <f t="shared" si="22"/>
        <v>0</v>
      </c>
      <c r="H34" s="53">
        <f>G34</f>
        <v>0</v>
      </c>
      <c r="I34" s="34">
        <f>B34*J34</f>
        <v>0</v>
      </c>
      <c r="J34" s="56">
        <v>-1</v>
      </c>
      <c r="K34" s="39">
        <f t="shared" si="7"/>
        <v>0</v>
      </c>
    </row>
    <row r="35" spans="1:11" x14ac:dyDescent="0.25">
      <c r="A35" s="4" t="s">
        <v>0</v>
      </c>
      <c r="B35" s="68"/>
      <c r="C35" s="69"/>
      <c r="D35" s="70"/>
      <c r="E35" s="70"/>
      <c r="F35" s="71"/>
      <c r="G35" s="72">
        <f>C35+D35+E35+F35</f>
        <v>0</v>
      </c>
      <c r="H35" s="48">
        <f t="shared" si="4"/>
        <v>0</v>
      </c>
      <c r="I35" s="35">
        <f t="shared" ref="I35:I41" si="23">MAX(10000,J35*B35)</f>
        <v>10000</v>
      </c>
      <c r="J35" s="13">
        <v>0.3</v>
      </c>
      <c r="K35" s="2">
        <f t="shared" si="7"/>
        <v>0</v>
      </c>
    </row>
    <row r="36" spans="1:11" x14ac:dyDescent="0.25">
      <c r="A36" s="4" t="s">
        <v>10</v>
      </c>
      <c r="B36" s="68"/>
      <c r="C36" s="73"/>
      <c r="D36" s="74"/>
      <c r="E36" s="74"/>
      <c r="F36" s="75"/>
      <c r="G36" s="72">
        <f t="shared" ref="G36:G37" si="24">C36+D36+E36+F36</f>
        <v>0</v>
      </c>
      <c r="H36" s="48">
        <f t="shared" si="4"/>
        <v>0</v>
      </c>
      <c r="I36" s="31">
        <f t="shared" si="23"/>
        <v>10000</v>
      </c>
      <c r="J36" s="14">
        <v>0.3</v>
      </c>
      <c r="K36" s="2">
        <f t="shared" si="7"/>
        <v>0</v>
      </c>
    </row>
    <row r="37" spans="1:11" ht="15.75" thickBot="1" x14ac:dyDescent="0.3">
      <c r="A37" s="8" t="s">
        <v>1</v>
      </c>
      <c r="B37" s="76"/>
      <c r="C37" s="77"/>
      <c r="D37" s="78"/>
      <c r="E37" s="78"/>
      <c r="F37" s="79"/>
      <c r="G37" s="80">
        <f t="shared" si="24"/>
        <v>0</v>
      </c>
      <c r="H37" s="49">
        <f t="shared" si="4"/>
        <v>0</v>
      </c>
      <c r="I37" s="32">
        <f t="shared" si="23"/>
        <v>10000</v>
      </c>
      <c r="J37" s="22">
        <v>0.3</v>
      </c>
      <c r="K37" s="40">
        <f t="shared" si="7"/>
        <v>0</v>
      </c>
    </row>
    <row r="38" spans="1:11" ht="15.75" thickTop="1" x14ac:dyDescent="0.25">
      <c r="A38" s="9" t="s">
        <v>19</v>
      </c>
      <c r="B38" s="84">
        <f>B39+B40+B41</f>
        <v>91796.62</v>
      </c>
      <c r="C38" s="84">
        <f>C39+C40+C41</f>
        <v>0</v>
      </c>
      <c r="D38" s="84">
        <f t="shared" ref="D38:F38" si="25">D39+D40+D41</f>
        <v>0</v>
      </c>
      <c r="E38" s="84">
        <f t="shared" si="25"/>
        <v>0</v>
      </c>
      <c r="F38" s="85">
        <f t="shared" si="25"/>
        <v>0</v>
      </c>
      <c r="G38" s="86"/>
      <c r="H38" s="47"/>
      <c r="I38" s="36"/>
      <c r="J38" s="12"/>
      <c r="K38" s="41">
        <f t="shared" si="7"/>
        <v>91796.62</v>
      </c>
    </row>
    <row r="39" spans="1:11" x14ac:dyDescent="0.25">
      <c r="A39" s="42" t="s">
        <v>4</v>
      </c>
      <c r="B39" s="68">
        <v>14350.45</v>
      </c>
      <c r="C39" s="68"/>
      <c r="D39" s="70"/>
      <c r="E39" s="70"/>
      <c r="F39" s="71"/>
      <c r="G39" s="72"/>
      <c r="H39" s="48">
        <f t="shared" si="4"/>
        <v>0</v>
      </c>
      <c r="I39" s="35">
        <f t="shared" si="23"/>
        <v>10000</v>
      </c>
      <c r="J39" s="13">
        <v>0.3</v>
      </c>
      <c r="K39" s="2">
        <f t="shared" si="7"/>
        <v>14350.45</v>
      </c>
    </row>
    <row r="40" spans="1:11" x14ac:dyDescent="0.25">
      <c r="A40" s="42" t="s">
        <v>1</v>
      </c>
      <c r="B40" s="68">
        <v>19997.669999999998</v>
      </c>
      <c r="C40" s="68"/>
      <c r="D40" s="74"/>
      <c r="E40" s="74"/>
      <c r="F40" s="75"/>
      <c r="G40" s="72"/>
      <c r="H40" s="48">
        <f t="shared" si="4"/>
        <v>0</v>
      </c>
      <c r="I40" s="31">
        <f t="shared" si="23"/>
        <v>10000</v>
      </c>
      <c r="J40" s="14">
        <v>0.3</v>
      </c>
      <c r="K40" s="2">
        <f t="shared" si="7"/>
        <v>19997.669999999998</v>
      </c>
    </row>
    <row r="41" spans="1:11" ht="15.75" thickBot="1" x14ac:dyDescent="0.3">
      <c r="A41" s="43" t="s">
        <v>5</v>
      </c>
      <c r="B41" s="76">
        <v>57448.5</v>
      </c>
      <c r="C41" s="76"/>
      <c r="D41" s="78"/>
      <c r="E41" s="78"/>
      <c r="F41" s="79"/>
      <c r="G41" s="80"/>
      <c r="H41" s="49">
        <f t="shared" si="4"/>
        <v>0</v>
      </c>
      <c r="I41" s="32">
        <f t="shared" si="23"/>
        <v>17234.55</v>
      </c>
      <c r="J41" s="22">
        <v>0.3</v>
      </c>
      <c r="K41" s="40">
        <f t="shared" si="7"/>
        <v>57448.5</v>
      </c>
    </row>
    <row r="42" spans="1:11" ht="16.5" thickTop="1" thickBot="1" x14ac:dyDescent="0.3">
      <c r="A42" s="44" t="s">
        <v>20</v>
      </c>
      <c r="B42" s="87">
        <f>B9+B38</f>
        <v>914657.95000000007</v>
      </c>
      <c r="C42" s="87">
        <f t="shared" ref="C42:F42" si="26">C9+C38</f>
        <v>3.5840779164573178E-3</v>
      </c>
      <c r="D42" s="87">
        <f t="shared" si="26"/>
        <v>0</v>
      </c>
      <c r="E42" s="87">
        <f t="shared" si="26"/>
        <v>0</v>
      </c>
      <c r="F42" s="88">
        <f t="shared" si="26"/>
        <v>0</v>
      </c>
      <c r="G42" s="87"/>
      <c r="H42" s="50"/>
      <c r="I42" s="45"/>
      <c r="J42" s="46"/>
      <c r="K42" s="25">
        <f t="shared" si="7"/>
        <v>914657.95000000007</v>
      </c>
    </row>
    <row r="43" spans="1:11" x14ac:dyDescent="0.25">
      <c r="A43" s="9" t="s">
        <v>29</v>
      </c>
      <c r="B43" s="84"/>
      <c r="C43" s="84"/>
      <c r="D43" s="84"/>
      <c r="E43" s="84"/>
      <c r="F43" s="85"/>
      <c r="G43" s="86">
        <f>C43+D43+E43+F43</f>
        <v>0</v>
      </c>
      <c r="H43" s="47"/>
      <c r="I43" s="36"/>
      <c r="J43" s="12"/>
      <c r="K43" s="41">
        <f t="shared" si="7"/>
        <v>0</v>
      </c>
    </row>
    <row r="46" spans="1:11" x14ac:dyDescent="0.25">
      <c r="B46" s="96"/>
      <c r="C46" s="96"/>
    </row>
  </sheetData>
  <mergeCells count="5">
    <mergeCell ref="B2:K2"/>
    <mergeCell ref="B3:K3"/>
    <mergeCell ref="B4:K4"/>
    <mergeCell ref="A8:B8"/>
    <mergeCell ref="G8:H8"/>
  </mergeCells>
  <conditionalFormatting sqref="H10">
    <cfRule type="cellIs" dxfId="77" priority="39" operator="greaterThan">
      <formula>I10</formula>
    </cfRule>
  </conditionalFormatting>
  <conditionalFormatting sqref="H11">
    <cfRule type="cellIs" dxfId="76" priority="38" operator="greaterThan">
      <formula>I11</formula>
    </cfRule>
  </conditionalFormatting>
  <conditionalFormatting sqref="H12">
    <cfRule type="cellIs" dxfId="75" priority="37" operator="greaterThan">
      <formula>I12</formula>
    </cfRule>
  </conditionalFormatting>
  <conditionalFormatting sqref="H13">
    <cfRule type="cellIs" dxfId="74" priority="36" operator="greaterThan">
      <formula>I13</formula>
    </cfRule>
  </conditionalFormatting>
  <conditionalFormatting sqref="H14">
    <cfRule type="cellIs" dxfId="73" priority="35" operator="greaterThan">
      <formula>I14</formula>
    </cfRule>
  </conditionalFormatting>
  <conditionalFormatting sqref="H15">
    <cfRule type="cellIs" dxfId="72" priority="34" operator="greaterThan">
      <formula>I15</formula>
    </cfRule>
  </conditionalFormatting>
  <conditionalFormatting sqref="H16">
    <cfRule type="cellIs" dxfId="71" priority="33" operator="greaterThan">
      <formula>I16</formula>
    </cfRule>
  </conditionalFormatting>
  <conditionalFormatting sqref="H17">
    <cfRule type="cellIs" dxfId="70" priority="32" operator="greaterThan">
      <formula>I17</formula>
    </cfRule>
  </conditionalFormatting>
  <conditionalFormatting sqref="H18">
    <cfRule type="cellIs" dxfId="69" priority="31" operator="greaterThan">
      <formula>I18</formula>
    </cfRule>
  </conditionalFormatting>
  <conditionalFormatting sqref="H19">
    <cfRule type="cellIs" dxfId="68" priority="30" operator="greaterThan">
      <formula>I19</formula>
    </cfRule>
  </conditionalFormatting>
  <conditionalFormatting sqref="H20">
    <cfRule type="cellIs" dxfId="67" priority="29" operator="greaterThan">
      <formula>I20</formula>
    </cfRule>
  </conditionalFormatting>
  <conditionalFormatting sqref="H21">
    <cfRule type="cellIs" dxfId="66" priority="28" operator="greaterThan">
      <formula>I21</formula>
    </cfRule>
  </conditionalFormatting>
  <conditionalFormatting sqref="H22">
    <cfRule type="cellIs" dxfId="65" priority="27" operator="greaterThan">
      <formula>I22</formula>
    </cfRule>
  </conditionalFormatting>
  <conditionalFormatting sqref="H23">
    <cfRule type="cellIs" dxfId="64" priority="26" operator="greaterThan">
      <formula>I23</formula>
    </cfRule>
  </conditionalFormatting>
  <conditionalFormatting sqref="H24">
    <cfRule type="cellIs" dxfId="63" priority="25" operator="greaterThan">
      <formula>0</formula>
    </cfRule>
  </conditionalFormatting>
  <conditionalFormatting sqref="H25">
    <cfRule type="cellIs" dxfId="62" priority="24" operator="greaterThan">
      <formula>0</formula>
    </cfRule>
  </conditionalFormatting>
  <conditionalFormatting sqref="H26">
    <cfRule type="cellIs" dxfId="61" priority="23" operator="greaterThan">
      <formula>I26</formula>
    </cfRule>
  </conditionalFormatting>
  <conditionalFormatting sqref="H27">
    <cfRule type="cellIs" dxfId="60" priority="22" operator="greaterThan">
      <formula>I27</formula>
    </cfRule>
  </conditionalFormatting>
  <conditionalFormatting sqref="H28">
    <cfRule type="cellIs" dxfId="59" priority="21" operator="greaterThan">
      <formula>I28</formula>
    </cfRule>
  </conditionalFormatting>
  <conditionalFormatting sqref="H29">
    <cfRule type="cellIs" dxfId="58" priority="20" operator="greaterThan">
      <formula>0</formula>
    </cfRule>
  </conditionalFormatting>
  <conditionalFormatting sqref="H30">
    <cfRule type="cellIs" dxfId="57" priority="19" operator="greaterThan">
      <formula>0</formula>
    </cfRule>
  </conditionalFormatting>
  <conditionalFormatting sqref="H31">
    <cfRule type="cellIs" dxfId="56" priority="18" operator="greaterThan">
      <formula>I31</formula>
    </cfRule>
  </conditionalFormatting>
  <conditionalFormatting sqref="H32">
    <cfRule type="cellIs" dxfId="55" priority="17" operator="greaterThan">
      <formula>I32</formula>
    </cfRule>
  </conditionalFormatting>
  <conditionalFormatting sqref="H33">
    <cfRule type="cellIs" dxfId="54" priority="16" operator="greaterThan">
      <formula>I33</formula>
    </cfRule>
  </conditionalFormatting>
  <conditionalFormatting sqref="H34">
    <cfRule type="cellIs" dxfId="53" priority="15" operator="greaterThan">
      <formula>0</formula>
    </cfRule>
  </conditionalFormatting>
  <conditionalFormatting sqref="H35">
    <cfRule type="cellIs" dxfId="52" priority="14" operator="greaterThan">
      <formula>I35</formula>
    </cfRule>
  </conditionalFormatting>
  <conditionalFormatting sqref="H36">
    <cfRule type="cellIs" dxfId="51" priority="13" operator="greaterThan">
      <formula>I36</formula>
    </cfRule>
  </conditionalFormatting>
  <conditionalFormatting sqref="H37">
    <cfRule type="cellIs" dxfId="50" priority="12" operator="greaterThan">
      <formula>I37</formula>
    </cfRule>
  </conditionalFormatting>
  <conditionalFormatting sqref="H39">
    <cfRule type="cellIs" dxfId="49" priority="11" operator="greaterThan">
      <formula>I39</formula>
    </cfRule>
  </conditionalFormatting>
  <conditionalFormatting sqref="H40">
    <cfRule type="cellIs" dxfId="48" priority="10" operator="greaterThan">
      <formula>I40</formula>
    </cfRule>
  </conditionalFormatting>
  <conditionalFormatting sqref="H41">
    <cfRule type="cellIs" dxfId="47" priority="9" operator="greaterThan">
      <formula>I41</formula>
    </cfRule>
  </conditionalFormatting>
  <conditionalFormatting sqref="C9:F9">
    <cfRule type="cellIs" dxfId="46" priority="8" operator="notEqual">
      <formula>0</formula>
    </cfRule>
  </conditionalFormatting>
  <conditionalFormatting sqref="C38:F38">
    <cfRule type="cellIs" dxfId="45" priority="7" operator="notEqual">
      <formula>0</formula>
    </cfRule>
  </conditionalFormatting>
  <conditionalFormatting sqref="C42:F42">
    <cfRule type="cellIs" dxfId="44" priority="6" operator="notEqual">
      <formula>0</formula>
    </cfRule>
  </conditionalFormatting>
  <conditionalFormatting sqref="G9">
    <cfRule type="cellIs" dxfId="43" priority="5" operator="notEqual">
      <formula>0</formula>
    </cfRule>
  </conditionalFormatting>
  <conditionalFormatting sqref="G38">
    <cfRule type="cellIs" dxfId="42" priority="4" operator="notEqual">
      <formula>0</formula>
    </cfRule>
  </conditionalFormatting>
  <conditionalFormatting sqref="G42">
    <cfRule type="cellIs" dxfId="41" priority="3" operator="notEqual">
      <formula>0</formula>
    </cfRule>
  </conditionalFormatting>
  <conditionalFormatting sqref="C43:F43">
    <cfRule type="cellIs" dxfId="40" priority="2" operator="notEqual">
      <formula>0</formula>
    </cfRule>
  </conditionalFormatting>
  <conditionalFormatting sqref="G43">
    <cfRule type="cellIs" dxfId="39" priority="1" operator="notEqual">
      <formula>0</formula>
    </cfRule>
  </conditionalFormatting>
  <pageMargins left="0.25" right="0.25" top="0.75" bottom="0.75" header="0.3" footer="0.3"/>
  <pageSetup paperSize="9" scale="6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43"/>
  <sheetViews>
    <sheetView view="pageBreakPreview" zoomScale="85" zoomScaleNormal="85" zoomScaleSheetLayoutView="85" zoomScalePageLayoutView="85" workbookViewId="0">
      <selection activeCell="C45" sqref="C45"/>
    </sheetView>
  </sheetViews>
  <sheetFormatPr baseColWidth="10" defaultColWidth="10.85546875" defaultRowHeight="15" x14ac:dyDescent="0.25"/>
  <cols>
    <col min="1" max="1" width="25.42578125" style="1" customWidth="1"/>
    <col min="2" max="7" width="20.7109375" style="1" customWidth="1"/>
    <col min="8" max="8" width="3.7109375" style="1" customWidth="1"/>
    <col min="9" max="9" width="20.7109375" style="1" customWidth="1"/>
    <col min="10" max="10" width="10.7109375" style="6" customWidth="1"/>
    <col min="11" max="11" width="20.7109375" style="1" customWidth="1"/>
    <col min="12" max="16384" width="10.85546875" style="1"/>
  </cols>
  <sheetData>
    <row r="1" spans="1:11" ht="21" x14ac:dyDescent="0.35">
      <c r="A1" s="5" t="s">
        <v>23</v>
      </c>
    </row>
    <row r="2" spans="1:11" x14ac:dyDescent="0.25">
      <c r="A2" s="1" t="s">
        <v>2</v>
      </c>
      <c r="B2" s="102" t="s">
        <v>28</v>
      </c>
      <c r="C2" s="102"/>
      <c r="D2" s="102"/>
      <c r="E2" s="102"/>
      <c r="F2" s="102"/>
      <c r="G2" s="102"/>
      <c r="H2" s="102"/>
      <c r="I2" s="102"/>
      <c r="J2" s="102"/>
      <c r="K2" s="102"/>
    </row>
    <row r="3" spans="1:11" x14ac:dyDescent="0.25">
      <c r="A3" s="1" t="s">
        <v>3</v>
      </c>
      <c r="B3" s="102" t="s">
        <v>28</v>
      </c>
      <c r="C3" s="102"/>
      <c r="D3" s="102"/>
      <c r="E3" s="102"/>
      <c r="F3" s="102"/>
      <c r="G3" s="102"/>
      <c r="H3" s="102"/>
      <c r="I3" s="102"/>
      <c r="J3" s="102"/>
      <c r="K3" s="102"/>
    </row>
    <row r="4" spans="1:11" x14ac:dyDescent="0.25">
      <c r="A4" s="1" t="s">
        <v>24</v>
      </c>
      <c r="B4" s="102" t="s">
        <v>28</v>
      </c>
      <c r="C4" s="102"/>
      <c r="D4" s="102"/>
      <c r="E4" s="102"/>
      <c r="F4" s="102"/>
      <c r="G4" s="102"/>
      <c r="H4" s="102"/>
      <c r="I4" s="102"/>
      <c r="J4" s="102"/>
      <c r="K4" s="102"/>
    </row>
    <row r="5" spans="1:11" ht="5.0999999999999996" customHeight="1" x14ac:dyDescent="0.25"/>
    <row r="6" spans="1:11" x14ac:dyDescent="0.25">
      <c r="A6" s="51" t="s">
        <v>26</v>
      </c>
    </row>
    <row r="7" spans="1:11" ht="5.0999999999999996" customHeight="1" thickBot="1" x14ac:dyDescent="0.3"/>
    <row r="8" spans="1:11" ht="15.75" thickBot="1" x14ac:dyDescent="0.3">
      <c r="A8" s="107" t="s">
        <v>27</v>
      </c>
      <c r="B8" s="108"/>
      <c r="C8" s="20" t="s">
        <v>6</v>
      </c>
      <c r="D8" s="20" t="s">
        <v>7</v>
      </c>
      <c r="E8" s="20" t="s">
        <v>8</v>
      </c>
      <c r="F8" s="24" t="s">
        <v>9</v>
      </c>
      <c r="G8" s="109" t="s">
        <v>21</v>
      </c>
      <c r="H8" s="110"/>
      <c r="I8" s="26" t="s">
        <v>22</v>
      </c>
      <c r="J8" s="20" t="s">
        <v>12</v>
      </c>
      <c r="K8" s="21" t="s">
        <v>11</v>
      </c>
    </row>
    <row r="9" spans="1:11" ht="15.75" thickBot="1" x14ac:dyDescent="0.3">
      <c r="A9" s="18" t="s">
        <v>13</v>
      </c>
      <c r="B9" s="59">
        <f>B10+B15+B24+B29</f>
        <v>2825000</v>
      </c>
      <c r="C9" s="59">
        <f>C10+C15+C24+C29</f>
        <v>-20000</v>
      </c>
      <c r="D9" s="59">
        <f t="shared" ref="D9:G9" si="0">D10+D15+D24+D29</f>
        <v>60000</v>
      </c>
      <c r="E9" s="59">
        <f t="shared" si="0"/>
        <v>-5000</v>
      </c>
      <c r="F9" s="60">
        <f t="shared" si="0"/>
        <v>-10000</v>
      </c>
      <c r="G9" s="61">
        <f t="shared" si="0"/>
        <v>25000</v>
      </c>
      <c r="H9" s="37"/>
      <c r="I9" s="27"/>
      <c r="J9" s="19"/>
      <c r="K9" s="89">
        <f t="shared" ref="K9:K11" si="1">B9+G9</f>
        <v>2850000</v>
      </c>
    </row>
    <row r="10" spans="1:11" ht="15.75" thickTop="1" x14ac:dyDescent="0.25">
      <c r="A10" s="7" t="s">
        <v>14</v>
      </c>
      <c r="B10" s="62">
        <f>B11</f>
        <v>825000</v>
      </c>
      <c r="C10" s="62">
        <f>C11</f>
        <v>40000</v>
      </c>
      <c r="D10" s="62">
        <f t="shared" ref="D10:G10" si="2">D11</f>
        <v>0</v>
      </c>
      <c r="E10" s="62">
        <f t="shared" si="2"/>
        <v>0</v>
      </c>
      <c r="F10" s="63">
        <f t="shared" si="2"/>
        <v>90000</v>
      </c>
      <c r="G10" s="64">
        <f t="shared" si="2"/>
        <v>130000</v>
      </c>
      <c r="H10" s="48">
        <f t="shared" ref="H10:H41" si="3">ABS(G10)</f>
        <v>130000</v>
      </c>
      <c r="I10" s="28">
        <f>MAX(10000,J10*B10)</f>
        <v>82500</v>
      </c>
      <c r="J10" s="11">
        <v>0.1</v>
      </c>
      <c r="K10" s="38">
        <f t="shared" si="1"/>
        <v>955000</v>
      </c>
    </row>
    <row r="11" spans="1:11" x14ac:dyDescent="0.25">
      <c r="A11" s="3" t="s">
        <v>15</v>
      </c>
      <c r="B11" s="65">
        <f t="shared" ref="B11:G11" si="4">B12+B13+B14</f>
        <v>825000</v>
      </c>
      <c r="C11" s="65">
        <f t="shared" si="4"/>
        <v>40000</v>
      </c>
      <c r="D11" s="65">
        <f t="shared" si="4"/>
        <v>0</v>
      </c>
      <c r="E11" s="65">
        <f t="shared" si="4"/>
        <v>0</v>
      </c>
      <c r="F11" s="66">
        <f t="shared" si="4"/>
        <v>90000</v>
      </c>
      <c r="G11" s="67">
        <f t="shared" si="4"/>
        <v>130000</v>
      </c>
      <c r="H11" s="48">
        <f t="shared" si="3"/>
        <v>130000</v>
      </c>
      <c r="I11" s="29">
        <f>MAX(10000,J11*B11)</f>
        <v>165000</v>
      </c>
      <c r="J11" s="10">
        <v>0.2</v>
      </c>
      <c r="K11" s="39">
        <f t="shared" si="1"/>
        <v>955000</v>
      </c>
    </row>
    <row r="12" spans="1:11" x14ac:dyDescent="0.25">
      <c r="A12" s="4" t="s">
        <v>0</v>
      </c>
      <c r="B12" s="68">
        <v>25000</v>
      </c>
      <c r="C12" s="69">
        <v>0</v>
      </c>
      <c r="D12" s="70">
        <v>20000</v>
      </c>
      <c r="E12" s="70">
        <v>0</v>
      </c>
      <c r="F12" s="71">
        <v>0</v>
      </c>
      <c r="G12" s="72">
        <f>C12+D12+E12+F12</f>
        <v>20000</v>
      </c>
      <c r="H12" s="48">
        <f t="shared" si="3"/>
        <v>20000</v>
      </c>
      <c r="I12" s="30">
        <f t="shared" ref="I12:I14" si="5">MAX(10000,J12*B12)</f>
        <v>10000</v>
      </c>
      <c r="J12" s="13">
        <v>0.3</v>
      </c>
      <c r="K12" s="2">
        <f>B12+G12</f>
        <v>45000</v>
      </c>
    </row>
    <row r="13" spans="1:11" x14ac:dyDescent="0.25">
      <c r="A13" s="4" t="s">
        <v>10</v>
      </c>
      <c r="B13" s="68">
        <v>400000</v>
      </c>
      <c r="C13" s="73">
        <v>40000</v>
      </c>
      <c r="D13" s="74">
        <v>0</v>
      </c>
      <c r="E13" s="74">
        <v>0</v>
      </c>
      <c r="F13" s="75">
        <v>90000</v>
      </c>
      <c r="G13" s="72">
        <f t="shared" ref="G13:G14" si="6">C13+D13+E13+F13</f>
        <v>130000</v>
      </c>
      <c r="H13" s="48">
        <f t="shared" si="3"/>
        <v>130000</v>
      </c>
      <c r="I13" s="31">
        <f t="shared" si="5"/>
        <v>120000</v>
      </c>
      <c r="J13" s="14">
        <v>0.3</v>
      </c>
      <c r="K13" s="2">
        <f t="shared" ref="K13:K42" si="7">B13+G13</f>
        <v>530000</v>
      </c>
    </row>
    <row r="14" spans="1:11" ht="15.75" thickBot="1" x14ac:dyDescent="0.3">
      <c r="A14" s="8" t="s">
        <v>1</v>
      </c>
      <c r="B14" s="76">
        <v>400000</v>
      </c>
      <c r="C14" s="77">
        <v>0</v>
      </c>
      <c r="D14" s="78">
        <v>-20000</v>
      </c>
      <c r="E14" s="78">
        <v>0</v>
      </c>
      <c r="F14" s="79">
        <v>0</v>
      </c>
      <c r="G14" s="80">
        <f t="shared" si="6"/>
        <v>-20000</v>
      </c>
      <c r="H14" s="49">
        <f t="shared" si="3"/>
        <v>20000</v>
      </c>
      <c r="I14" s="32">
        <f t="shared" si="5"/>
        <v>120000</v>
      </c>
      <c r="J14" s="22">
        <v>0.3</v>
      </c>
      <c r="K14" s="40">
        <f t="shared" si="7"/>
        <v>380000</v>
      </c>
    </row>
    <row r="15" spans="1:11" ht="15.75" thickTop="1" x14ac:dyDescent="0.25">
      <c r="A15" s="7" t="s">
        <v>16</v>
      </c>
      <c r="B15" s="62">
        <f>B16+B20</f>
        <v>1000000</v>
      </c>
      <c r="C15" s="62">
        <f>C16+C20</f>
        <v>-60000</v>
      </c>
      <c r="D15" s="62">
        <f t="shared" ref="D15:G15" si="8">D16+D20</f>
        <v>60000</v>
      </c>
      <c r="E15" s="62">
        <f t="shared" si="8"/>
        <v>0</v>
      </c>
      <c r="F15" s="63">
        <f t="shared" si="8"/>
        <v>-90000</v>
      </c>
      <c r="G15" s="64">
        <f t="shared" si="8"/>
        <v>-90000</v>
      </c>
      <c r="H15" s="48">
        <f t="shared" si="3"/>
        <v>90000</v>
      </c>
      <c r="I15" s="28">
        <f>MAX(10000,J15*B15)</f>
        <v>100000</v>
      </c>
      <c r="J15" s="11">
        <v>0.1</v>
      </c>
      <c r="K15" s="38">
        <f t="shared" si="7"/>
        <v>910000</v>
      </c>
    </row>
    <row r="16" spans="1:11" x14ac:dyDescent="0.25">
      <c r="A16" s="3" t="s">
        <v>15</v>
      </c>
      <c r="B16" s="65">
        <f t="shared" ref="B16:G16" si="9">B17+B18+B19</f>
        <v>250000</v>
      </c>
      <c r="C16" s="65">
        <f t="shared" si="9"/>
        <v>-60000</v>
      </c>
      <c r="D16" s="65">
        <f t="shared" si="9"/>
        <v>0</v>
      </c>
      <c r="E16" s="65">
        <f t="shared" si="9"/>
        <v>0</v>
      </c>
      <c r="F16" s="66">
        <f t="shared" si="9"/>
        <v>0</v>
      </c>
      <c r="G16" s="67">
        <f t="shared" si="9"/>
        <v>-60000</v>
      </c>
      <c r="H16" s="48">
        <f t="shared" si="3"/>
        <v>60000</v>
      </c>
      <c r="I16" s="29">
        <f>MAX(10000,J16*B16)</f>
        <v>50000</v>
      </c>
      <c r="J16" s="10">
        <v>0.2</v>
      </c>
      <c r="K16" s="39">
        <f t="shared" si="7"/>
        <v>190000</v>
      </c>
    </row>
    <row r="17" spans="1:11" x14ac:dyDescent="0.25">
      <c r="A17" s="4" t="s">
        <v>0</v>
      </c>
      <c r="B17" s="68">
        <v>50000</v>
      </c>
      <c r="C17" s="69">
        <v>0</v>
      </c>
      <c r="D17" s="70">
        <v>0</v>
      </c>
      <c r="E17" s="70">
        <v>0</v>
      </c>
      <c r="F17" s="71">
        <v>0</v>
      </c>
      <c r="G17" s="72">
        <f>C17+D17+E17+F17</f>
        <v>0</v>
      </c>
      <c r="H17" s="48">
        <f t="shared" si="3"/>
        <v>0</v>
      </c>
      <c r="I17" s="30">
        <f t="shared" ref="I17:I19" si="10">MAX(10000,J17*B17)</f>
        <v>15000</v>
      </c>
      <c r="J17" s="13">
        <v>0.3</v>
      </c>
      <c r="K17" s="2">
        <f t="shared" si="7"/>
        <v>50000</v>
      </c>
    </row>
    <row r="18" spans="1:11" x14ac:dyDescent="0.25">
      <c r="A18" s="4" t="s">
        <v>10</v>
      </c>
      <c r="B18" s="68">
        <v>100000</v>
      </c>
      <c r="C18" s="73">
        <v>-60000</v>
      </c>
      <c r="D18" s="74">
        <v>0</v>
      </c>
      <c r="E18" s="74">
        <v>0</v>
      </c>
      <c r="F18" s="75">
        <v>0</v>
      </c>
      <c r="G18" s="72">
        <f t="shared" ref="G18:G19" si="11">C18+D18+E18+F18</f>
        <v>-60000</v>
      </c>
      <c r="H18" s="48">
        <f t="shared" si="3"/>
        <v>60000</v>
      </c>
      <c r="I18" s="31">
        <f t="shared" si="10"/>
        <v>30000</v>
      </c>
      <c r="J18" s="14">
        <v>0.3</v>
      </c>
      <c r="K18" s="2">
        <f t="shared" si="7"/>
        <v>40000</v>
      </c>
    </row>
    <row r="19" spans="1:11" x14ac:dyDescent="0.25">
      <c r="A19" s="4" t="s">
        <v>1</v>
      </c>
      <c r="B19" s="68">
        <v>100000</v>
      </c>
      <c r="C19" s="81">
        <v>0</v>
      </c>
      <c r="D19" s="82">
        <v>0</v>
      </c>
      <c r="E19" s="82">
        <v>0</v>
      </c>
      <c r="F19" s="83">
        <v>0</v>
      </c>
      <c r="G19" s="72">
        <f t="shared" si="11"/>
        <v>0</v>
      </c>
      <c r="H19" s="48">
        <f t="shared" si="3"/>
        <v>0</v>
      </c>
      <c r="I19" s="33">
        <f t="shared" si="10"/>
        <v>30000</v>
      </c>
      <c r="J19" s="15">
        <v>0.3</v>
      </c>
      <c r="K19" s="2">
        <f t="shared" si="7"/>
        <v>100000</v>
      </c>
    </row>
    <row r="20" spans="1:11" x14ac:dyDescent="0.25">
      <c r="A20" s="3" t="s">
        <v>17</v>
      </c>
      <c r="B20" s="65">
        <f t="shared" ref="B20:G20" si="12">B21+B22+B23</f>
        <v>750000</v>
      </c>
      <c r="C20" s="65">
        <f t="shared" si="12"/>
        <v>0</v>
      </c>
      <c r="D20" s="65">
        <f t="shared" si="12"/>
        <v>60000</v>
      </c>
      <c r="E20" s="65">
        <f t="shared" si="12"/>
        <v>0</v>
      </c>
      <c r="F20" s="66">
        <f t="shared" si="12"/>
        <v>-90000</v>
      </c>
      <c r="G20" s="67">
        <f t="shared" si="12"/>
        <v>-30000</v>
      </c>
      <c r="H20" s="48">
        <f t="shared" si="3"/>
        <v>30000</v>
      </c>
      <c r="I20" s="34">
        <f>MAX(10000,J20*B20)</f>
        <v>150000</v>
      </c>
      <c r="J20" s="23">
        <v>0.2</v>
      </c>
      <c r="K20" s="39">
        <f t="shared" si="7"/>
        <v>720000</v>
      </c>
    </row>
    <row r="21" spans="1:11" x14ac:dyDescent="0.25">
      <c r="A21" s="4" t="s">
        <v>0</v>
      </c>
      <c r="B21" s="68">
        <v>150000</v>
      </c>
      <c r="C21" s="69">
        <v>0</v>
      </c>
      <c r="D21" s="70">
        <v>0</v>
      </c>
      <c r="E21" s="70">
        <v>0</v>
      </c>
      <c r="F21" s="71">
        <v>0</v>
      </c>
      <c r="G21" s="72">
        <f>C21+D21+E21+F21</f>
        <v>0</v>
      </c>
      <c r="H21" s="48">
        <f t="shared" si="3"/>
        <v>0</v>
      </c>
      <c r="I21" s="35">
        <f t="shared" ref="I21:I23" si="13">MAX(10000,J21*B21)</f>
        <v>45000</v>
      </c>
      <c r="J21" s="13">
        <v>0.3</v>
      </c>
      <c r="K21" s="2">
        <f t="shared" si="7"/>
        <v>150000</v>
      </c>
    </row>
    <row r="22" spans="1:11" x14ac:dyDescent="0.25">
      <c r="A22" s="4" t="s">
        <v>10</v>
      </c>
      <c r="B22" s="68">
        <v>300000</v>
      </c>
      <c r="C22" s="73">
        <v>0</v>
      </c>
      <c r="D22" s="74">
        <v>0</v>
      </c>
      <c r="E22" s="74">
        <v>0</v>
      </c>
      <c r="F22" s="75">
        <v>-90000</v>
      </c>
      <c r="G22" s="72">
        <f t="shared" ref="G22:G23" si="14">C22+D22+E22+F22</f>
        <v>-90000</v>
      </c>
      <c r="H22" s="48">
        <f t="shared" si="3"/>
        <v>90000</v>
      </c>
      <c r="I22" s="31">
        <f t="shared" si="13"/>
        <v>90000</v>
      </c>
      <c r="J22" s="14">
        <v>0.3</v>
      </c>
      <c r="K22" s="2">
        <f t="shared" si="7"/>
        <v>210000</v>
      </c>
    </row>
    <row r="23" spans="1:11" ht="15.75" thickBot="1" x14ac:dyDescent="0.3">
      <c r="A23" s="8" t="s">
        <v>1</v>
      </c>
      <c r="B23" s="76">
        <v>300000</v>
      </c>
      <c r="C23" s="77">
        <v>0</v>
      </c>
      <c r="D23" s="78">
        <v>60000</v>
      </c>
      <c r="E23" s="78">
        <v>0</v>
      </c>
      <c r="F23" s="79">
        <v>0</v>
      </c>
      <c r="G23" s="80">
        <f t="shared" si="14"/>
        <v>60000</v>
      </c>
      <c r="H23" s="49">
        <f t="shared" si="3"/>
        <v>60000</v>
      </c>
      <c r="I23" s="32">
        <f t="shared" si="13"/>
        <v>90000</v>
      </c>
      <c r="J23" s="22">
        <v>0.3</v>
      </c>
      <c r="K23" s="40">
        <f t="shared" si="7"/>
        <v>360000</v>
      </c>
    </row>
    <row r="24" spans="1:11" ht="15.75" thickTop="1" x14ac:dyDescent="0.25">
      <c r="A24" s="7" t="s">
        <v>25</v>
      </c>
      <c r="B24" s="62">
        <f>B25</f>
        <v>250000</v>
      </c>
      <c r="C24" s="62">
        <f>C25</f>
        <v>10000</v>
      </c>
      <c r="D24" s="62">
        <f t="shared" ref="D24:G24" si="15">D25</f>
        <v>0</v>
      </c>
      <c r="E24" s="62">
        <f t="shared" si="15"/>
        <v>0</v>
      </c>
      <c r="F24" s="63">
        <f t="shared" si="15"/>
        <v>-5000</v>
      </c>
      <c r="G24" s="64">
        <f t="shared" si="15"/>
        <v>5000</v>
      </c>
      <c r="H24" s="53">
        <f>G24</f>
        <v>5000</v>
      </c>
      <c r="I24" s="52">
        <f>B24*J24</f>
        <v>-250000</v>
      </c>
      <c r="J24" s="54">
        <v>-1</v>
      </c>
      <c r="K24" s="38">
        <f t="shared" si="7"/>
        <v>255000</v>
      </c>
    </row>
    <row r="25" spans="1:11" x14ac:dyDescent="0.25">
      <c r="A25" s="3" t="s">
        <v>15</v>
      </c>
      <c r="B25" s="65">
        <f t="shared" ref="B25:G25" si="16">B26+B27+B28</f>
        <v>250000</v>
      </c>
      <c r="C25" s="65">
        <f t="shared" si="16"/>
        <v>10000</v>
      </c>
      <c r="D25" s="65">
        <f t="shared" si="16"/>
        <v>0</v>
      </c>
      <c r="E25" s="65">
        <f t="shared" si="16"/>
        <v>0</v>
      </c>
      <c r="F25" s="66">
        <f t="shared" si="16"/>
        <v>-5000</v>
      </c>
      <c r="G25" s="67">
        <f t="shared" si="16"/>
        <v>5000</v>
      </c>
      <c r="H25" s="53">
        <f>G25</f>
        <v>5000</v>
      </c>
      <c r="I25" s="29">
        <f>B25*J25</f>
        <v>-250000</v>
      </c>
      <c r="J25" s="55">
        <v>-1</v>
      </c>
      <c r="K25" s="39">
        <f t="shared" si="7"/>
        <v>255000</v>
      </c>
    </row>
    <row r="26" spans="1:11" x14ac:dyDescent="0.25">
      <c r="A26" s="4" t="s">
        <v>0</v>
      </c>
      <c r="B26" s="68">
        <v>50000</v>
      </c>
      <c r="C26" s="69">
        <v>-25000</v>
      </c>
      <c r="D26" s="70"/>
      <c r="E26" s="70"/>
      <c r="F26" s="71"/>
      <c r="G26" s="72">
        <f>C26+D26+E26+F26</f>
        <v>-25000</v>
      </c>
      <c r="H26" s="48">
        <f t="shared" si="3"/>
        <v>25000</v>
      </c>
      <c r="I26" s="35">
        <f t="shared" ref="I26:I28" si="17">MAX(10000,J26*B26)</f>
        <v>15000</v>
      </c>
      <c r="J26" s="13">
        <v>0.3</v>
      </c>
      <c r="K26" s="2">
        <f t="shared" si="7"/>
        <v>25000</v>
      </c>
    </row>
    <row r="27" spans="1:11" x14ac:dyDescent="0.25">
      <c r="A27" s="4" t="s">
        <v>10</v>
      </c>
      <c r="B27" s="68">
        <v>100000</v>
      </c>
      <c r="C27" s="73">
        <v>35000</v>
      </c>
      <c r="D27" s="74"/>
      <c r="E27" s="74"/>
      <c r="F27" s="75">
        <v>-5000</v>
      </c>
      <c r="G27" s="72">
        <f t="shared" ref="G27:G28" si="18">C27+D27+E27+F27</f>
        <v>30000</v>
      </c>
      <c r="H27" s="48">
        <f t="shared" si="3"/>
        <v>30000</v>
      </c>
      <c r="I27" s="31">
        <f t="shared" si="17"/>
        <v>30000</v>
      </c>
      <c r="J27" s="14">
        <v>0.3</v>
      </c>
      <c r="K27" s="2">
        <f t="shared" si="7"/>
        <v>130000</v>
      </c>
    </row>
    <row r="28" spans="1:11" ht="15.75" thickBot="1" x14ac:dyDescent="0.3">
      <c r="A28" s="8" t="s">
        <v>1</v>
      </c>
      <c r="B28" s="76">
        <v>100000</v>
      </c>
      <c r="C28" s="77"/>
      <c r="D28" s="78"/>
      <c r="E28" s="78"/>
      <c r="F28" s="79"/>
      <c r="G28" s="80">
        <f t="shared" si="18"/>
        <v>0</v>
      </c>
      <c r="H28" s="49">
        <f t="shared" si="3"/>
        <v>0</v>
      </c>
      <c r="I28" s="32">
        <f t="shared" si="17"/>
        <v>30000</v>
      </c>
      <c r="J28" s="22">
        <v>0.3</v>
      </c>
      <c r="K28" s="40">
        <f t="shared" si="7"/>
        <v>100000</v>
      </c>
    </row>
    <row r="29" spans="1:11" ht="15.75" thickTop="1" x14ac:dyDescent="0.25">
      <c r="A29" s="7" t="s">
        <v>18</v>
      </c>
      <c r="B29" s="62">
        <f t="shared" ref="B29:G29" si="19">B30+B34</f>
        <v>750000</v>
      </c>
      <c r="C29" s="62">
        <f t="shared" si="19"/>
        <v>-10000</v>
      </c>
      <c r="D29" s="62">
        <f t="shared" si="19"/>
        <v>0</v>
      </c>
      <c r="E29" s="62">
        <f t="shared" si="19"/>
        <v>-5000</v>
      </c>
      <c r="F29" s="63">
        <f t="shared" si="19"/>
        <v>-5000</v>
      </c>
      <c r="G29" s="64">
        <f t="shared" si="19"/>
        <v>-20000</v>
      </c>
      <c r="H29" s="53">
        <f>G29</f>
        <v>-20000</v>
      </c>
      <c r="I29" s="28">
        <f>B29*J29</f>
        <v>-750000</v>
      </c>
      <c r="J29" s="54">
        <v>-1</v>
      </c>
      <c r="K29" s="38">
        <f t="shared" si="7"/>
        <v>730000</v>
      </c>
    </row>
    <row r="30" spans="1:11" x14ac:dyDescent="0.25">
      <c r="A30" s="3" t="s">
        <v>15</v>
      </c>
      <c r="B30" s="65">
        <f t="shared" ref="B30:G30" si="20">B31+B32+B33</f>
        <v>250000</v>
      </c>
      <c r="C30" s="65">
        <f t="shared" si="20"/>
        <v>-10000</v>
      </c>
      <c r="D30" s="65">
        <f t="shared" si="20"/>
        <v>0</v>
      </c>
      <c r="E30" s="65">
        <f t="shared" si="20"/>
        <v>0</v>
      </c>
      <c r="F30" s="66">
        <f t="shared" si="20"/>
        <v>-5000</v>
      </c>
      <c r="G30" s="67">
        <f t="shared" si="20"/>
        <v>-15000</v>
      </c>
      <c r="H30" s="53">
        <f>G30</f>
        <v>-15000</v>
      </c>
      <c r="I30" s="29">
        <f>B30*J30</f>
        <v>-250000</v>
      </c>
      <c r="J30" s="55">
        <v>-1</v>
      </c>
      <c r="K30" s="39">
        <f t="shared" si="7"/>
        <v>235000</v>
      </c>
    </row>
    <row r="31" spans="1:11" x14ac:dyDescent="0.25">
      <c r="A31" s="4" t="s">
        <v>0</v>
      </c>
      <c r="B31" s="68">
        <v>50000</v>
      </c>
      <c r="C31" s="69">
        <v>-50000</v>
      </c>
      <c r="D31" s="70"/>
      <c r="E31" s="70"/>
      <c r="F31" s="71"/>
      <c r="G31" s="72">
        <f>C31+D31+E31+F31</f>
        <v>-50000</v>
      </c>
      <c r="H31" s="48">
        <f t="shared" si="3"/>
        <v>50000</v>
      </c>
      <c r="I31" s="30">
        <f t="shared" ref="I31:I33" si="21">MAX(10000,J31*B31)</f>
        <v>15000</v>
      </c>
      <c r="J31" s="13">
        <v>0.3</v>
      </c>
      <c r="K31" s="2">
        <f t="shared" si="7"/>
        <v>0</v>
      </c>
    </row>
    <row r="32" spans="1:11" x14ac:dyDescent="0.25">
      <c r="A32" s="4" t="s">
        <v>10</v>
      </c>
      <c r="B32" s="68">
        <v>100000</v>
      </c>
      <c r="C32" s="73">
        <v>40000</v>
      </c>
      <c r="D32" s="74"/>
      <c r="E32" s="74"/>
      <c r="F32" s="75">
        <v>-5000</v>
      </c>
      <c r="G32" s="72">
        <f t="shared" ref="G32:G33" si="22">C32+D32+E32+F32</f>
        <v>35000</v>
      </c>
      <c r="H32" s="48">
        <f t="shared" si="3"/>
        <v>35000</v>
      </c>
      <c r="I32" s="31">
        <f t="shared" si="21"/>
        <v>30000</v>
      </c>
      <c r="J32" s="16">
        <v>0.3</v>
      </c>
      <c r="K32" s="2">
        <f t="shared" si="7"/>
        <v>135000</v>
      </c>
    </row>
    <row r="33" spans="1:11" x14ac:dyDescent="0.25">
      <c r="A33" s="4" t="s">
        <v>1</v>
      </c>
      <c r="B33" s="68">
        <v>100000</v>
      </c>
      <c r="C33" s="81"/>
      <c r="D33" s="82"/>
      <c r="E33" s="82"/>
      <c r="F33" s="83"/>
      <c r="G33" s="72">
        <f t="shared" si="22"/>
        <v>0</v>
      </c>
      <c r="H33" s="48">
        <f t="shared" si="3"/>
        <v>0</v>
      </c>
      <c r="I33" s="33">
        <f t="shared" si="21"/>
        <v>30000</v>
      </c>
      <c r="J33" s="17">
        <v>0.3</v>
      </c>
      <c r="K33" s="2">
        <f t="shared" si="7"/>
        <v>100000</v>
      </c>
    </row>
    <row r="34" spans="1:11" x14ac:dyDescent="0.25">
      <c r="A34" s="3" t="s">
        <v>17</v>
      </c>
      <c r="B34" s="65">
        <f t="shared" ref="B34:G34" si="23">B35+B36+B37</f>
        <v>500000</v>
      </c>
      <c r="C34" s="65">
        <f t="shared" si="23"/>
        <v>0</v>
      </c>
      <c r="D34" s="65">
        <f t="shared" si="23"/>
        <v>0</v>
      </c>
      <c r="E34" s="65">
        <f t="shared" si="23"/>
        <v>-5000</v>
      </c>
      <c r="F34" s="66">
        <f t="shared" si="23"/>
        <v>0</v>
      </c>
      <c r="G34" s="67">
        <f t="shared" si="23"/>
        <v>-5000</v>
      </c>
      <c r="H34" s="53">
        <f>G34</f>
        <v>-5000</v>
      </c>
      <c r="I34" s="34">
        <f>B34*J34</f>
        <v>-500000</v>
      </c>
      <c r="J34" s="56">
        <v>-1</v>
      </c>
      <c r="K34" s="39">
        <f t="shared" si="7"/>
        <v>495000</v>
      </c>
    </row>
    <row r="35" spans="1:11" x14ac:dyDescent="0.25">
      <c r="A35" s="4" t="s">
        <v>0</v>
      </c>
      <c r="B35" s="68">
        <v>100000</v>
      </c>
      <c r="C35" s="69"/>
      <c r="D35" s="70"/>
      <c r="E35" s="70"/>
      <c r="F35" s="71"/>
      <c r="G35" s="72">
        <f>C35+D35+E35+F35</f>
        <v>0</v>
      </c>
      <c r="H35" s="48">
        <f t="shared" si="3"/>
        <v>0</v>
      </c>
      <c r="I35" s="35">
        <f t="shared" ref="I35:I41" si="24">MAX(10000,J35*B35)</f>
        <v>30000</v>
      </c>
      <c r="J35" s="13">
        <v>0.3</v>
      </c>
      <c r="K35" s="2">
        <f t="shared" si="7"/>
        <v>100000</v>
      </c>
    </row>
    <row r="36" spans="1:11" x14ac:dyDescent="0.25">
      <c r="A36" s="4" t="s">
        <v>10</v>
      </c>
      <c r="B36" s="68">
        <v>200000</v>
      </c>
      <c r="C36" s="73"/>
      <c r="D36" s="74"/>
      <c r="E36" s="74">
        <v>-5000</v>
      </c>
      <c r="F36" s="75"/>
      <c r="G36" s="72">
        <f t="shared" ref="G36:G37" si="25">C36+D36+E36+F36</f>
        <v>-5000</v>
      </c>
      <c r="H36" s="48">
        <f t="shared" si="3"/>
        <v>5000</v>
      </c>
      <c r="I36" s="31">
        <f t="shared" si="24"/>
        <v>60000</v>
      </c>
      <c r="J36" s="14">
        <v>0.3</v>
      </c>
      <c r="K36" s="2">
        <f t="shared" si="7"/>
        <v>195000</v>
      </c>
    </row>
    <row r="37" spans="1:11" ht="15.75" thickBot="1" x14ac:dyDescent="0.3">
      <c r="A37" s="8" t="s">
        <v>1</v>
      </c>
      <c r="B37" s="76">
        <v>200000</v>
      </c>
      <c r="C37" s="77"/>
      <c r="D37" s="78"/>
      <c r="E37" s="78"/>
      <c r="F37" s="79"/>
      <c r="G37" s="80">
        <f t="shared" si="25"/>
        <v>0</v>
      </c>
      <c r="H37" s="49">
        <f t="shared" si="3"/>
        <v>0</v>
      </c>
      <c r="I37" s="32">
        <f t="shared" si="24"/>
        <v>60000</v>
      </c>
      <c r="J37" s="22">
        <v>0.3</v>
      </c>
      <c r="K37" s="40">
        <f t="shared" si="7"/>
        <v>200000</v>
      </c>
    </row>
    <row r="38" spans="1:11" ht="15.75" thickTop="1" x14ac:dyDescent="0.25">
      <c r="A38" s="9" t="s">
        <v>19</v>
      </c>
      <c r="B38" s="84">
        <f>B39+B40+B41</f>
        <v>750000</v>
      </c>
      <c r="C38" s="84">
        <f>C39+C40+C41</f>
        <v>0</v>
      </c>
      <c r="D38" s="84">
        <f t="shared" ref="D38:G38" si="26">D39+D40+D41</f>
        <v>0</v>
      </c>
      <c r="E38" s="84">
        <f t="shared" si="26"/>
        <v>5000</v>
      </c>
      <c r="F38" s="85">
        <f t="shared" si="26"/>
        <v>5000</v>
      </c>
      <c r="G38" s="86">
        <f t="shared" si="26"/>
        <v>10000</v>
      </c>
      <c r="H38" s="47"/>
      <c r="I38" s="36"/>
      <c r="J38" s="12"/>
      <c r="K38" s="41">
        <f t="shared" si="7"/>
        <v>760000</v>
      </c>
    </row>
    <row r="39" spans="1:11" x14ac:dyDescent="0.25">
      <c r="A39" s="42" t="s">
        <v>4</v>
      </c>
      <c r="B39" s="68">
        <v>150000</v>
      </c>
      <c r="C39" s="69"/>
      <c r="D39" s="70"/>
      <c r="E39" s="70">
        <v>60000</v>
      </c>
      <c r="F39" s="71"/>
      <c r="G39" s="72">
        <f>C39+D39+E39+F39</f>
        <v>60000</v>
      </c>
      <c r="H39" s="48">
        <f t="shared" si="3"/>
        <v>60000</v>
      </c>
      <c r="I39" s="35">
        <f t="shared" si="24"/>
        <v>45000</v>
      </c>
      <c r="J39" s="13">
        <v>0.3</v>
      </c>
      <c r="K39" s="2">
        <f t="shared" si="7"/>
        <v>210000</v>
      </c>
    </row>
    <row r="40" spans="1:11" x14ac:dyDescent="0.25">
      <c r="A40" s="42" t="s">
        <v>1</v>
      </c>
      <c r="B40" s="68">
        <v>400000</v>
      </c>
      <c r="C40" s="73"/>
      <c r="D40" s="74"/>
      <c r="E40" s="74">
        <v>-75000</v>
      </c>
      <c r="F40" s="75">
        <v>5000</v>
      </c>
      <c r="G40" s="72">
        <f t="shared" ref="G40:G41" si="27">C40+D40+E40+F40</f>
        <v>-70000</v>
      </c>
      <c r="H40" s="48">
        <f t="shared" si="3"/>
        <v>70000</v>
      </c>
      <c r="I40" s="31">
        <f t="shared" si="24"/>
        <v>120000</v>
      </c>
      <c r="J40" s="14">
        <v>0.3</v>
      </c>
      <c r="K40" s="2">
        <f t="shared" si="7"/>
        <v>330000</v>
      </c>
    </row>
    <row r="41" spans="1:11" ht="15.75" thickBot="1" x14ac:dyDescent="0.3">
      <c r="A41" s="43" t="s">
        <v>5</v>
      </c>
      <c r="B41" s="76">
        <v>200000</v>
      </c>
      <c r="C41" s="77"/>
      <c r="D41" s="78"/>
      <c r="E41" s="78">
        <v>20000</v>
      </c>
      <c r="F41" s="79"/>
      <c r="G41" s="80">
        <f t="shared" si="27"/>
        <v>20000</v>
      </c>
      <c r="H41" s="49">
        <f t="shared" si="3"/>
        <v>20000</v>
      </c>
      <c r="I41" s="32">
        <f t="shared" si="24"/>
        <v>60000</v>
      </c>
      <c r="J41" s="22">
        <v>0.3</v>
      </c>
      <c r="K41" s="40">
        <f t="shared" si="7"/>
        <v>220000</v>
      </c>
    </row>
    <row r="42" spans="1:11" ht="16.5" thickTop="1" thickBot="1" x14ac:dyDescent="0.3">
      <c r="A42" s="44" t="s">
        <v>20</v>
      </c>
      <c r="B42" s="87">
        <f>B9+B38</f>
        <v>3575000</v>
      </c>
      <c r="C42" s="87">
        <f t="shared" ref="C42:G42" si="28">C9+C38</f>
        <v>-20000</v>
      </c>
      <c r="D42" s="87">
        <f t="shared" si="28"/>
        <v>60000</v>
      </c>
      <c r="E42" s="87">
        <f t="shared" si="28"/>
        <v>0</v>
      </c>
      <c r="F42" s="88">
        <f t="shared" si="28"/>
        <v>-5000</v>
      </c>
      <c r="G42" s="87">
        <f t="shared" si="28"/>
        <v>35000</v>
      </c>
      <c r="H42" s="50"/>
      <c r="I42" s="45"/>
      <c r="J42" s="46"/>
      <c r="K42" s="25">
        <f t="shared" si="7"/>
        <v>3610000</v>
      </c>
    </row>
    <row r="43" spans="1:11" x14ac:dyDescent="0.25">
      <c r="A43" s="9" t="s">
        <v>29</v>
      </c>
      <c r="B43" s="84">
        <v>5000000</v>
      </c>
      <c r="C43" s="84"/>
      <c r="D43" s="84"/>
      <c r="E43" s="84"/>
      <c r="F43" s="85">
        <v>5000</v>
      </c>
      <c r="G43" s="86">
        <f>C43+D43+E43+F43</f>
        <v>5000</v>
      </c>
      <c r="H43" s="47"/>
      <c r="I43" s="36"/>
      <c r="J43" s="12"/>
      <c r="K43" s="41">
        <f t="shared" ref="K43" si="29">B43+G43</f>
        <v>5005000</v>
      </c>
    </row>
  </sheetData>
  <mergeCells count="5">
    <mergeCell ref="A8:B8"/>
    <mergeCell ref="G8:H8"/>
    <mergeCell ref="B3:K3"/>
    <mergeCell ref="B2:K2"/>
    <mergeCell ref="B4:K4"/>
  </mergeCells>
  <conditionalFormatting sqref="H10">
    <cfRule type="cellIs" dxfId="38" priority="39" operator="greaterThan">
      <formula>I10</formula>
    </cfRule>
  </conditionalFormatting>
  <conditionalFormatting sqref="H11">
    <cfRule type="cellIs" dxfId="37" priority="38" operator="greaterThan">
      <formula>I11</formula>
    </cfRule>
  </conditionalFormatting>
  <conditionalFormatting sqref="H12">
    <cfRule type="cellIs" dxfId="36" priority="37" operator="greaterThan">
      <formula>I12</formula>
    </cfRule>
  </conditionalFormatting>
  <conditionalFormatting sqref="H13">
    <cfRule type="cellIs" dxfId="35" priority="36" operator="greaterThan">
      <formula>I13</formula>
    </cfRule>
  </conditionalFormatting>
  <conditionalFormatting sqref="H14">
    <cfRule type="cellIs" dxfId="34" priority="35" operator="greaterThan">
      <formula>I14</formula>
    </cfRule>
  </conditionalFormatting>
  <conditionalFormatting sqref="H15">
    <cfRule type="cellIs" dxfId="33" priority="34" operator="greaterThan">
      <formula>I15</formula>
    </cfRule>
  </conditionalFormatting>
  <conditionalFormatting sqref="H16">
    <cfRule type="cellIs" dxfId="32" priority="33" operator="greaterThan">
      <formula>I16</formula>
    </cfRule>
  </conditionalFormatting>
  <conditionalFormatting sqref="H17">
    <cfRule type="cellIs" dxfId="31" priority="32" operator="greaterThan">
      <formula>I17</formula>
    </cfRule>
  </conditionalFormatting>
  <conditionalFormatting sqref="H18">
    <cfRule type="cellIs" dxfId="30" priority="31" operator="greaterThan">
      <formula>I18</formula>
    </cfRule>
  </conditionalFormatting>
  <conditionalFormatting sqref="H19">
    <cfRule type="cellIs" dxfId="29" priority="30" operator="greaterThan">
      <formula>I19</formula>
    </cfRule>
  </conditionalFormatting>
  <conditionalFormatting sqref="H20">
    <cfRule type="cellIs" dxfId="28" priority="29" operator="greaterThan">
      <formula>I20</formula>
    </cfRule>
  </conditionalFormatting>
  <conditionalFormatting sqref="H21">
    <cfRule type="cellIs" dxfId="27" priority="28" operator="greaterThan">
      <formula>I21</formula>
    </cfRule>
  </conditionalFormatting>
  <conditionalFormatting sqref="H22">
    <cfRule type="cellIs" dxfId="26" priority="27" operator="greaterThan">
      <formula>I22</formula>
    </cfRule>
  </conditionalFormatting>
  <conditionalFormatting sqref="H23">
    <cfRule type="cellIs" dxfId="25" priority="26" operator="greaterThan">
      <formula>I23</formula>
    </cfRule>
  </conditionalFormatting>
  <conditionalFormatting sqref="H24">
    <cfRule type="cellIs" dxfId="24" priority="25" operator="greaterThan">
      <formula>0</formula>
    </cfRule>
  </conditionalFormatting>
  <conditionalFormatting sqref="H25">
    <cfRule type="cellIs" dxfId="23" priority="24" operator="greaterThan">
      <formula>0</formula>
    </cfRule>
  </conditionalFormatting>
  <conditionalFormatting sqref="H26">
    <cfRule type="cellIs" dxfId="22" priority="23" operator="greaterThan">
      <formula>I26</formula>
    </cfRule>
  </conditionalFormatting>
  <conditionalFormatting sqref="H27">
    <cfRule type="cellIs" dxfId="21" priority="22" operator="greaterThan">
      <formula>I27</formula>
    </cfRule>
  </conditionalFormatting>
  <conditionalFormatting sqref="H28">
    <cfRule type="cellIs" dxfId="20" priority="21" operator="greaterThan">
      <formula>I28</formula>
    </cfRule>
  </conditionalFormatting>
  <conditionalFormatting sqref="H29">
    <cfRule type="cellIs" dxfId="19" priority="20" operator="greaterThan">
      <formula>0</formula>
    </cfRule>
  </conditionalFormatting>
  <conditionalFormatting sqref="H30">
    <cfRule type="cellIs" dxfId="18" priority="19" operator="greaterThan">
      <formula>0</formula>
    </cfRule>
  </conditionalFormatting>
  <conditionalFormatting sqref="H31">
    <cfRule type="cellIs" dxfId="17" priority="18" operator="greaterThan">
      <formula>I31</formula>
    </cfRule>
  </conditionalFormatting>
  <conditionalFormatting sqref="H32">
    <cfRule type="cellIs" dxfId="16" priority="17" operator="greaterThan">
      <formula>I32</formula>
    </cfRule>
  </conditionalFormatting>
  <conditionalFormatting sqref="H33">
    <cfRule type="cellIs" dxfId="15" priority="16" operator="greaterThan">
      <formula>I33</formula>
    </cfRule>
  </conditionalFormatting>
  <conditionalFormatting sqref="H34">
    <cfRule type="cellIs" dxfId="14" priority="15" operator="greaterThan">
      <formula>0</formula>
    </cfRule>
  </conditionalFormatting>
  <conditionalFormatting sqref="H35">
    <cfRule type="cellIs" dxfId="13" priority="14" operator="greaterThan">
      <formula>I35</formula>
    </cfRule>
  </conditionalFormatting>
  <conditionalFormatting sqref="H36">
    <cfRule type="cellIs" dxfId="12" priority="13" operator="greaterThan">
      <formula>I36</formula>
    </cfRule>
  </conditionalFormatting>
  <conditionalFormatting sqref="H37">
    <cfRule type="cellIs" dxfId="11" priority="12" operator="greaterThan">
      <formula>I37</formula>
    </cfRule>
  </conditionalFormatting>
  <conditionalFormatting sqref="H39">
    <cfRule type="cellIs" dxfId="10" priority="11" operator="greaterThan">
      <formula>I39</formula>
    </cfRule>
  </conditionalFormatting>
  <conditionalFormatting sqref="H40">
    <cfRule type="cellIs" dxfId="9" priority="10" operator="greaterThan">
      <formula>I40</formula>
    </cfRule>
  </conditionalFormatting>
  <conditionalFormatting sqref="H41">
    <cfRule type="cellIs" dxfId="8" priority="9" operator="greaterThan">
      <formula>I41</formula>
    </cfRule>
  </conditionalFormatting>
  <conditionalFormatting sqref="C9:F9">
    <cfRule type="cellIs" dxfId="7" priority="8" operator="notEqual">
      <formula>0</formula>
    </cfRule>
  </conditionalFormatting>
  <conditionalFormatting sqref="C38:F38">
    <cfRule type="cellIs" dxfId="6" priority="7" operator="notEqual">
      <formula>0</formula>
    </cfRule>
  </conditionalFormatting>
  <conditionalFormatting sqref="C42:F42">
    <cfRule type="cellIs" dxfId="5" priority="6" operator="notEqual">
      <formula>0</formula>
    </cfRule>
  </conditionalFormatting>
  <conditionalFormatting sqref="G9">
    <cfRule type="cellIs" dxfId="4" priority="5" operator="notEqual">
      <formula>0</formula>
    </cfRule>
  </conditionalFormatting>
  <conditionalFormatting sqref="G38">
    <cfRule type="cellIs" dxfId="3" priority="4" operator="notEqual">
      <formula>0</formula>
    </cfRule>
  </conditionalFormatting>
  <conditionalFormatting sqref="G42">
    <cfRule type="cellIs" dxfId="2" priority="3" operator="notEqual">
      <formula>0</formula>
    </cfRule>
  </conditionalFormatting>
  <conditionalFormatting sqref="C43:F43">
    <cfRule type="cellIs" dxfId="1" priority="2" operator="notEqual">
      <formula>0</formula>
    </cfRule>
  </conditionalFormatting>
  <conditionalFormatting sqref="G43">
    <cfRule type="cellIs" dxfId="0" priority="1" operator="notEqual">
      <formula>0</formula>
    </cfRule>
  </conditionalFormatting>
  <pageMargins left="0.25" right="0.25" top="0.75" bottom="0.75" header="0.3" footer="0.3"/>
  <pageSetup paperSize="9" scale="69" orientation="landscape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45515B81A6524B886EF514E0F3F37A" ma:contentTypeVersion="12" ma:contentTypeDescription="Create a new document." ma:contentTypeScope="" ma:versionID="c5593938eb48dcb8ae2378acd8584abb">
  <xsd:schema xmlns:xsd="http://www.w3.org/2001/XMLSchema" xmlns:xs="http://www.w3.org/2001/XMLSchema" xmlns:p="http://schemas.microsoft.com/office/2006/metadata/properties" xmlns:ns2="4d549326-2178-4018-b455-065e5e898508" xmlns:ns3="48673273-c46c-41d2-b255-2e8e6e06c25e" targetNamespace="http://schemas.microsoft.com/office/2006/metadata/properties" ma:root="true" ma:fieldsID="0cca2fa21e4d34d25aa5b018b0209c36" ns2:_="" ns3:_="">
    <xsd:import namespace="4d549326-2178-4018-b455-065e5e898508"/>
    <xsd:import namespace="48673273-c46c-41d2-b255-2e8e6e06c25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_x006c_a86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549326-2178-4018-b455-065e5e89850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673273-c46c-41d2-b255-2e8e6e06c2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_x006c_a86" ma:index="12" nillable="true" ma:displayName="c" ma:internalName="_x006c_a86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c_a86 xmlns="48673273-c46c-41d2-b255-2e8e6e06c25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E707F9-219A-407E-A629-A69851D8E2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549326-2178-4018-b455-065e5e898508"/>
    <ds:schemaRef ds:uri="48673273-c46c-41d2-b255-2e8e6e06c2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AECC08-18E3-4FA9-8396-21C91504D0F1}">
  <ds:schemaRefs>
    <ds:schemaRef ds:uri="http://schemas.microsoft.com/office/2006/documentManagement/types"/>
    <ds:schemaRef ds:uri="48673273-c46c-41d2-b255-2e8e6e06c25e"/>
    <ds:schemaRef ds:uri="4d549326-2178-4018-b455-065e5e898508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895286D-CB9B-4EB7-8C20-2AA6411195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Maagdelijk NL</vt:lpstr>
      <vt:lpstr>Vierge FR</vt:lpstr>
      <vt:lpstr>Exemple</vt:lpstr>
      <vt:lpstr>Exemple!Zone_d_impression</vt:lpstr>
      <vt:lpstr>'Maagdelijk NL'!Zone_d_impression</vt:lpstr>
      <vt:lpstr>'Vierge FR'!Zone_d_impression</vt:lpstr>
    </vt:vector>
  </TitlesOfParts>
  <Company>FOD Buitenlandse Zaken / SPF Affaires Etrangeres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Hove Aubry - D3.3</dc:creator>
  <cp:lastModifiedBy>Pirsoul Elise - D4.4</cp:lastModifiedBy>
  <cp:lastPrinted>2017-07-10T10:04:52Z</cp:lastPrinted>
  <dcterms:created xsi:type="dcterms:W3CDTF">2017-03-08T12:54:06Z</dcterms:created>
  <dcterms:modified xsi:type="dcterms:W3CDTF">2020-09-03T15:46:41Z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baff4dae-ccf9-4859-a61d-442390cc47ac</vt:lpwstr>
  </property>
  <property fmtid="{D5CDD505-2E9C-101B-9397-08002B2CF9AE}" pid="3" name="ContentTypeId">
    <vt:lpwstr>0x0101008345515B81A6524B886EF514E0F3F37A</vt:lpwstr>
  </property>
  <property fmtid="{D5CDD505-2E9C-101B-9397-08002B2CF9AE}" pid="4" name="BE_ForeignAffairsClassification">
    <vt:lpwstr>Non classifié - Niet geclassificeerd</vt:lpwstr>
  </property>
  <property fmtid="{D5CDD505-2E9C-101B-9397-08002B2CF9AE}" pid="5" name="BE_ForeignAffairsMarkering">
    <vt:lpwstr>Markering inactief - Marquage inactif</vt:lpwstr>
  </property>
</Properties>
</file>