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JP\J_Subv_appels_projets_dons\2_Appels_projets\AEB\AEB_2018-2021_CEJP_BURUNDI_Renforcement de la cohésion sociale\Suivi administratif et financier\Rapportage\Rapports final déposé\A envoyer\"/>
    </mc:Choice>
  </mc:AlternateContent>
  <xr:revisionPtr revIDLastSave="0" documentId="8_{2CCD5F80-B08D-4A07-9ED6-5427926EF7DD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rapport_financier" sheetId="1" r:id="rId1"/>
    <sheet name="Dépenses_Burundi" sheetId="2" r:id="rId2"/>
    <sheet name="Dépenses_Belgique" sheetId="3" r:id="rId3"/>
    <sheet name="Taux_de_change" sheetId="4" r:id="rId4"/>
  </sheets>
  <definedNames>
    <definedName name="_xlnm._FilterDatabase" localSheetId="2" hidden="1">Dépenses_Belgique!$B$3:$E$3</definedName>
    <definedName name="_xlnm._FilterDatabase" localSheetId="1" hidden="1">Dépenses_Burundi!$A$6:$H$2190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0" i="1"/>
  <c r="H20" i="1" s="1"/>
  <c r="F19" i="1"/>
  <c r="H19" i="1" s="1"/>
  <c r="F18" i="1"/>
  <c r="H18" i="1" s="1"/>
  <c r="F15" i="1"/>
  <c r="H15" i="1" s="1"/>
  <c r="F14" i="1"/>
  <c r="H14" i="1" s="1"/>
  <c r="F11" i="1"/>
  <c r="F10" i="1"/>
  <c r="G10" i="1" s="1"/>
  <c r="F9" i="1"/>
  <c r="G9" i="1" s="1"/>
  <c r="F8" i="1"/>
  <c r="G8" i="1" s="1"/>
  <c r="F7" i="1"/>
  <c r="H7" i="1" s="1"/>
  <c r="F4" i="1"/>
  <c r="G4" i="1" s="1"/>
  <c r="H8" i="4"/>
  <c r="I8" i="4" s="1"/>
  <c r="G2" i="2" s="1"/>
  <c r="E8" i="4"/>
  <c r="I7" i="4"/>
  <c r="I6" i="4"/>
  <c r="I5" i="4"/>
  <c r="E257" i="3"/>
  <c r="E256" i="3"/>
  <c r="E255" i="3"/>
  <c r="E254" i="3"/>
  <c r="E253" i="3"/>
  <c r="E252" i="3"/>
  <c r="H53" i="1"/>
  <c r="G53" i="1"/>
  <c r="H52" i="1"/>
  <c r="G52" i="1"/>
  <c r="E46" i="1"/>
  <c r="D46" i="1"/>
  <c r="E43" i="1"/>
  <c r="D43" i="1"/>
  <c r="E41" i="1"/>
  <c r="D41" i="1"/>
  <c r="E39" i="1"/>
  <c r="D39" i="1"/>
  <c r="E36" i="1"/>
  <c r="D36" i="1"/>
  <c r="E34" i="1"/>
  <c r="D34" i="1"/>
  <c r="E28" i="1"/>
  <c r="D28" i="1"/>
  <c r="E25" i="1"/>
  <c r="D25" i="1"/>
  <c r="H23" i="1"/>
  <c r="G23" i="1"/>
  <c r="E21" i="1"/>
  <c r="D21" i="1"/>
  <c r="E16" i="1"/>
  <c r="D16" i="1"/>
  <c r="G14" i="1"/>
  <c r="E12" i="1"/>
  <c r="D12" i="1"/>
  <c r="H11" i="1"/>
  <c r="G11" i="1"/>
  <c r="H9" i="1"/>
  <c r="E5" i="1"/>
  <c r="D5" i="1"/>
  <c r="H2049" i="2" l="1"/>
  <c r="H1471" i="2"/>
  <c r="H1119" i="2"/>
  <c r="H1023" i="2"/>
  <c r="H953" i="2"/>
  <c r="H882" i="2"/>
  <c r="H828" i="2"/>
  <c r="H767" i="2"/>
  <c r="H708" i="2"/>
  <c r="H655" i="2"/>
  <c r="H598" i="2"/>
  <c r="H535" i="2"/>
  <c r="H489" i="2"/>
  <c r="H446" i="2"/>
  <c r="H399" i="2"/>
  <c r="H361" i="2"/>
  <c r="H318" i="2"/>
  <c r="H271" i="2"/>
  <c r="H233" i="2"/>
  <c r="H190" i="2"/>
  <c r="H143" i="2"/>
  <c r="H105" i="2"/>
  <c r="H70" i="2"/>
  <c r="H34" i="2"/>
  <c r="H9" i="2"/>
  <c r="H1380" i="2"/>
  <c r="H1094" i="2"/>
  <c r="H946" i="2"/>
  <c r="H880" i="2"/>
  <c r="H814" i="2"/>
  <c r="H764" i="2"/>
  <c r="H703" i="2"/>
  <c r="H644" i="2"/>
  <c r="H591" i="2"/>
  <c r="H479" i="2"/>
  <c r="H441" i="2"/>
  <c r="H313" i="2"/>
  <c r="H223" i="2"/>
  <c r="H97" i="2"/>
  <c r="H33" i="2"/>
  <c r="H1306" i="2"/>
  <c r="H1084" i="2"/>
  <c r="H1001" i="2"/>
  <c r="H929" i="2"/>
  <c r="H873" i="2"/>
  <c r="H812" i="2"/>
  <c r="H750" i="2"/>
  <c r="H700" i="2"/>
  <c r="H639" i="2"/>
  <c r="H580" i="2"/>
  <c r="H527" i="2"/>
  <c r="H478" i="2"/>
  <c r="H431" i="2"/>
  <c r="H393" i="2"/>
  <c r="H350" i="2"/>
  <c r="H303" i="2"/>
  <c r="H265" i="2"/>
  <c r="H222" i="2"/>
  <c r="H175" i="2"/>
  <c r="H137" i="2"/>
  <c r="H95" i="2"/>
  <c r="H58" i="2"/>
  <c r="H30" i="2"/>
  <c r="H1258" i="2"/>
  <c r="H1067" i="2"/>
  <c r="H993" i="2"/>
  <c r="H928" i="2"/>
  <c r="H856" i="2"/>
  <c r="H806" i="2"/>
  <c r="H748" i="2"/>
  <c r="H686" i="2"/>
  <c r="H636" i="2"/>
  <c r="H575" i="2"/>
  <c r="H516" i="2"/>
  <c r="H473" i="2"/>
  <c r="H430" i="2"/>
  <c r="H383" i="2"/>
  <c r="H345" i="2"/>
  <c r="H302" i="2"/>
  <c r="H255" i="2"/>
  <c r="H217" i="2"/>
  <c r="H174" i="2"/>
  <c r="H127" i="2"/>
  <c r="H92" i="2"/>
  <c r="H57" i="2"/>
  <c r="H23" i="2"/>
  <c r="H398" i="2"/>
  <c r="H185" i="2"/>
  <c r="H66" i="2"/>
  <c r="H1215" i="2"/>
  <c r="H1059" i="2"/>
  <c r="H981" i="2"/>
  <c r="H920" i="2"/>
  <c r="H855" i="2"/>
  <c r="H791" i="2"/>
  <c r="H742" i="2"/>
  <c r="H684" i="2"/>
  <c r="H622" i="2"/>
  <c r="H572" i="2"/>
  <c r="H511" i="2"/>
  <c r="H463" i="2"/>
  <c r="H425" i="2"/>
  <c r="H382" i="2"/>
  <c r="H335" i="2"/>
  <c r="H297" i="2"/>
  <c r="H254" i="2"/>
  <c r="H207" i="2"/>
  <c r="H169" i="2"/>
  <c r="H126" i="2"/>
  <c r="H84" i="2"/>
  <c r="H54" i="2"/>
  <c r="H22" i="2"/>
  <c r="H1180" i="2"/>
  <c r="H1055" i="2"/>
  <c r="H975" i="2"/>
  <c r="H908" i="2"/>
  <c r="H847" i="2"/>
  <c r="H790" i="2"/>
  <c r="H727" i="2"/>
  <c r="H678" i="2"/>
  <c r="H620" i="2"/>
  <c r="H558" i="2"/>
  <c r="H508" i="2"/>
  <c r="H462" i="2"/>
  <c r="H415" i="2"/>
  <c r="H377" i="2"/>
  <c r="H334" i="2"/>
  <c r="H287" i="2"/>
  <c r="H249" i="2"/>
  <c r="H206" i="2"/>
  <c r="H159" i="2"/>
  <c r="H121" i="2"/>
  <c r="H82" i="2"/>
  <c r="H46" i="2"/>
  <c r="H20" i="2"/>
  <c r="H719" i="2"/>
  <c r="H494" i="2"/>
  <c r="H366" i="2"/>
  <c r="H281" i="2"/>
  <c r="H191" i="2"/>
  <c r="H110" i="2"/>
  <c r="H41" i="2"/>
  <c r="H12" i="2"/>
  <c r="H1002" i="2"/>
  <c r="H534" i="2"/>
  <c r="H351" i="2"/>
  <c r="H270" i="2"/>
  <c r="H142" i="2"/>
  <c r="H1151" i="2"/>
  <c r="H1033" i="2"/>
  <c r="H972" i="2"/>
  <c r="H902" i="2"/>
  <c r="H836" i="2"/>
  <c r="H783" i="2"/>
  <c r="H726" i="2"/>
  <c r="H663" i="2"/>
  <c r="H614" i="2"/>
  <c r="H556" i="2"/>
  <c r="H495" i="2"/>
  <c r="H457" i="2"/>
  <c r="H414" i="2"/>
  <c r="H367" i="2"/>
  <c r="H329" i="2"/>
  <c r="H286" i="2"/>
  <c r="H239" i="2"/>
  <c r="H201" i="2"/>
  <c r="H158" i="2"/>
  <c r="H111" i="2"/>
  <c r="H79" i="2"/>
  <c r="H44" i="2"/>
  <c r="H13" i="2"/>
  <c r="H1128" i="2"/>
  <c r="H1031" i="2"/>
  <c r="H956" i="2"/>
  <c r="H898" i="2"/>
  <c r="H831" i="2"/>
  <c r="H772" i="2"/>
  <c r="H662" i="2"/>
  <c r="H599" i="2"/>
  <c r="H550" i="2"/>
  <c r="H447" i="2"/>
  <c r="H409" i="2"/>
  <c r="H319" i="2"/>
  <c r="H238" i="2"/>
  <c r="H153" i="2"/>
  <c r="H71" i="2"/>
  <c r="E26" i="1"/>
  <c r="G7" i="1"/>
  <c r="H10" i="1"/>
  <c r="G20" i="1"/>
  <c r="H4" i="1"/>
  <c r="H8" i="1"/>
  <c r="G18" i="1"/>
  <c r="F21" i="1"/>
  <c r="G21" i="1" s="1"/>
  <c r="F12" i="1"/>
  <c r="G19" i="1"/>
  <c r="F5" i="1"/>
  <c r="F16" i="1"/>
  <c r="H1573" i="2"/>
  <c r="H1809" i="2"/>
  <c r="H10" i="2"/>
  <c r="H21" i="2"/>
  <c r="H31" i="2"/>
  <c r="H42" i="2"/>
  <c r="H55" i="2"/>
  <c r="H68" i="2"/>
  <c r="H81" i="2"/>
  <c r="H94" i="2"/>
  <c r="H108" i="2"/>
  <c r="H124" i="2"/>
  <c r="H140" i="2"/>
  <c r="H156" i="2"/>
  <c r="H172" i="2"/>
  <c r="H188" i="2"/>
  <c r="H204" i="2"/>
  <c r="H220" i="2"/>
  <c r="H236" i="2"/>
  <c r="H252" i="2"/>
  <c r="H268" i="2"/>
  <c r="H284" i="2"/>
  <c r="H300" i="2"/>
  <c r="H316" i="2"/>
  <c r="H332" i="2"/>
  <c r="H348" i="2"/>
  <c r="H364" i="2"/>
  <c r="H380" i="2"/>
  <c r="H396" i="2"/>
  <c r="H412" i="2"/>
  <c r="H428" i="2"/>
  <c r="H444" i="2"/>
  <c r="H460" i="2"/>
  <c r="H476" i="2"/>
  <c r="H492" i="2"/>
  <c r="H510" i="2"/>
  <c r="H532" i="2"/>
  <c r="H551" i="2"/>
  <c r="H574" i="2"/>
  <c r="H596" i="2"/>
  <c r="H615" i="2"/>
  <c r="H638" i="2"/>
  <c r="H660" i="2"/>
  <c r="H679" i="2"/>
  <c r="H702" i="2"/>
  <c r="H724" i="2"/>
  <c r="H743" i="2"/>
  <c r="H766" i="2"/>
  <c r="H788" i="2"/>
  <c r="H807" i="2"/>
  <c r="H830" i="2"/>
  <c r="H853" i="2"/>
  <c r="H874" i="2"/>
  <c r="H901" i="2"/>
  <c r="H926" i="2"/>
  <c r="H948" i="2"/>
  <c r="H974" i="2"/>
  <c r="H999" i="2"/>
  <c r="H1024" i="2"/>
  <c r="H1058" i="2"/>
  <c r="H1092" i="2"/>
  <c r="H1120" i="2"/>
  <c r="H1156" i="2"/>
  <c r="H1188" i="2"/>
  <c r="H1216" i="2"/>
  <c r="H1261" i="2"/>
  <c r="H1323" i="2"/>
  <c r="H1381" i="2"/>
  <c r="H1477" i="2"/>
  <c r="H1605" i="2"/>
  <c r="H1846" i="2"/>
  <c r="H1157" i="2"/>
  <c r="H1192" i="2"/>
  <c r="H1224" i="2"/>
  <c r="H1262" i="2"/>
  <c r="H1328" i="2"/>
  <c r="H1406" i="2"/>
  <c r="H1479" i="2"/>
  <c r="H1628" i="2"/>
  <c r="H1907" i="2"/>
  <c r="H1165" i="2"/>
  <c r="H1194" i="2"/>
  <c r="H1229" i="2"/>
  <c r="H1276" i="2"/>
  <c r="H1330" i="2"/>
  <c r="H1412" i="2"/>
  <c r="H1508" i="2"/>
  <c r="H1629" i="2"/>
  <c r="H1095" i="2"/>
  <c r="H1952" i="2"/>
  <c r="G15" i="1"/>
  <c r="H14" i="2"/>
  <c r="H25" i="2"/>
  <c r="H36" i="2"/>
  <c r="H47" i="2"/>
  <c r="H60" i="2"/>
  <c r="H73" i="2"/>
  <c r="H86" i="2"/>
  <c r="H98" i="2"/>
  <c r="H113" i="2"/>
  <c r="H129" i="2"/>
  <c r="H145" i="2"/>
  <c r="H161" i="2"/>
  <c r="H177" i="2"/>
  <c r="H193" i="2"/>
  <c r="H209" i="2"/>
  <c r="H225" i="2"/>
  <c r="H241" i="2"/>
  <c r="H257" i="2"/>
  <c r="H273" i="2"/>
  <c r="H289" i="2"/>
  <c r="H305" i="2"/>
  <c r="H321" i="2"/>
  <c r="H337" i="2"/>
  <c r="H353" i="2"/>
  <c r="H369" i="2"/>
  <c r="H385" i="2"/>
  <c r="H401" i="2"/>
  <c r="H417" i="2"/>
  <c r="H433" i="2"/>
  <c r="H449" i="2"/>
  <c r="H465" i="2"/>
  <c r="H481" i="2"/>
  <c r="H497" i="2"/>
  <c r="H518" i="2"/>
  <c r="H540" i="2"/>
  <c r="H559" i="2"/>
  <c r="H582" i="2"/>
  <c r="H604" i="2"/>
  <c r="H623" i="2"/>
  <c r="H646" i="2"/>
  <c r="H668" i="2"/>
  <c r="H687" i="2"/>
  <c r="H710" i="2"/>
  <c r="H732" i="2"/>
  <c r="H751" i="2"/>
  <c r="H774" i="2"/>
  <c r="H796" i="2"/>
  <c r="H815" i="2"/>
  <c r="H838" i="2"/>
  <c r="H862" i="2"/>
  <c r="H884" i="2"/>
  <c r="H910" i="2"/>
  <c r="H935" i="2"/>
  <c r="H957" i="2"/>
  <c r="H983" i="2"/>
  <c r="H1009" i="2"/>
  <c r="H1034" i="2"/>
  <c r="H1069" i="2"/>
  <c r="H1103" i="2"/>
  <c r="H1132" i="2"/>
  <c r="H1167" i="2"/>
  <c r="H1202" i="2"/>
  <c r="H1230" i="2"/>
  <c r="H1279" i="2"/>
  <c r="H1348" i="2"/>
  <c r="H1413" i="2"/>
  <c r="H1519" i="2"/>
  <c r="H1683" i="2"/>
  <c r="H1955" i="2"/>
  <c r="H15" i="2"/>
  <c r="H26" i="2"/>
  <c r="H37" i="2"/>
  <c r="H49" i="2"/>
  <c r="H62" i="2"/>
  <c r="H74" i="2"/>
  <c r="H87" i="2"/>
  <c r="H100" i="2"/>
  <c r="H116" i="2"/>
  <c r="H132" i="2"/>
  <c r="H148" i="2"/>
  <c r="H164" i="2"/>
  <c r="H180" i="2"/>
  <c r="H196" i="2"/>
  <c r="H212" i="2"/>
  <c r="H228" i="2"/>
  <c r="H244" i="2"/>
  <c r="H260" i="2"/>
  <c r="H276" i="2"/>
  <c r="H292" i="2"/>
  <c r="H308" i="2"/>
  <c r="H324" i="2"/>
  <c r="H340" i="2"/>
  <c r="H356" i="2"/>
  <c r="H372" i="2"/>
  <c r="H388" i="2"/>
  <c r="H404" i="2"/>
  <c r="H420" i="2"/>
  <c r="H436" i="2"/>
  <c r="H452" i="2"/>
  <c r="H468" i="2"/>
  <c r="H484" i="2"/>
  <c r="H500" i="2"/>
  <c r="H519" i="2"/>
  <c r="H542" i="2"/>
  <c r="H564" i="2"/>
  <c r="H583" i="2"/>
  <c r="H606" i="2"/>
  <c r="H628" i="2"/>
  <c r="H647" i="2"/>
  <c r="H670" i="2"/>
  <c r="H692" i="2"/>
  <c r="H711" i="2"/>
  <c r="H734" i="2"/>
  <c r="H756" i="2"/>
  <c r="H775" i="2"/>
  <c r="H798" i="2"/>
  <c r="H820" i="2"/>
  <c r="H839" i="2"/>
  <c r="H864" i="2"/>
  <c r="H889" i="2"/>
  <c r="H911" i="2"/>
  <c r="H937" i="2"/>
  <c r="H962" i="2"/>
  <c r="H984" i="2"/>
  <c r="H1013" i="2"/>
  <c r="H1042" i="2"/>
  <c r="H1070" i="2"/>
  <c r="H1106" i="2"/>
  <c r="H1140" i="2"/>
  <c r="H1168" i="2"/>
  <c r="H1204" i="2"/>
  <c r="H1239" i="2"/>
  <c r="H1280" i="2"/>
  <c r="H1352" i="2"/>
  <c r="H1437" i="2"/>
  <c r="H1522" i="2"/>
  <c r="H1705" i="2"/>
  <c r="H2186" i="2"/>
  <c r="H2178" i="2"/>
  <c r="H2170" i="2"/>
  <c r="H2162" i="2"/>
  <c r="H2154" i="2"/>
  <c r="H2146" i="2"/>
  <c r="H2138" i="2"/>
  <c r="H2130" i="2"/>
  <c r="H2122" i="2"/>
  <c r="H2114" i="2"/>
  <c r="H2106" i="2"/>
  <c r="H2098" i="2"/>
  <c r="H2090" i="2"/>
  <c r="H2082" i="2"/>
  <c r="H2074" i="2"/>
  <c r="H2066" i="2"/>
  <c r="H2058" i="2"/>
  <c r="H2050" i="2"/>
  <c r="H2042" i="2"/>
  <c r="H2034" i="2"/>
  <c r="H2026" i="2"/>
  <c r="H2018" i="2"/>
  <c r="H2010" i="2"/>
  <c r="H2002" i="2"/>
  <c r="H1994" i="2"/>
  <c r="H1986" i="2"/>
  <c r="H1978" i="2"/>
  <c r="H1970" i="2"/>
  <c r="H1962" i="2"/>
  <c r="H1954" i="2"/>
  <c r="H1946" i="2"/>
  <c r="H1938" i="2"/>
  <c r="H1930" i="2"/>
  <c r="H1922" i="2"/>
  <c r="H1914" i="2"/>
  <c r="H1906" i="2"/>
  <c r="H1898" i="2"/>
  <c r="H1890" i="2"/>
  <c r="H1882" i="2"/>
  <c r="H1874" i="2"/>
  <c r="H1866" i="2"/>
  <c r="H1858" i="2"/>
  <c r="H1850" i="2"/>
  <c r="H1842" i="2"/>
  <c r="H1834" i="2"/>
  <c r="H1826" i="2"/>
  <c r="H1818" i="2"/>
  <c r="H1810" i="2"/>
  <c r="H1802" i="2"/>
  <c r="H1794" i="2"/>
  <c r="H1786" i="2"/>
  <c r="H1778" i="2"/>
  <c r="H1770" i="2"/>
  <c r="H1762" i="2"/>
  <c r="H1754" i="2"/>
  <c r="H1746" i="2"/>
  <c r="H1738" i="2"/>
  <c r="H1730" i="2"/>
  <c r="H1722" i="2"/>
  <c r="H1714" i="2"/>
  <c r="H1706" i="2"/>
  <c r="H1698" i="2"/>
  <c r="H1690" i="2"/>
  <c r="H1682" i="2"/>
  <c r="H1674" i="2"/>
  <c r="H1666" i="2"/>
  <c r="H1658" i="2"/>
  <c r="H1650" i="2"/>
  <c r="H1642" i="2"/>
  <c r="H1634" i="2"/>
  <c r="H1626" i="2"/>
  <c r="H1618" i="2"/>
  <c r="H1610" i="2"/>
  <c r="H1602" i="2"/>
  <c r="H1594" i="2"/>
  <c r="H1586" i="2"/>
  <c r="H1578" i="2"/>
  <c r="H1570" i="2"/>
  <c r="H1562" i="2"/>
  <c r="H1554" i="2"/>
  <c r="H1546" i="2"/>
  <c r="H1538" i="2"/>
  <c r="H2182" i="2"/>
  <c r="H2174" i="2"/>
  <c r="H2188" i="2"/>
  <c r="H2180" i="2"/>
  <c r="H2172" i="2"/>
  <c r="H2164" i="2"/>
  <c r="H2156" i="2"/>
  <c r="H2148" i="2"/>
  <c r="H2140" i="2"/>
  <c r="H2132" i="2"/>
  <c r="H2124" i="2"/>
  <c r="H2116" i="2"/>
  <c r="H2108" i="2"/>
  <c r="H2100" i="2"/>
  <c r="H2092" i="2"/>
  <c r="H2084" i="2"/>
  <c r="H2076" i="2"/>
  <c r="H2068" i="2"/>
  <c r="H2060" i="2"/>
  <c r="H2052" i="2"/>
  <c r="H2044" i="2"/>
  <c r="H2036" i="2"/>
  <c r="H2028" i="2"/>
  <c r="H2020" i="2"/>
  <c r="H2012" i="2"/>
  <c r="H2004" i="2"/>
  <c r="H1996" i="2"/>
  <c r="H1988" i="2"/>
  <c r="H1980" i="2"/>
  <c r="H1972" i="2"/>
  <c r="H1964" i="2"/>
  <c r="H1956" i="2"/>
  <c r="H1948" i="2"/>
  <c r="H1940" i="2"/>
  <c r="H1932" i="2"/>
  <c r="H1924" i="2"/>
  <c r="H1916" i="2"/>
  <c r="H1908" i="2"/>
  <c r="H1900" i="2"/>
  <c r="H1892" i="2"/>
  <c r="H1884" i="2"/>
  <c r="H1876" i="2"/>
  <c r="H1868" i="2"/>
  <c r="H1860" i="2"/>
  <c r="H1852" i="2"/>
  <c r="H1844" i="2"/>
  <c r="H1836" i="2"/>
  <c r="H1828" i="2"/>
  <c r="H1820" i="2"/>
  <c r="H1812" i="2"/>
  <c r="H1804" i="2"/>
  <c r="H1796" i="2"/>
  <c r="H1788" i="2"/>
  <c r="H1780" i="2"/>
  <c r="H1772" i="2"/>
  <c r="H1764" i="2"/>
  <c r="H1756" i="2"/>
  <c r="H1748" i="2"/>
  <c r="H1740" i="2"/>
  <c r="H1732" i="2"/>
  <c r="H2183" i="2"/>
  <c r="H2169" i="2"/>
  <c r="H2159" i="2"/>
  <c r="H2149" i="2"/>
  <c r="H2137" i="2"/>
  <c r="F51" i="1" s="1"/>
  <c r="H2127" i="2"/>
  <c r="H2117" i="2"/>
  <c r="H2105" i="2"/>
  <c r="H2095" i="2"/>
  <c r="H2085" i="2"/>
  <c r="H2073" i="2"/>
  <c r="H2063" i="2"/>
  <c r="H2053" i="2"/>
  <c r="H2041" i="2"/>
  <c r="H2031" i="2"/>
  <c r="H2021" i="2"/>
  <c r="H2009" i="2"/>
  <c r="H1999" i="2"/>
  <c r="H1989" i="2"/>
  <c r="H1977" i="2"/>
  <c r="H1967" i="2"/>
  <c r="H1957" i="2"/>
  <c r="H1945" i="2"/>
  <c r="H1935" i="2"/>
  <c r="H1925" i="2"/>
  <c r="H1913" i="2"/>
  <c r="H1903" i="2"/>
  <c r="H1893" i="2"/>
  <c r="H1881" i="2"/>
  <c r="H1871" i="2"/>
  <c r="H1861" i="2"/>
  <c r="H1849" i="2"/>
  <c r="H1839" i="2"/>
  <c r="H1829" i="2"/>
  <c r="H1817" i="2"/>
  <c r="H1807" i="2"/>
  <c r="H1797" i="2"/>
  <c r="H1785" i="2"/>
  <c r="H1775" i="2"/>
  <c r="H1765" i="2"/>
  <c r="H1753" i="2"/>
  <c r="H1743" i="2"/>
  <c r="H1733" i="2"/>
  <c r="H1723" i="2"/>
  <c r="H1713" i="2"/>
  <c r="H1704" i="2"/>
  <c r="H1695" i="2"/>
  <c r="H1686" i="2"/>
  <c r="H1677" i="2"/>
  <c r="H1668" i="2"/>
  <c r="H1659" i="2"/>
  <c r="H1649" i="2"/>
  <c r="H1640" i="2"/>
  <c r="H1631" i="2"/>
  <c r="H1622" i="2"/>
  <c r="H1613" i="2"/>
  <c r="H1604" i="2"/>
  <c r="H1595" i="2"/>
  <c r="H1585" i="2"/>
  <c r="H1576" i="2"/>
  <c r="H1567" i="2"/>
  <c r="H1558" i="2"/>
  <c r="H1549" i="2"/>
  <c r="H1540" i="2"/>
  <c r="H1531" i="2"/>
  <c r="H1523" i="2"/>
  <c r="H1515" i="2"/>
  <c r="H1507" i="2"/>
  <c r="H1499" i="2"/>
  <c r="H1491" i="2"/>
  <c r="H1483" i="2"/>
  <c r="H1475" i="2"/>
  <c r="H1467" i="2"/>
  <c r="H1459" i="2"/>
  <c r="H1451" i="2"/>
  <c r="H1443" i="2"/>
  <c r="H1435" i="2"/>
  <c r="H1427" i="2"/>
  <c r="H1419" i="2"/>
  <c r="H1411" i="2"/>
  <c r="H1403" i="2"/>
  <c r="H1395" i="2"/>
  <c r="H1387" i="2"/>
  <c r="H1379" i="2"/>
  <c r="H2189" i="2"/>
  <c r="H2175" i="2"/>
  <c r="H2161" i="2"/>
  <c r="H2150" i="2"/>
  <c r="H2136" i="2"/>
  <c r="H2125" i="2"/>
  <c r="H2112" i="2"/>
  <c r="H2101" i="2"/>
  <c r="H2088" i="2"/>
  <c r="H2077" i="2"/>
  <c r="H2064" i="2"/>
  <c r="H2051" i="2"/>
  <c r="H2039" i="2"/>
  <c r="H2027" i="2"/>
  <c r="H2015" i="2"/>
  <c r="H2003" i="2"/>
  <c r="H1991" i="2"/>
  <c r="H1979" i="2"/>
  <c r="H1966" i="2"/>
  <c r="H1953" i="2"/>
  <c r="H1942" i="2"/>
  <c r="H1929" i="2"/>
  <c r="H1918" i="2"/>
  <c r="H1905" i="2"/>
  <c r="H1894" i="2"/>
  <c r="H1880" i="2"/>
  <c r="H1869" i="2"/>
  <c r="H1856" i="2"/>
  <c r="H1845" i="2"/>
  <c r="H1832" i="2"/>
  <c r="H1821" i="2"/>
  <c r="H1808" i="2"/>
  <c r="H1795" i="2"/>
  <c r="H1783" i="2"/>
  <c r="H1771" i="2"/>
  <c r="H1759" i="2"/>
  <c r="H1747" i="2"/>
  <c r="H1735" i="2"/>
  <c r="H1724" i="2"/>
  <c r="H1712" i="2"/>
  <c r="H2185" i="2"/>
  <c r="H2171" i="2"/>
  <c r="H2158" i="2"/>
  <c r="H2145" i="2"/>
  <c r="H2134" i="2"/>
  <c r="H2121" i="2"/>
  <c r="H2110" i="2"/>
  <c r="H2097" i="2"/>
  <c r="H2086" i="2"/>
  <c r="H2072" i="2"/>
  <c r="H2061" i="2"/>
  <c r="H2048" i="2"/>
  <c r="H2037" i="2"/>
  <c r="H2024" i="2"/>
  <c r="H2013" i="2"/>
  <c r="H2000" i="2"/>
  <c r="H1987" i="2"/>
  <c r="H1975" i="2"/>
  <c r="H1963" i="2"/>
  <c r="H1951" i="2"/>
  <c r="H1939" i="2"/>
  <c r="H1927" i="2"/>
  <c r="H1915" i="2"/>
  <c r="H1902" i="2"/>
  <c r="H1889" i="2"/>
  <c r="H1878" i="2"/>
  <c r="H1865" i="2"/>
  <c r="H1854" i="2"/>
  <c r="H1841" i="2"/>
  <c r="H1830" i="2"/>
  <c r="H1816" i="2"/>
  <c r="H1805" i="2"/>
  <c r="H1792" i="2"/>
  <c r="H1781" i="2"/>
  <c r="H1768" i="2"/>
  <c r="H1757" i="2"/>
  <c r="H1744" i="2"/>
  <c r="H1731" i="2"/>
  <c r="H1720" i="2"/>
  <c r="H1710" i="2"/>
  <c r="H1700" i="2"/>
  <c r="H1689" i="2"/>
  <c r="H1679" i="2"/>
  <c r="H1669" i="2"/>
  <c r="H1657" i="2"/>
  <c r="H1647" i="2"/>
  <c r="H1637" i="2"/>
  <c r="H1627" i="2"/>
  <c r="H1616" i="2"/>
  <c r="H1606" i="2"/>
  <c r="H1596" i="2"/>
  <c r="H1584" i="2"/>
  <c r="H1574" i="2"/>
  <c r="H1564" i="2"/>
  <c r="H1553" i="2"/>
  <c r="H1543" i="2"/>
  <c r="H1533" i="2"/>
  <c r="H1524" i="2"/>
  <c r="H1514" i="2"/>
  <c r="H1505" i="2"/>
  <c r="H1496" i="2"/>
  <c r="H1487" i="2"/>
  <c r="H1478" i="2"/>
  <c r="H1469" i="2"/>
  <c r="H1460" i="2"/>
  <c r="H1450" i="2"/>
  <c r="H1441" i="2"/>
  <c r="H1432" i="2"/>
  <c r="H1423" i="2"/>
  <c r="H1414" i="2"/>
  <c r="H1405" i="2"/>
  <c r="H1396" i="2"/>
  <c r="H1386" i="2"/>
  <c r="H1377" i="2"/>
  <c r="H1369" i="2"/>
  <c r="H1361" i="2"/>
  <c r="H1353" i="2"/>
  <c r="H1345" i="2"/>
  <c r="H1337" i="2"/>
  <c r="H1329" i="2"/>
  <c r="H1321" i="2"/>
  <c r="H1313" i="2"/>
  <c r="H1305" i="2"/>
  <c r="H1297" i="2"/>
  <c r="H1289" i="2"/>
  <c r="H1281" i="2"/>
  <c r="H2181" i="2"/>
  <c r="H2167" i="2"/>
  <c r="H2155" i="2"/>
  <c r="H2143" i="2"/>
  <c r="H2131" i="2"/>
  <c r="H2119" i="2"/>
  <c r="H2107" i="2"/>
  <c r="H2094" i="2"/>
  <c r="H2081" i="2"/>
  <c r="H2070" i="2"/>
  <c r="H2057" i="2"/>
  <c r="H2046" i="2"/>
  <c r="H2033" i="2"/>
  <c r="H2022" i="2"/>
  <c r="H2008" i="2"/>
  <c r="H1997" i="2"/>
  <c r="H1984" i="2"/>
  <c r="H1973" i="2"/>
  <c r="H1960" i="2"/>
  <c r="H1949" i="2"/>
  <c r="H1936" i="2"/>
  <c r="H1923" i="2"/>
  <c r="H1911" i="2"/>
  <c r="H1899" i="2"/>
  <c r="H1887" i="2"/>
  <c r="H1875" i="2"/>
  <c r="H1863" i="2"/>
  <c r="H1851" i="2"/>
  <c r="H1838" i="2"/>
  <c r="H1825" i="2"/>
  <c r="H1814" i="2"/>
  <c r="H1801" i="2"/>
  <c r="H1790" i="2"/>
  <c r="H1777" i="2"/>
  <c r="H1766" i="2"/>
  <c r="H1752" i="2"/>
  <c r="H1741" i="2"/>
  <c r="H1728" i="2"/>
  <c r="H1718" i="2"/>
  <c r="H2179" i="2"/>
  <c r="H2166" i="2"/>
  <c r="H2153" i="2"/>
  <c r="H2142" i="2"/>
  <c r="H2129" i="2"/>
  <c r="H2118" i="2"/>
  <c r="H2104" i="2"/>
  <c r="H2093" i="2"/>
  <c r="H2080" i="2"/>
  <c r="H2069" i="2"/>
  <c r="H2056" i="2"/>
  <c r="H2045" i="2"/>
  <c r="H2032" i="2"/>
  <c r="H2019" i="2"/>
  <c r="H2007" i="2"/>
  <c r="H1995" i="2"/>
  <c r="H1983" i="2"/>
  <c r="H1971" i="2"/>
  <c r="H1959" i="2"/>
  <c r="H1947" i="2"/>
  <c r="H1934" i="2"/>
  <c r="H1921" i="2"/>
  <c r="H1910" i="2"/>
  <c r="H1897" i="2"/>
  <c r="H1886" i="2"/>
  <c r="H1873" i="2"/>
  <c r="H1862" i="2"/>
  <c r="H1848" i="2"/>
  <c r="H1837" i="2"/>
  <c r="H1824" i="2"/>
  <c r="H1813" i="2"/>
  <c r="H1800" i="2"/>
  <c r="H1789" i="2"/>
  <c r="H1776" i="2"/>
  <c r="H1763" i="2"/>
  <c r="H1751" i="2"/>
  <c r="H1739" i="2"/>
  <c r="H1727" i="2"/>
  <c r="H1717" i="2"/>
  <c r="H1707" i="2"/>
  <c r="H1696" i="2"/>
  <c r="H1685" i="2"/>
  <c r="H1675" i="2"/>
  <c r="H1664" i="2"/>
  <c r="H1654" i="2"/>
  <c r="H1644" i="2"/>
  <c r="H1633" i="2"/>
  <c r="H1623" i="2"/>
  <c r="H1612" i="2"/>
  <c r="H1601" i="2"/>
  <c r="H1591" i="2"/>
  <c r="H1581" i="2"/>
  <c r="H1571" i="2"/>
  <c r="H1560" i="2"/>
  <c r="H1550" i="2"/>
  <c r="H1539" i="2"/>
  <c r="H1529" i="2"/>
  <c r="H1520" i="2"/>
  <c r="H1511" i="2"/>
  <c r="H1502" i="2"/>
  <c r="H1493" i="2"/>
  <c r="H1484" i="2"/>
  <c r="H1474" i="2"/>
  <c r="H1465" i="2"/>
  <c r="H1456" i="2"/>
  <c r="H1447" i="2"/>
  <c r="H1438" i="2"/>
  <c r="H1429" i="2"/>
  <c r="H1420" i="2"/>
  <c r="H1410" i="2"/>
  <c r="H1401" i="2"/>
  <c r="H1392" i="2"/>
  <c r="H1383" i="2"/>
  <c r="H1374" i="2"/>
  <c r="H1366" i="2"/>
  <c r="H1358" i="2"/>
  <c r="H1350" i="2"/>
  <c r="H1342" i="2"/>
  <c r="H1334" i="2"/>
  <c r="H1326" i="2"/>
  <c r="H1318" i="2"/>
  <c r="H1310" i="2"/>
  <c r="H1302" i="2"/>
  <c r="H1294" i="2"/>
  <c r="H1286" i="2"/>
  <c r="H2187" i="2"/>
  <c r="H2160" i="2"/>
  <c r="H2135" i="2"/>
  <c r="H2111" i="2"/>
  <c r="H2087" i="2"/>
  <c r="H2062" i="2"/>
  <c r="H2038" i="2"/>
  <c r="H2014" i="2"/>
  <c r="H1990" i="2"/>
  <c r="H1965" i="2"/>
  <c r="H1941" i="2"/>
  <c r="H1917" i="2"/>
  <c r="H1891" i="2"/>
  <c r="H1867" i="2"/>
  <c r="H1843" i="2"/>
  <c r="H1819" i="2"/>
  <c r="H1793" i="2"/>
  <c r="H1769" i="2"/>
  <c r="H1745" i="2"/>
  <c r="H1721" i="2"/>
  <c r="H1703" i="2"/>
  <c r="H1691" i="2"/>
  <c r="H1676" i="2"/>
  <c r="H1662" i="2"/>
  <c r="H1648" i="2"/>
  <c r="H1635" i="2"/>
  <c r="H1620" i="2"/>
  <c r="H1607" i="2"/>
  <c r="H1592" i="2"/>
  <c r="H1579" i="2"/>
  <c r="H1565" i="2"/>
  <c r="H1551" i="2"/>
  <c r="H1536" i="2"/>
  <c r="H1525" i="2"/>
  <c r="H1512" i="2"/>
  <c r="H1500" i="2"/>
  <c r="H1488" i="2"/>
  <c r="H1476" i="2"/>
  <c r="H1463" i="2"/>
  <c r="H1452" i="2"/>
  <c r="H1439" i="2"/>
  <c r="H1426" i="2"/>
  <c r="H1415" i="2"/>
  <c r="H1402" i="2"/>
  <c r="F38" i="1" s="1"/>
  <c r="H1390" i="2"/>
  <c r="H1378" i="2"/>
  <c r="H1367" i="2"/>
  <c r="H1356" i="2"/>
  <c r="H1346" i="2"/>
  <c r="H1335" i="2"/>
  <c r="H1324" i="2"/>
  <c r="H1314" i="2"/>
  <c r="H1303" i="2"/>
  <c r="H1292" i="2"/>
  <c r="H1282" i="2"/>
  <c r="H1273" i="2"/>
  <c r="H1265" i="2"/>
  <c r="H1257" i="2"/>
  <c r="H1249" i="2"/>
  <c r="H1241" i="2"/>
  <c r="H1233" i="2"/>
  <c r="H1225" i="2"/>
  <c r="H1217" i="2"/>
  <c r="H1209" i="2"/>
  <c r="H1201" i="2"/>
  <c r="H1193" i="2"/>
  <c r="H1185" i="2"/>
  <c r="H1177" i="2"/>
  <c r="H1169" i="2"/>
  <c r="H1161" i="2"/>
  <c r="H1153" i="2"/>
  <c r="H1145" i="2"/>
  <c r="H1137" i="2"/>
  <c r="H1129" i="2"/>
  <c r="H1121" i="2"/>
  <c r="H1113" i="2"/>
  <c r="H1105" i="2"/>
  <c r="H1097" i="2"/>
  <c r="H1089" i="2"/>
  <c r="H1081" i="2"/>
  <c r="H1073" i="2"/>
  <c r="H1065" i="2"/>
  <c r="H1057" i="2"/>
  <c r="H1049" i="2"/>
  <c r="H1041" i="2"/>
  <c r="H2184" i="2"/>
  <c r="H2157" i="2"/>
  <c r="H2133" i="2"/>
  <c r="H2109" i="2"/>
  <c r="H2083" i="2"/>
  <c r="H2059" i="2"/>
  <c r="H2035" i="2"/>
  <c r="H2011" i="2"/>
  <c r="H1985" i="2"/>
  <c r="H1961" i="2"/>
  <c r="H1937" i="2"/>
  <c r="H1912" i="2"/>
  <c r="H1888" i="2"/>
  <c r="H1864" i="2"/>
  <c r="H1840" i="2"/>
  <c r="H1815" i="2"/>
  <c r="H1791" i="2"/>
  <c r="H1767" i="2"/>
  <c r="H1742" i="2"/>
  <c r="H1719" i="2"/>
  <c r="H1702" i="2"/>
  <c r="H1688" i="2"/>
  <c r="H1673" i="2"/>
  <c r="H1661" i="2"/>
  <c r="H1646" i="2"/>
  <c r="H1632" i="2"/>
  <c r="H1619" i="2"/>
  <c r="H2177" i="2"/>
  <c r="H2152" i="2"/>
  <c r="H2128" i="2"/>
  <c r="H2103" i="2"/>
  <c r="H2079" i="2"/>
  <c r="H2055" i="2"/>
  <c r="H2030" i="2"/>
  <c r="H2006" i="2"/>
  <c r="H1982" i="2"/>
  <c r="H1958" i="2"/>
  <c r="H1933" i="2"/>
  <c r="H1909" i="2"/>
  <c r="H1885" i="2"/>
  <c r="H1859" i="2"/>
  <c r="H1835" i="2"/>
  <c r="H1811" i="2"/>
  <c r="H1787" i="2"/>
  <c r="H1761" i="2"/>
  <c r="H1737" i="2"/>
  <c r="H1716" i="2"/>
  <c r="H1701" i="2"/>
  <c r="H1687" i="2"/>
  <c r="H1672" i="2"/>
  <c r="H1660" i="2"/>
  <c r="H1645" i="2"/>
  <c r="H1630" i="2"/>
  <c r="H1617" i="2"/>
  <c r="H1603" i="2"/>
  <c r="H1589" i="2"/>
  <c r="H1575" i="2"/>
  <c r="H2168" i="2"/>
  <c r="H2144" i="2"/>
  <c r="H2120" i="2"/>
  <c r="H2096" i="2"/>
  <c r="H2071" i="2"/>
  <c r="H2047" i="2"/>
  <c r="H2023" i="2"/>
  <c r="H1998" i="2"/>
  <c r="H1974" i="2"/>
  <c r="H1950" i="2"/>
  <c r="H1926" i="2"/>
  <c r="H1901" i="2"/>
  <c r="H1877" i="2"/>
  <c r="H1853" i="2"/>
  <c r="H1827" i="2"/>
  <c r="H1803" i="2"/>
  <c r="H1779" i="2"/>
  <c r="H1755" i="2"/>
  <c r="H1729" i="2"/>
  <c r="H1709" i="2"/>
  <c r="H1694" i="2"/>
  <c r="H1681" i="2"/>
  <c r="H1667" i="2"/>
  <c r="H1653" i="2"/>
  <c r="H1639" i="2"/>
  <c r="H1625" i="2"/>
  <c r="H1611" i="2"/>
  <c r="H1598" i="2"/>
  <c r="H1583" i="2"/>
  <c r="H1569" i="2"/>
  <c r="H1556" i="2"/>
  <c r="H1542" i="2"/>
  <c r="H1528" i="2"/>
  <c r="H1517" i="2"/>
  <c r="H1504" i="2"/>
  <c r="H1492" i="2"/>
  <c r="H1480" i="2"/>
  <c r="H1468" i="2"/>
  <c r="H1455" i="2"/>
  <c r="H1444" i="2"/>
  <c r="H1431" i="2"/>
  <c r="H1418" i="2"/>
  <c r="H1407" i="2"/>
  <c r="H1394" i="2"/>
  <c r="H1382" i="2"/>
  <c r="H1371" i="2"/>
  <c r="H2176" i="2"/>
  <c r="H2126" i="2"/>
  <c r="H2078" i="2"/>
  <c r="H2029" i="2"/>
  <c r="H1981" i="2"/>
  <c r="H1931" i="2"/>
  <c r="H1883" i="2"/>
  <c r="H1833" i="2"/>
  <c r="H1784" i="2"/>
  <c r="H1736" i="2"/>
  <c r="H1699" i="2"/>
  <c r="H1671" i="2"/>
  <c r="H1643" i="2"/>
  <c r="H1615" i="2"/>
  <c r="H1593" i="2"/>
  <c r="H1572" i="2"/>
  <c r="H1552" i="2"/>
  <c r="H1534" i="2"/>
  <c r="H1518" i="2"/>
  <c r="H1501" i="2"/>
  <c r="H1485" i="2"/>
  <c r="H1470" i="2"/>
  <c r="H1453" i="2"/>
  <c r="H1436" i="2"/>
  <c r="H1421" i="2"/>
  <c r="H1404" i="2"/>
  <c r="H1388" i="2"/>
  <c r="H1372" i="2"/>
  <c r="H1359" i="2"/>
  <c r="H1347" i="2"/>
  <c r="H1333" i="2"/>
  <c r="H1322" i="2"/>
  <c r="H1309" i="2"/>
  <c r="H1298" i="2"/>
  <c r="H1285" i="2"/>
  <c r="H1275" i="2"/>
  <c r="H1266" i="2"/>
  <c r="H1256" i="2"/>
  <c r="H1247" i="2"/>
  <c r="H1238" i="2"/>
  <c r="H2173" i="2"/>
  <c r="H2123" i="2"/>
  <c r="H2075" i="2"/>
  <c r="H2025" i="2"/>
  <c r="H1976" i="2"/>
  <c r="H1928" i="2"/>
  <c r="H1879" i="2"/>
  <c r="H1831" i="2"/>
  <c r="H1782" i="2"/>
  <c r="H1734" i="2"/>
  <c r="H1697" i="2"/>
  <c r="H1670" i="2"/>
  <c r="H1641" i="2"/>
  <c r="H1614" i="2"/>
  <c r="H1590" i="2"/>
  <c r="H1568" i="2"/>
  <c r="H1548" i="2"/>
  <c r="H1532" i="2"/>
  <c r="H1516" i="2"/>
  <c r="H1498" i="2"/>
  <c r="H1482" i="2"/>
  <c r="H1466" i="2"/>
  <c r="H1449" i="2"/>
  <c r="H1434" i="2"/>
  <c r="H1417" i="2"/>
  <c r="H1400" i="2"/>
  <c r="H1385" i="2"/>
  <c r="H1370" i="2"/>
  <c r="H1357" i="2"/>
  <c r="H1344" i="2"/>
  <c r="H1332" i="2"/>
  <c r="H1320" i="2"/>
  <c r="H1308" i="2"/>
  <c r="H1296" i="2"/>
  <c r="H1284" i="2"/>
  <c r="H1274" i="2"/>
  <c r="H1264" i="2"/>
  <c r="H1255" i="2"/>
  <c r="H1246" i="2"/>
  <c r="H1237" i="2"/>
  <c r="H1228" i="2"/>
  <c r="H1219" i="2"/>
  <c r="H1210" i="2"/>
  <c r="H1200" i="2"/>
  <c r="H1191" i="2"/>
  <c r="H1182" i="2"/>
  <c r="H1173" i="2"/>
  <c r="H1164" i="2"/>
  <c r="H1155" i="2"/>
  <c r="H1146" i="2"/>
  <c r="H1136" i="2"/>
  <c r="H1127" i="2"/>
  <c r="H1118" i="2"/>
  <c r="H1109" i="2"/>
  <c r="H1100" i="2"/>
  <c r="H1091" i="2"/>
  <c r="H1082" i="2"/>
  <c r="H1072" i="2"/>
  <c r="H1063" i="2"/>
  <c r="H1054" i="2"/>
  <c r="H1045" i="2"/>
  <c r="H1036" i="2"/>
  <c r="H1028" i="2"/>
  <c r="H1020" i="2"/>
  <c r="H1012" i="2"/>
  <c r="H1004" i="2"/>
  <c r="H2165" i="2"/>
  <c r="H2115" i="2"/>
  <c r="H2067" i="2"/>
  <c r="H2017" i="2"/>
  <c r="H1969" i="2"/>
  <c r="H1920" i="2"/>
  <c r="H1872" i="2"/>
  <c r="H1823" i="2"/>
  <c r="H1774" i="2"/>
  <c r="H1726" i="2"/>
  <c r="H1693" i="2"/>
  <c r="H1665" i="2"/>
  <c r="H1638" i="2"/>
  <c r="H1609" i="2"/>
  <c r="H1588" i="2"/>
  <c r="H1566" i="2"/>
  <c r="H1547" i="2"/>
  <c r="H1530" i="2"/>
  <c r="H1513" i="2"/>
  <c r="H1497" i="2"/>
  <c r="H1481" i="2"/>
  <c r="H1464" i="2"/>
  <c r="H1448" i="2"/>
  <c r="H1433" i="2"/>
  <c r="H1416" i="2"/>
  <c r="H1399" i="2"/>
  <c r="H1384" i="2"/>
  <c r="H1368" i="2"/>
  <c r="H1355" i="2"/>
  <c r="H1343" i="2"/>
  <c r="H1331" i="2"/>
  <c r="H1319" i="2"/>
  <c r="H1307" i="2"/>
  <c r="H1295" i="2"/>
  <c r="H1283" i="2"/>
  <c r="H1272" i="2"/>
  <c r="H1263" i="2"/>
  <c r="H1254" i="2"/>
  <c r="H1245" i="2"/>
  <c r="H1236" i="2"/>
  <c r="H1227" i="2"/>
  <c r="H1218" i="2"/>
  <c r="H1208" i="2"/>
  <c r="H1199" i="2"/>
  <c r="H1190" i="2"/>
  <c r="H1181" i="2"/>
  <c r="H1172" i="2"/>
  <c r="H1163" i="2"/>
  <c r="H1154" i="2"/>
  <c r="H1144" i="2"/>
  <c r="H1135" i="2"/>
  <c r="H1126" i="2"/>
  <c r="H1117" i="2"/>
  <c r="H1108" i="2"/>
  <c r="H1099" i="2"/>
  <c r="H1090" i="2"/>
  <c r="H1080" i="2"/>
  <c r="H1071" i="2"/>
  <c r="H1062" i="2"/>
  <c r="H1053" i="2"/>
  <c r="H1044" i="2"/>
  <c r="H1035" i="2"/>
  <c r="H1027" i="2"/>
  <c r="H1019" i="2"/>
  <c r="H1011" i="2"/>
  <c r="H1003" i="2"/>
  <c r="H995" i="2"/>
  <c r="H987" i="2"/>
  <c r="H979" i="2"/>
  <c r="H971" i="2"/>
  <c r="H963" i="2"/>
  <c r="H955" i="2"/>
  <c r="H947" i="2"/>
  <c r="H939" i="2"/>
  <c r="H931" i="2"/>
  <c r="H923" i="2"/>
  <c r="H915" i="2"/>
  <c r="H907" i="2"/>
  <c r="H899" i="2"/>
  <c r="H891" i="2"/>
  <c r="H883" i="2"/>
  <c r="H875" i="2"/>
  <c r="H867" i="2"/>
  <c r="H859" i="2"/>
  <c r="H851" i="2"/>
  <c r="H2163" i="2"/>
  <c r="H2113" i="2"/>
  <c r="H2065" i="2"/>
  <c r="H2016" i="2"/>
  <c r="H1968" i="2"/>
  <c r="H1919" i="2"/>
  <c r="H1870" i="2"/>
  <c r="H1822" i="2"/>
  <c r="H1773" i="2"/>
  <c r="H1725" i="2"/>
  <c r="H1692" i="2"/>
  <c r="H1663" i="2"/>
  <c r="H1636" i="2"/>
  <c r="H1608" i="2"/>
  <c r="H1587" i="2"/>
  <c r="H1563" i="2"/>
  <c r="H1545" i="2"/>
  <c r="H1527" i="2"/>
  <c r="H1510" i="2"/>
  <c r="H1495" i="2"/>
  <c r="H2141" i="2"/>
  <c r="H2091" i="2"/>
  <c r="H2043" i="2"/>
  <c r="H1993" i="2"/>
  <c r="H1944" i="2"/>
  <c r="H1896" i="2"/>
  <c r="H1847" i="2"/>
  <c r="H1799" i="2"/>
  <c r="H1750" i="2"/>
  <c r="H1708" i="2"/>
  <c r="H1680" i="2"/>
  <c r="H1652" i="2"/>
  <c r="H1624" i="2"/>
  <c r="H1599" i="2"/>
  <c r="H1577" i="2"/>
  <c r="H1557" i="2"/>
  <c r="H1537" i="2"/>
  <c r="H1521" i="2"/>
  <c r="H1506" i="2"/>
  <c r="H1489" i="2"/>
  <c r="H1472" i="2"/>
  <c r="H1457" i="2"/>
  <c r="H1440" i="2"/>
  <c r="H1424" i="2"/>
  <c r="H1408" i="2"/>
  <c r="H1391" i="2"/>
  <c r="H1375" i="2"/>
  <c r="H1362" i="2"/>
  <c r="H1349" i="2"/>
  <c r="H1338" i="2"/>
  <c r="H1325" i="2"/>
  <c r="H1312" i="2"/>
  <c r="H1300" i="2"/>
  <c r="H1288" i="2"/>
  <c r="H1277" i="2"/>
  <c r="H1268" i="2"/>
  <c r="H1259" i="2"/>
  <c r="H1250" i="2"/>
  <c r="H1240" i="2"/>
  <c r="H2151" i="2"/>
  <c r="H2040" i="2"/>
  <c r="H1904" i="2"/>
  <c r="H1760" i="2"/>
  <c r="H1678" i="2"/>
  <c r="H1600" i="2"/>
  <c r="H1544" i="2"/>
  <c r="H1503" i="2"/>
  <c r="H1462" i="2"/>
  <c r="H1430" i="2"/>
  <c r="H1398" i="2"/>
  <c r="H1365" i="2"/>
  <c r="H1341" i="2"/>
  <c r="H1317" i="2"/>
  <c r="H1293" i="2"/>
  <c r="H1271" i="2"/>
  <c r="H1253" i="2"/>
  <c r="H1235" i="2"/>
  <c r="H1223" i="2"/>
  <c r="H1212" i="2"/>
  <c r="H1198" i="2"/>
  <c r="H1187" i="2"/>
  <c r="H1175" i="2"/>
  <c r="H1162" i="2"/>
  <c r="H1150" i="2"/>
  <c r="H1139" i="2"/>
  <c r="H1125" i="2"/>
  <c r="H1114" i="2"/>
  <c r="H1102" i="2"/>
  <c r="H1088" i="2"/>
  <c r="H1077" i="2"/>
  <c r="H1066" i="2"/>
  <c r="H1052" i="2"/>
  <c r="H1040" i="2"/>
  <c r="H1030" i="2"/>
  <c r="H1018" i="2"/>
  <c r="H1008" i="2"/>
  <c r="H998" i="2"/>
  <c r="H989" i="2"/>
  <c r="H980" i="2"/>
  <c r="H970" i="2"/>
  <c r="H961" i="2"/>
  <c r="H952" i="2"/>
  <c r="H943" i="2"/>
  <c r="H934" i="2"/>
  <c r="H925" i="2"/>
  <c r="H916" i="2"/>
  <c r="F50" i="1" s="1"/>
  <c r="H906" i="2"/>
  <c r="H897" i="2"/>
  <c r="H888" i="2"/>
  <c r="H879" i="2"/>
  <c r="H870" i="2"/>
  <c r="H861" i="2"/>
  <c r="H852" i="2"/>
  <c r="H843" i="2"/>
  <c r="H835" i="2"/>
  <c r="H827" i="2"/>
  <c r="H819" i="2"/>
  <c r="H811" i="2"/>
  <c r="H803" i="2"/>
  <c r="H795" i="2"/>
  <c r="H787" i="2"/>
  <c r="H779" i="2"/>
  <c r="H771" i="2"/>
  <c r="H763" i="2"/>
  <c r="H755" i="2"/>
  <c r="H747" i="2"/>
  <c r="H739" i="2"/>
  <c r="H731" i="2"/>
  <c r="H723" i="2"/>
  <c r="H715" i="2"/>
  <c r="H707" i="2"/>
  <c r="H699" i="2"/>
  <c r="H691" i="2"/>
  <c r="H683" i="2"/>
  <c r="H675" i="2"/>
  <c r="H667" i="2"/>
  <c r="H659" i="2"/>
  <c r="H651" i="2"/>
  <c r="H643" i="2"/>
  <c r="H635" i="2"/>
  <c r="H627" i="2"/>
  <c r="H619" i="2"/>
  <c r="H611" i="2"/>
  <c r="H603" i="2"/>
  <c r="H595" i="2"/>
  <c r="H587" i="2"/>
  <c r="H579" i="2"/>
  <c r="H571" i="2"/>
  <c r="H563" i="2"/>
  <c r="H555" i="2"/>
  <c r="H547" i="2"/>
  <c r="H539" i="2"/>
  <c r="H531" i="2"/>
  <c r="H523" i="2"/>
  <c r="H515" i="2"/>
  <c r="H507" i="2"/>
  <c r="H499" i="2"/>
  <c r="H491" i="2"/>
  <c r="H483" i="2"/>
  <c r="H475" i="2"/>
  <c r="H467" i="2"/>
  <c r="H459" i="2"/>
  <c r="H451" i="2"/>
  <c r="H443" i="2"/>
  <c r="H435" i="2"/>
  <c r="H427" i="2"/>
  <c r="H419" i="2"/>
  <c r="H411" i="2"/>
  <c r="H403" i="2"/>
  <c r="H395" i="2"/>
  <c r="H387" i="2"/>
  <c r="H379" i="2"/>
  <c r="H371" i="2"/>
  <c r="H363" i="2"/>
  <c r="H355" i="2"/>
  <c r="H347" i="2"/>
  <c r="H339" i="2"/>
  <c r="H331" i="2"/>
  <c r="H323" i="2"/>
  <c r="H315" i="2"/>
  <c r="H307" i="2"/>
  <c r="H299" i="2"/>
  <c r="H291" i="2"/>
  <c r="H283" i="2"/>
  <c r="H275" i="2"/>
  <c r="H267" i="2"/>
  <c r="H259" i="2"/>
  <c r="H251" i="2"/>
  <c r="H243" i="2"/>
  <c r="H235" i="2"/>
  <c r="H227" i="2"/>
  <c r="H219" i="2"/>
  <c r="H211" i="2"/>
  <c r="H203" i="2"/>
  <c r="H195" i="2"/>
  <c r="H187" i="2"/>
  <c r="H179" i="2"/>
  <c r="H171" i="2"/>
  <c r="H163" i="2"/>
  <c r="H155" i="2"/>
  <c r="H147" i="2"/>
  <c r="H139" i="2"/>
  <c r="H131" i="2"/>
  <c r="H123" i="2"/>
  <c r="H115" i="2"/>
  <c r="H107" i="2"/>
  <c r="H99" i="2"/>
  <c r="H91" i="2"/>
  <c r="H83" i="2"/>
  <c r="H75" i="2"/>
  <c r="H67" i="2"/>
  <c r="H59" i="2"/>
  <c r="H51" i="2"/>
  <c r="H43" i="2"/>
  <c r="H35" i="2"/>
  <c r="H27" i="2"/>
  <c r="H19" i="2"/>
  <c r="H11" i="2"/>
  <c r="H2147" i="2"/>
  <c r="H2005" i="2"/>
  <c r="H1895" i="2"/>
  <c r="H1758" i="2"/>
  <c r="H1656" i="2"/>
  <c r="H1597" i="2"/>
  <c r="H1541" i="2"/>
  <c r="H1494" i="2"/>
  <c r="H1461" i="2"/>
  <c r="H1428" i="2"/>
  <c r="H1397" i="2"/>
  <c r="H1364" i="2"/>
  <c r="H1340" i="2"/>
  <c r="H1316" i="2"/>
  <c r="H1291" i="2"/>
  <c r="H1270" i="2"/>
  <c r="H1252" i="2"/>
  <c r="H1234" i="2"/>
  <c r="H1222" i="2"/>
  <c r="H1211" i="2"/>
  <c r="H1197" i="2"/>
  <c r="H1186" i="2"/>
  <c r="H1174" i="2"/>
  <c r="H1160" i="2"/>
  <c r="H1149" i="2"/>
  <c r="H1138" i="2"/>
  <c r="H1124" i="2"/>
  <c r="H1112" i="2"/>
  <c r="H1101" i="2"/>
  <c r="H1087" i="2"/>
  <c r="H1076" i="2"/>
  <c r="H1064" i="2"/>
  <c r="H1051" i="2"/>
  <c r="H1039" i="2"/>
  <c r="H1029" i="2"/>
  <c r="H1017" i="2"/>
  <c r="H1007" i="2"/>
  <c r="H997" i="2"/>
  <c r="H988" i="2"/>
  <c r="H978" i="2"/>
  <c r="H969" i="2"/>
  <c r="H960" i="2"/>
  <c r="H951" i="2"/>
  <c r="H942" i="2"/>
  <c r="H933" i="2"/>
  <c r="H924" i="2"/>
  <c r="H914" i="2"/>
  <c r="H905" i="2"/>
  <c r="H896" i="2"/>
  <c r="H887" i="2"/>
  <c r="H878" i="2"/>
  <c r="H869" i="2"/>
  <c r="H860" i="2"/>
  <c r="H850" i="2"/>
  <c r="H842" i="2"/>
  <c r="H834" i="2"/>
  <c r="H826" i="2"/>
  <c r="H818" i="2"/>
  <c r="H810" i="2"/>
  <c r="H802" i="2"/>
  <c r="H794" i="2"/>
  <c r="H786" i="2"/>
  <c r="H778" i="2"/>
  <c r="H770" i="2"/>
  <c r="H762" i="2"/>
  <c r="H754" i="2"/>
  <c r="H746" i="2"/>
  <c r="H738" i="2"/>
  <c r="H730" i="2"/>
  <c r="H722" i="2"/>
  <c r="H714" i="2"/>
  <c r="H706" i="2"/>
  <c r="H698" i="2"/>
  <c r="H690" i="2"/>
  <c r="H682" i="2"/>
  <c r="H674" i="2"/>
  <c r="H666" i="2"/>
  <c r="H658" i="2"/>
  <c r="H650" i="2"/>
  <c r="H642" i="2"/>
  <c r="H634" i="2"/>
  <c r="H626" i="2"/>
  <c r="H618" i="2"/>
  <c r="H610" i="2"/>
  <c r="H602" i="2"/>
  <c r="H594" i="2"/>
  <c r="H586" i="2"/>
  <c r="H578" i="2"/>
  <c r="H570" i="2"/>
  <c r="H562" i="2"/>
  <c r="H554" i="2"/>
  <c r="H546" i="2"/>
  <c r="H538" i="2"/>
  <c r="H530" i="2"/>
  <c r="H522" i="2"/>
  <c r="H514" i="2"/>
  <c r="H506" i="2"/>
  <c r="H498" i="2"/>
  <c r="H490" i="2"/>
  <c r="H482" i="2"/>
  <c r="H474" i="2"/>
  <c r="H466" i="2"/>
  <c r="H458" i="2"/>
  <c r="H450" i="2"/>
  <c r="H442" i="2"/>
  <c r="H434" i="2"/>
  <c r="H426" i="2"/>
  <c r="H418" i="2"/>
  <c r="H410" i="2"/>
  <c r="H402" i="2"/>
  <c r="H394" i="2"/>
  <c r="H386" i="2"/>
  <c r="H378" i="2"/>
  <c r="H370" i="2"/>
  <c r="H362" i="2"/>
  <c r="H354" i="2"/>
  <c r="H346" i="2"/>
  <c r="H338" i="2"/>
  <c r="H330" i="2"/>
  <c r="H322" i="2"/>
  <c r="H314" i="2"/>
  <c r="H306" i="2"/>
  <c r="H298" i="2"/>
  <c r="H290" i="2"/>
  <c r="H282" i="2"/>
  <c r="H274" i="2"/>
  <c r="H266" i="2"/>
  <c r="H258" i="2"/>
  <c r="H250" i="2"/>
  <c r="H242" i="2"/>
  <c r="H234" i="2"/>
  <c r="H226" i="2"/>
  <c r="H218" i="2"/>
  <c r="H210" i="2"/>
  <c r="H202" i="2"/>
  <c r="H194" i="2"/>
  <c r="H186" i="2"/>
  <c r="H178" i="2"/>
  <c r="H170" i="2"/>
  <c r="H162" i="2"/>
  <c r="H154" i="2"/>
  <c r="H146" i="2"/>
  <c r="H138" i="2"/>
  <c r="H130" i="2"/>
  <c r="H122" i="2"/>
  <c r="H114" i="2"/>
  <c r="H106" i="2"/>
  <c r="H2139" i="2"/>
  <c r="H2001" i="2"/>
  <c r="H1857" i="2"/>
  <c r="H1749" i="2"/>
  <c r="H1655" i="2"/>
  <c r="H1582" i="2"/>
  <c r="H1535" i="2"/>
  <c r="H1490" i="2"/>
  <c r="H1458" i="2"/>
  <c r="H1425" i="2"/>
  <c r="H1393" i="2"/>
  <c r="H1363" i="2"/>
  <c r="H1339" i="2"/>
  <c r="H1315" i="2"/>
  <c r="H1290" i="2"/>
  <c r="H1269" i="2"/>
  <c r="H1251" i="2"/>
  <c r="H1232" i="2"/>
  <c r="H1221" i="2"/>
  <c r="H1207" i="2"/>
  <c r="H1196" i="2"/>
  <c r="H1184" i="2"/>
  <c r="H1171" i="2"/>
  <c r="H1159" i="2"/>
  <c r="H1148" i="2"/>
  <c r="H1134" i="2"/>
  <c r="H1123" i="2"/>
  <c r="H1111" i="2"/>
  <c r="H1098" i="2"/>
  <c r="H1086" i="2"/>
  <c r="H1075" i="2"/>
  <c r="H1061" i="2"/>
  <c r="H1050" i="2"/>
  <c r="H1038" i="2"/>
  <c r="H1026" i="2"/>
  <c r="H1016" i="2"/>
  <c r="H1006" i="2"/>
  <c r="H996" i="2"/>
  <c r="H986" i="2"/>
  <c r="H977" i="2"/>
  <c r="H968" i="2"/>
  <c r="H959" i="2"/>
  <c r="H950" i="2"/>
  <c r="H941" i="2"/>
  <c r="H932" i="2"/>
  <c r="H922" i="2"/>
  <c r="H913" i="2"/>
  <c r="H904" i="2"/>
  <c r="H895" i="2"/>
  <c r="H886" i="2"/>
  <c r="H877" i="2"/>
  <c r="H868" i="2"/>
  <c r="H858" i="2"/>
  <c r="H849" i="2"/>
  <c r="H841" i="2"/>
  <c r="H833" i="2"/>
  <c r="H825" i="2"/>
  <c r="H817" i="2"/>
  <c r="H809" i="2"/>
  <c r="H801" i="2"/>
  <c r="H793" i="2"/>
  <c r="H785" i="2"/>
  <c r="H777" i="2"/>
  <c r="H769" i="2"/>
  <c r="H761" i="2"/>
  <c r="H753" i="2"/>
  <c r="H745" i="2"/>
  <c r="H737" i="2"/>
  <c r="H729" i="2"/>
  <c r="H721" i="2"/>
  <c r="H713" i="2"/>
  <c r="H705" i="2"/>
  <c r="H697" i="2"/>
  <c r="H689" i="2"/>
  <c r="H681" i="2"/>
  <c r="H673" i="2"/>
  <c r="H665" i="2"/>
  <c r="H657" i="2"/>
  <c r="H649" i="2"/>
  <c r="H641" i="2"/>
  <c r="H633" i="2"/>
  <c r="H625" i="2"/>
  <c r="H617" i="2"/>
  <c r="H609" i="2"/>
  <c r="H601" i="2"/>
  <c r="H593" i="2"/>
  <c r="H585" i="2"/>
  <c r="H577" i="2"/>
  <c r="H569" i="2"/>
  <c r="H561" i="2"/>
  <c r="H553" i="2"/>
  <c r="H545" i="2"/>
  <c r="H537" i="2"/>
  <c r="H529" i="2"/>
  <c r="H521" i="2"/>
  <c r="H513" i="2"/>
  <c r="H505" i="2"/>
  <c r="H2102" i="2"/>
  <c r="H1992" i="2"/>
  <c r="H1855" i="2"/>
  <c r="H1715" i="2"/>
  <c r="H1651" i="2"/>
  <c r="H1580" i="2"/>
  <c r="H1526" i="2"/>
  <c r="H1486" i="2"/>
  <c r="H1454" i="2"/>
  <c r="H1422" i="2"/>
  <c r="H1389" i="2"/>
  <c r="H1360" i="2"/>
  <c r="H1336" i="2"/>
  <c r="H1311" i="2"/>
  <c r="H1287" i="2"/>
  <c r="H1267" i="2"/>
  <c r="H1248" i="2"/>
  <c r="H1231" i="2"/>
  <c r="H1220" i="2"/>
  <c r="H1206" i="2"/>
  <c r="H1195" i="2"/>
  <c r="H1183" i="2"/>
  <c r="H1170" i="2"/>
  <c r="H1158" i="2"/>
  <c r="H1147" i="2"/>
  <c r="H1133" i="2"/>
  <c r="H1122" i="2"/>
  <c r="H1110" i="2"/>
  <c r="H1096" i="2"/>
  <c r="H1085" i="2"/>
  <c r="H1074" i="2"/>
  <c r="H1060" i="2"/>
  <c r="H1048" i="2"/>
  <c r="H1037" i="2"/>
  <c r="H1025" i="2"/>
  <c r="H1015" i="2"/>
  <c r="H1005" i="2"/>
  <c r="H994" i="2"/>
  <c r="H985" i="2"/>
  <c r="H976" i="2"/>
  <c r="H967" i="2"/>
  <c r="H958" i="2"/>
  <c r="H949" i="2"/>
  <c r="H940" i="2"/>
  <c r="H930" i="2"/>
  <c r="H921" i="2"/>
  <c r="H912" i="2"/>
  <c r="H903" i="2"/>
  <c r="H894" i="2"/>
  <c r="H885" i="2"/>
  <c r="H876" i="2"/>
  <c r="H866" i="2"/>
  <c r="H857" i="2"/>
  <c r="H848" i="2"/>
  <c r="H840" i="2"/>
  <c r="H832" i="2"/>
  <c r="H824" i="2"/>
  <c r="H816" i="2"/>
  <c r="H808" i="2"/>
  <c r="H800" i="2"/>
  <c r="H792" i="2"/>
  <c r="H784" i="2"/>
  <c r="H776" i="2"/>
  <c r="H768" i="2"/>
  <c r="H760" i="2"/>
  <c r="H752" i="2"/>
  <c r="H744" i="2"/>
  <c r="H736" i="2"/>
  <c r="H728" i="2"/>
  <c r="H720" i="2"/>
  <c r="H712" i="2"/>
  <c r="H704" i="2"/>
  <c r="H696" i="2"/>
  <c r="H688" i="2"/>
  <c r="H680" i="2"/>
  <c r="H672" i="2"/>
  <c r="H664" i="2"/>
  <c r="H656" i="2"/>
  <c r="H648" i="2"/>
  <c r="H640" i="2"/>
  <c r="H632" i="2"/>
  <c r="H624" i="2"/>
  <c r="H616" i="2"/>
  <c r="H608" i="2"/>
  <c r="H600" i="2"/>
  <c r="H592" i="2"/>
  <c r="H584" i="2"/>
  <c r="H576" i="2"/>
  <c r="H568" i="2"/>
  <c r="H560" i="2"/>
  <c r="H552" i="2"/>
  <c r="H544" i="2"/>
  <c r="H536" i="2"/>
  <c r="H528" i="2"/>
  <c r="H520" i="2"/>
  <c r="H512" i="2"/>
  <c r="H504" i="2"/>
  <c r="H496" i="2"/>
  <c r="H488" i="2"/>
  <c r="H480" i="2"/>
  <c r="H472" i="2"/>
  <c r="H464" i="2"/>
  <c r="H456" i="2"/>
  <c r="H448" i="2"/>
  <c r="H440" i="2"/>
  <c r="H432" i="2"/>
  <c r="H424" i="2"/>
  <c r="H416" i="2"/>
  <c r="H408" i="2"/>
  <c r="H400" i="2"/>
  <c r="H392" i="2"/>
  <c r="H384" i="2"/>
  <c r="H376" i="2"/>
  <c r="H368" i="2"/>
  <c r="H360" i="2"/>
  <c r="H352" i="2"/>
  <c r="H344" i="2"/>
  <c r="H336" i="2"/>
  <c r="H328" i="2"/>
  <c r="H320" i="2"/>
  <c r="H312" i="2"/>
  <c r="H304" i="2"/>
  <c r="H296" i="2"/>
  <c r="H288" i="2"/>
  <c r="H280" i="2"/>
  <c r="H272" i="2"/>
  <c r="H264" i="2"/>
  <c r="H256" i="2"/>
  <c r="H248" i="2"/>
  <c r="H240" i="2"/>
  <c r="H232" i="2"/>
  <c r="H224" i="2"/>
  <c r="H216" i="2"/>
  <c r="H208" i="2"/>
  <c r="H200" i="2"/>
  <c r="H192" i="2"/>
  <c r="H184" i="2"/>
  <c r="H176" i="2"/>
  <c r="H168" i="2"/>
  <c r="H160" i="2"/>
  <c r="H152" i="2"/>
  <c r="H144" i="2"/>
  <c r="H136" i="2"/>
  <c r="H128" i="2"/>
  <c r="H120" i="2"/>
  <c r="H112" i="2"/>
  <c r="H104" i="2"/>
  <c r="H96" i="2"/>
  <c r="H88" i="2"/>
  <c r="H80" i="2"/>
  <c r="H72" i="2"/>
  <c r="H64" i="2"/>
  <c r="H56" i="2"/>
  <c r="H48" i="2"/>
  <c r="H40" i="2"/>
  <c r="H32" i="2"/>
  <c r="H24" i="2"/>
  <c r="H16" i="2"/>
  <c r="H8" i="2"/>
  <c r="H2054" i="2"/>
  <c r="H1943" i="2"/>
  <c r="H1806" i="2"/>
  <c r="H1684" i="2"/>
  <c r="H1621" i="2"/>
  <c r="H1559" i="2"/>
  <c r="H1509" i="2"/>
  <c r="H1473" i="2"/>
  <c r="H1442" i="2"/>
  <c r="H1409" i="2"/>
  <c r="H1376" i="2"/>
  <c r="H1351" i="2"/>
  <c r="H1327" i="2"/>
  <c r="H1301" i="2"/>
  <c r="H1278" i="2"/>
  <c r="H1260" i="2"/>
  <c r="H1242" i="2"/>
  <c r="H1226" i="2"/>
  <c r="H1214" i="2"/>
  <c r="H1203" i="2"/>
  <c r="H1189" i="2"/>
  <c r="H1178" i="2"/>
  <c r="H1166" i="2"/>
  <c r="H1152" i="2"/>
  <c r="H1141" i="2"/>
  <c r="H1130" i="2"/>
  <c r="H1116" i="2"/>
  <c r="H1104" i="2"/>
  <c r="H1093" i="2"/>
  <c r="H1079" i="2"/>
  <c r="H1068" i="2"/>
  <c r="H1056" i="2"/>
  <c r="H1043" i="2"/>
  <c r="H1032" i="2"/>
  <c r="H1022" i="2"/>
  <c r="H1010" i="2"/>
  <c r="H1000" i="2"/>
  <c r="H991" i="2"/>
  <c r="H982" i="2"/>
  <c r="H973" i="2"/>
  <c r="H964" i="2"/>
  <c r="H954" i="2"/>
  <c r="H945" i="2"/>
  <c r="H936" i="2"/>
  <c r="H927" i="2"/>
  <c r="H918" i="2"/>
  <c r="H909" i="2"/>
  <c r="H900" i="2"/>
  <c r="H890" i="2"/>
  <c r="H881" i="2"/>
  <c r="H872" i="2"/>
  <c r="H863" i="2"/>
  <c r="H854" i="2"/>
  <c r="H845" i="2"/>
  <c r="H837" i="2"/>
  <c r="H829" i="2"/>
  <c r="H821" i="2"/>
  <c r="H813" i="2"/>
  <c r="H805" i="2"/>
  <c r="H797" i="2"/>
  <c r="H789" i="2"/>
  <c r="H781" i="2"/>
  <c r="H773" i="2"/>
  <c r="H765" i="2"/>
  <c r="H757" i="2"/>
  <c r="H749" i="2"/>
  <c r="H741" i="2"/>
  <c r="H733" i="2"/>
  <c r="H725" i="2"/>
  <c r="H717" i="2"/>
  <c r="H709" i="2"/>
  <c r="H701" i="2"/>
  <c r="H693" i="2"/>
  <c r="H685" i="2"/>
  <c r="H677" i="2"/>
  <c r="H669" i="2"/>
  <c r="H661" i="2"/>
  <c r="H653" i="2"/>
  <c r="H645" i="2"/>
  <c r="H637" i="2"/>
  <c r="H629" i="2"/>
  <c r="H621" i="2"/>
  <c r="H613" i="2"/>
  <c r="H605" i="2"/>
  <c r="H597" i="2"/>
  <c r="H589" i="2"/>
  <c r="H581" i="2"/>
  <c r="H573" i="2"/>
  <c r="H565" i="2"/>
  <c r="H557" i="2"/>
  <c r="H549" i="2"/>
  <c r="H541" i="2"/>
  <c r="H533" i="2"/>
  <c r="H525" i="2"/>
  <c r="H517" i="2"/>
  <c r="H509" i="2"/>
  <c r="H501" i="2"/>
  <c r="H493" i="2"/>
  <c r="H485" i="2"/>
  <c r="H477" i="2"/>
  <c r="H469" i="2"/>
  <c r="H461" i="2"/>
  <c r="H453" i="2"/>
  <c r="H445" i="2"/>
  <c r="H437" i="2"/>
  <c r="H429" i="2"/>
  <c r="H421" i="2"/>
  <c r="H413" i="2"/>
  <c r="H405" i="2"/>
  <c r="H397" i="2"/>
  <c r="H389" i="2"/>
  <c r="H381" i="2"/>
  <c r="H373" i="2"/>
  <c r="H365" i="2"/>
  <c r="H357" i="2"/>
  <c r="H349" i="2"/>
  <c r="H341" i="2"/>
  <c r="H333" i="2"/>
  <c r="H325" i="2"/>
  <c r="H317" i="2"/>
  <c r="H309" i="2"/>
  <c r="H301" i="2"/>
  <c r="H293" i="2"/>
  <c r="H285" i="2"/>
  <c r="H277" i="2"/>
  <c r="H269" i="2"/>
  <c r="H261" i="2"/>
  <c r="H253" i="2"/>
  <c r="H245" i="2"/>
  <c r="H237" i="2"/>
  <c r="H229" i="2"/>
  <c r="H221" i="2"/>
  <c r="H213" i="2"/>
  <c r="H205" i="2"/>
  <c r="H197" i="2"/>
  <c r="F48" i="1" s="1"/>
  <c r="H189" i="2"/>
  <c r="H181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D26" i="1"/>
  <c r="H17" i="2"/>
  <c r="H28" i="2"/>
  <c r="H38" i="2"/>
  <c r="H50" i="2"/>
  <c r="H63" i="2"/>
  <c r="H76" i="2"/>
  <c r="H89" i="2"/>
  <c r="H102" i="2"/>
  <c r="H118" i="2"/>
  <c r="H134" i="2"/>
  <c r="H150" i="2"/>
  <c r="H166" i="2"/>
  <c r="H182" i="2"/>
  <c r="H198" i="2"/>
  <c r="H214" i="2"/>
  <c r="H230" i="2"/>
  <c r="H246" i="2"/>
  <c r="H262" i="2"/>
  <c r="H278" i="2"/>
  <c r="H294" i="2"/>
  <c r="H310" i="2"/>
  <c r="H326" i="2"/>
  <c r="H342" i="2"/>
  <c r="H358" i="2"/>
  <c r="H374" i="2"/>
  <c r="H390" i="2"/>
  <c r="H406" i="2"/>
  <c r="H422" i="2"/>
  <c r="H438" i="2"/>
  <c r="H454" i="2"/>
  <c r="H470" i="2"/>
  <c r="H486" i="2"/>
  <c r="H502" i="2"/>
  <c r="H524" i="2"/>
  <c r="H543" i="2"/>
  <c r="H566" i="2"/>
  <c r="H588" i="2"/>
  <c r="H607" i="2"/>
  <c r="H630" i="2"/>
  <c r="H652" i="2"/>
  <c r="H671" i="2"/>
  <c r="H694" i="2"/>
  <c r="H716" i="2"/>
  <c r="H735" i="2"/>
  <c r="H758" i="2"/>
  <c r="H780" i="2"/>
  <c r="H799" i="2"/>
  <c r="H822" i="2"/>
  <c r="H844" i="2"/>
  <c r="H865" i="2"/>
  <c r="H892" i="2"/>
  <c r="H917" i="2"/>
  <c r="H938" i="2"/>
  <c r="H965" i="2"/>
  <c r="H990" i="2"/>
  <c r="H1014" i="2"/>
  <c r="H1046" i="2"/>
  <c r="H1078" i="2"/>
  <c r="H1107" i="2"/>
  <c r="H1142" i="2"/>
  <c r="H1176" i="2"/>
  <c r="H1205" i="2"/>
  <c r="H1243" i="2"/>
  <c r="H1299" i="2"/>
  <c r="H1354" i="2"/>
  <c r="H1445" i="2"/>
  <c r="H1555" i="2"/>
  <c r="H1711" i="2"/>
  <c r="H2089" i="2"/>
  <c r="F35" i="1"/>
  <c r="H1131" i="2"/>
  <c r="H7" i="2"/>
  <c r="H18" i="2"/>
  <c r="H29" i="2"/>
  <c r="H39" i="2"/>
  <c r="H52" i="2"/>
  <c r="H65" i="2"/>
  <c r="H78" i="2"/>
  <c r="H90" i="2"/>
  <c r="H103" i="2"/>
  <c r="H119" i="2"/>
  <c r="H135" i="2"/>
  <c r="H151" i="2"/>
  <c r="H167" i="2"/>
  <c r="H183" i="2"/>
  <c r="H199" i="2"/>
  <c r="H215" i="2"/>
  <c r="H231" i="2"/>
  <c r="H247" i="2"/>
  <c r="H263" i="2"/>
  <c r="H279" i="2"/>
  <c r="H295" i="2"/>
  <c r="H311" i="2"/>
  <c r="H327" i="2"/>
  <c r="H343" i="2"/>
  <c r="H359" i="2"/>
  <c r="H375" i="2"/>
  <c r="H391" i="2"/>
  <c r="H407" i="2"/>
  <c r="H423" i="2"/>
  <c r="H439" i="2"/>
  <c r="H455" i="2"/>
  <c r="H471" i="2"/>
  <c r="H487" i="2"/>
  <c r="H503" i="2"/>
  <c r="H526" i="2"/>
  <c r="H548" i="2"/>
  <c r="H567" i="2"/>
  <c r="H590" i="2"/>
  <c r="H612" i="2"/>
  <c r="H631" i="2"/>
  <c r="H654" i="2"/>
  <c r="H676" i="2"/>
  <c r="H695" i="2"/>
  <c r="H718" i="2"/>
  <c r="H740" i="2"/>
  <c r="H759" i="2"/>
  <c r="H782" i="2"/>
  <c r="H804" i="2"/>
  <c r="H823" i="2"/>
  <c r="H846" i="2"/>
  <c r="H871" i="2"/>
  <c r="H893" i="2"/>
  <c r="H919" i="2"/>
  <c r="H944" i="2"/>
  <c r="H966" i="2"/>
  <c r="H992" i="2"/>
  <c r="H1021" i="2"/>
  <c r="H1047" i="2"/>
  <c r="H1083" i="2"/>
  <c r="H1115" i="2"/>
  <c r="H1143" i="2"/>
  <c r="H1179" i="2"/>
  <c r="H1213" i="2"/>
  <c r="H1244" i="2"/>
  <c r="H1304" i="2"/>
  <c r="H1373" i="2"/>
  <c r="H1446" i="2"/>
  <c r="H1561" i="2"/>
  <c r="H1798" i="2"/>
  <c r="H2099" i="2"/>
  <c r="E258" i="3"/>
  <c r="F24" i="1"/>
  <c r="H21" i="1" l="1"/>
  <c r="G5" i="1"/>
  <c r="H5" i="1"/>
  <c r="H12" i="1"/>
  <c r="G12" i="1"/>
  <c r="F31" i="1"/>
  <c r="G31" i="1" s="1"/>
  <c r="F40" i="1"/>
  <c r="G40" i="1" s="1"/>
  <c r="F44" i="1"/>
  <c r="H44" i="1" s="1"/>
  <c r="G51" i="1"/>
  <c r="H51" i="1"/>
  <c r="F47" i="1"/>
  <c r="F37" i="1"/>
  <c r="H50" i="1"/>
  <c r="G50" i="1"/>
  <c r="H16" i="1"/>
  <c r="G16" i="1"/>
  <c r="H38" i="1"/>
  <c r="G38" i="1"/>
  <c r="H48" i="1"/>
  <c r="G48" i="1"/>
  <c r="H2190" i="2"/>
  <c r="F29" i="1"/>
  <c r="F45" i="1"/>
  <c r="F43" i="1" s="1"/>
  <c r="F25" i="1"/>
  <c r="H24" i="1"/>
  <c r="G24" i="1"/>
  <c r="F30" i="1"/>
  <c r="F32" i="1"/>
  <c r="F33" i="1"/>
  <c r="F42" i="1"/>
  <c r="G44" i="1"/>
  <c r="G35" i="1"/>
  <c r="H35" i="1"/>
  <c r="F34" i="1"/>
  <c r="F49" i="1"/>
  <c r="H40" i="1" l="1"/>
  <c r="F39" i="1"/>
  <c r="H31" i="1"/>
  <c r="G43" i="1"/>
  <c r="H43" i="1"/>
  <c r="G39" i="1"/>
  <c r="H39" i="1"/>
  <c r="G37" i="1"/>
  <c r="F36" i="1"/>
  <c r="H37" i="1"/>
  <c r="G47" i="1"/>
  <c r="F46" i="1"/>
  <c r="H47" i="1"/>
  <c r="H30" i="1"/>
  <c r="G30" i="1"/>
  <c r="G32" i="1"/>
  <c r="H32" i="1"/>
  <c r="G42" i="1"/>
  <c r="H42" i="1"/>
  <c r="F41" i="1"/>
  <c r="H33" i="1"/>
  <c r="G33" i="1"/>
  <c r="G25" i="1"/>
  <c r="H25" i="1"/>
  <c r="H26" i="1" s="1"/>
  <c r="F26" i="1"/>
  <c r="H45" i="1"/>
  <c r="G45" i="1"/>
  <c r="G49" i="1"/>
  <c r="H49" i="1"/>
  <c r="G34" i="1"/>
  <c r="H34" i="1"/>
  <c r="G29" i="1"/>
  <c r="F28" i="1"/>
  <c r="H29" i="1"/>
  <c r="G28" i="1" l="1"/>
  <c r="F54" i="1"/>
  <c r="H28" i="1"/>
  <c r="G26" i="1"/>
  <c r="H36" i="1"/>
  <c r="G36" i="1"/>
  <c r="G46" i="1"/>
  <c r="H46" i="1"/>
  <c r="H41" i="1"/>
  <c r="G41" i="1"/>
  <c r="H54" i="1" l="1"/>
  <c r="F55" i="1"/>
  <c r="G54" i="1"/>
  <c r="H55" i="1" l="1"/>
  <c r="G55" i="1"/>
  <c r="F56" i="1"/>
  <c r="H56" i="1" l="1"/>
  <c r="G56" i="1"/>
</calcChain>
</file>

<file path=xl/sharedStrings.xml><?xml version="1.0" encoding="utf-8"?>
<sst xmlns="http://schemas.openxmlformats.org/spreadsheetml/2006/main" count="12566" uniqueCount="4460">
  <si>
    <t>LB</t>
  </si>
  <si>
    <t xml:space="preserve">Lignes budégaires
</t>
  </si>
  <si>
    <t>Libellé</t>
  </si>
  <si>
    <t>Budget</t>
  </si>
  <si>
    <t xml:space="preserve">RF intermédiaire </t>
  </si>
  <si>
    <t>RF final selon facturier</t>
  </si>
  <si>
    <t>%</t>
  </si>
  <si>
    <t xml:space="preserve">Solde </t>
  </si>
  <si>
    <t>1. Investissements</t>
  </si>
  <si>
    <t>Ordinateur portable</t>
  </si>
  <si>
    <t>Lenovo Thinkpad 13 20Gb</t>
  </si>
  <si>
    <t>sous-total</t>
  </si>
  <si>
    <t>2. Frais généraux</t>
  </si>
  <si>
    <t>Charges locatives</t>
  </si>
  <si>
    <t>Partie proportionnelle de la location de bureaux affectée au projet</t>
  </si>
  <si>
    <t>Consommation eau, electicité, gaz</t>
  </si>
  <si>
    <t>Partie proportionnelle de la participation aux frais du bâtiment affectée au projet</t>
  </si>
  <si>
    <t>Assurance RC</t>
  </si>
  <si>
    <t>Partie proportionnelle de la assurance RC affecté au projet</t>
  </si>
  <si>
    <t>Poste</t>
  </si>
  <si>
    <t>Partie proportionnelle des frais de Poste et expéditions affectée au projet</t>
  </si>
  <si>
    <t>Téléphonie</t>
  </si>
  <si>
    <t>Partie proportionnelle des frais de téléphone affectée au projet</t>
  </si>
  <si>
    <t>3.  Frais de déplacement</t>
  </si>
  <si>
    <t>Voyages, logement et perdiem au Burundi</t>
  </si>
  <si>
    <t>1 personne 1 fois par an (1 semaine - 10 jours)</t>
  </si>
  <si>
    <t>Accueil de partenaires en Belgique</t>
  </si>
  <si>
    <t>1 accueil 1 fois par an (1 semaine-10 jours)</t>
  </si>
  <si>
    <t>4.  Sous-traitance, honoraires</t>
  </si>
  <si>
    <t>Dépenses</t>
  </si>
  <si>
    <t>Frais de voyage, visa, communications et autres</t>
  </si>
  <si>
    <t>Honoraires</t>
  </si>
  <si>
    <t>Per diem et frais d'hébergement</t>
  </si>
  <si>
    <t>5. Personnel</t>
  </si>
  <si>
    <t>Suivi-évaluation et appui de formation</t>
  </si>
  <si>
    <t>1/4 ETP du chargé d'animation-communication</t>
  </si>
  <si>
    <t>Coordination administrative et financière du projet</t>
  </si>
  <si>
    <t>1/4 ETP du responsable administratif et financier</t>
  </si>
  <si>
    <t>Dépenses Nord</t>
  </si>
  <si>
    <t>6.  Frais du partenaire sur place</t>
  </si>
  <si>
    <t>Résultat à atteindre 1</t>
  </si>
  <si>
    <t>La gestion locale de la communauté par le droit et la démocratie participative a été renforcée</t>
  </si>
  <si>
    <t>6,1,1</t>
  </si>
  <si>
    <t>Activité 1.1</t>
  </si>
  <si>
    <t>Atelier de sensibilitation et mise en place des équipes de CLGP, médiateurs et parajuristes</t>
  </si>
  <si>
    <t>6,1,2</t>
  </si>
  <si>
    <t>Activité 1.2</t>
  </si>
  <si>
    <t>Formation des CLGP sur les droits civils et politiques, le plaidoyer, les questions de redevabilité et transparence</t>
  </si>
  <si>
    <t>6,1,3</t>
  </si>
  <si>
    <t>Activité 1.3</t>
  </si>
  <si>
    <t>Formation des parajuristes sur la promotion et l’accès aux droits et les techniques d’intervention</t>
  </si>
  <si>
    <t>6,1,4</t>
  </si>
  <si>
    <t>Activité 1.4</t>
  </si>
  <si>
    <t>Formation des médiateurs sur les techniques de gestion positive des conflits</t>
  </si>
  <si>
    <t>6,1,5</t>
  </si>
  <si>
    <t>Activité 1.5</t>
  </si>
  <si>
    <t>Appui et accompagnement de terrain aux équipes de CLGP, parajuristes et médiateurs</t>
  </si>
  <si>
    <t>Résultat à atteindre 2</t>
  </si>
  <si>
    <t>La participation citoyenne à la gestion de la chose publique a été améliorée</t>
  </si>
  <si>
    <t>6,2,1</t>
  </si>
  <si>
    <t>Activité 2.1</t>
  </si>
  <si>
    <t>Sensibilisation et implication (par les groupes de para-juristes, de médiateurs ainsi que les CLGP) des populations et autorités locales aux questions de droits, participation citoyenne et de démocratie</t>
  </si>
  <si>
    <t>Résultat à atteindre 3</t>
  </si>
  <si>
    <t>La mise en réseau des médiateurs, parajuristes, CLGP et des leaders sociaux et culturels a été développée</t>
  </si>
  <si>
    <t>6,3,1</t>
  </si>
  <si>
    <t>Activité 3.1</t>
  </si>
  <si>
    <t>Échange et mise en réseau entre les parajuristes, médiateurs et CLGP. Organisation de visites d’échange d’expériences sur les enjeux de démocratie</t>
  </si>
  <si>
    <t>6,3,2</t>
  </si>
  <si>
    <t>Activité 3.2</t>
  </si>
  <si>
    <t>Échange et mise en réseau entre les leaders communautaires et religieux des provinces cibles sur les enjeux de mémoire</t>
  </si>
  <si>
    <t>Résultat à atteindre 4</t>
  </si>
  <si>
    <t>La citoyenneté responsable, active, critique et solidaire des élèves et dans les écoles ciblées a été renforcée</t>
  </si>
  <si>
    <t>6,4,1</t>
  </si>
  <si>
    <t>Activité 4.1</t>
  </si>
  <si>
    <t>Création et animation de clubs scolaires « paix et droits humains » par la CEJP dans les milieux scolaires pour vulgariser les principes démocratiques et de non-violence active</t>
  </si>
  <si>
    <t>Résultat à atteindre 5</t>
  </si>
  <si>
    <t>La production d’outil de capitalisation des connaissances et expériences a été améliorée</t>
  </si>
  <si>
    <t>6,5,1</t>
  </si>
  <si>
    <t>Activité 5.1</t>
  </si>
  <si>
    <t>Production d’une recherche-action de type académique</t>
  </si>
  <si>
    <t>Résultat à atteindre 6</t>
  </si>
  <si>
    <t>La compréhension collective des enjeux liés aux mémoires du passé par les leaders sociaux et culturels et les relais (communautaires, religieux et intellectuels) dans les provinces ciblées a été améliorée et leur engagement a été renforcé</t>
  </si>
  <si>
    <t>6,6,1</t>
  </si>
  <si>
    <t>Activité 6.1</t>
  </si>
  <si>
    <t>Constitution et renforcement de capacités de groupes porteurs constitués de leaders sociaux et culturels en vue de la sensibilisation des populations cibles</t>
  </si>
  <si>
    <t>6,6,2</t>
  </si>
  <si>
    <t>Activité 6.2</t>
  </si>
  <si>
    <t>Développement d’ateliers conceptuels et réflexifs (mise à distance/décentration) thématiques sur la question de la commémoration de la mémoire</t>
  </si>
  <si>
    <t>Résultat à atteindre 7</t>
  </si>
  <si>
    <t>La sensibilisation des populations ciblées aux enjeux de mémoires du passé a été améliorée</t>
  </si>
  <si>
    <t>6,7,1</t>
  </si>
  <si>
    <t>Activité 7.1</t>
  </si>
  <si>
    <t>Organisation et célébration de journées « mémoire(s) et réconciliation»</t>
  </si>
  <si>
    <t>CEJP Burundi - Frais de suivi continu</t>
  </si>
  <si>
    <t>Suivi continu, évaluation et apprentissage du Programme par la CEJP (1 visite de 2 jours par trimestre et par province)</t>
  </si>
  <si>
    <t>CEJP Burundi - Frais de suivi / re-planification</t>
  </si>
  <si>
    <t xml:space="preserve">Réunions annuelles de suivi-évaluation/re-planification du Projet </t>
  </si>
  <si>
    <t>CEJP Burundi - Frais d'audit</t>
  </si>
  <si>
    <t>Audit annuel</t>
  </si>
  <si>
    <t>CEJP Burundi - Frais d'évaluation</t>
  </si>
  <si>
    <t>Evaluation finale (locale)</t>
  </si>
  <si>
    <t>CEJP Burundi - Frais administratifs</t>
  </si>
  <si>
    <t>Frais administratifs (9% du Total Activités)</t>
  </si>
  <si>
    <t>CEJP Burundi - Frais de personnel</t>
  </si>
  <si>
    <t>Personnel CEJP (15% du Total Activités)</t>
  </si>
  <si>
    <t>Dépenses Sud</t>
  </si>
  <si>
    <t>TOTAL</t>
  </si>
  <si>
    <t>Période du</t>
  </si>
  <si>
    <t xml:space="preserve">Taux Moyen Pondéré </t>
  </si>
  <si>
    <t>au</t>
  </si>
  <si>
    <t>CEIP BURUNDI</t>
  </si>
  <si>
    <t>Tenue de compte : BIF</t>
  </si>
  <si>
    <t xml:space="preserve">Date </t>
  </si>
  <si>
    <t>Journal</t>
  </si>
  <si>
    <t>N° pièce</t>
  </si>
  <si>
    <t>Code</t>
  </si>
  <si>
    <t>BIF</t>
  </si>
  <si>
    <t>EUR</t>
  </si>
  <si>
    <t>BC0007</t>
  </si>
  <si>
    <t>5</t>
  </si>
  <si>
    <t>AA070111</t>
  </si>
  <si>
    <t>REUNION INFOR APPROPRIATION LANCET</t>
  </si>
  <si>
    <t>32</t>
  </si>
  <si>
    <t>REUNIO INFO  NGOZI  GITEGA</t>
  </si>
  <si>
    <t>33</t>
  </si>
  <si>
    <t>35</t>
  </si>
  <si>
    <t>REUNIO INFO  RUYIGI</t>
  </si>
  <si>
    <t>88</t>
  </si>
  <si>
    <t>REUNIO INFO APPRO BUBANZA</t>
  </si>
  <si>
    <t>36</t>
  </si>
  <si>
    <t>LOCATIO VEH REUNIO INFO  GIT NGOZI</t>
  </si>
  <si>
    <t>38</t>
  </si>
  <si>
    <t>HONOR FACIL REUNIO INFO  RUYIGI</t>
  </si>
  <si>
    <t>8</t>
  </si>
  <si>
    <t>CARBURANT VEHICULE</t>
  </si>
  <si>
    <t>18</t>
  </si>
  <si>
    <t>9</t>
  </si>
  <si>
    <t>REUNION INFO APPROPRIATION RUYIGI</t>
  </si>
  <si>
    <t>10</t>
  </si>
  <si>
    <t>REUNION INFO APPROPRIATION</t>
  </si>
  <si>
    <t>11</t>
  </si>
  <si>
    <t>20</t>
  </si>
  <si>
    <t>REUNIO INFO APPRO NGOZI ET GITEGA</t>
  </si>
  <si>
    <t>21</t>
  </si>
  <si>
    <t>22</t>
  </si>
  <si>
    <t>49</t>
  </si>
  <si>
    <t>50</t>
  </si>
  <si>
    <t>51</t>
  </si>
  <si>
    <t>52</t>
  </si>
  <si>
    <t>53</t>
  </si>
  <si>
    <t>4</t>
  </si>
  <si>
    <t>19</t>
  </si>
  <si>
    <t>JUST AVANC DEPLAC PART REUN INFO RU</t>
  </si>
  <si>
    <t>30</t>
  </si>
  <si>
    <t>JUST AVA REUNIO INFO  NGOZI  GITEGA</t>
  </si>
  <si>
    <t>31</t>
  </si>
  <si>
    <t>64</t>
  </si>
  <si>
    <t>JUST AVANC REUN INFO BUBANZA</t>
  </si>
  <si>
    <t>14</t>
  </si>
  <si>
    <t>13</t>
  </si>
  <si>
    <t>23</t>
  </si>
  <si>
    <t>REUNIO INFO APPRO NGOZI</t>
  </si>
  <si>
    <t>24</t>
  </si>
  <si>
    <t>25</t>
  </si>
  <si>
    <t>REUNIO INFO APPRO GITEGA</t>
  </si>
  <si>
    <t>26</t>
  </si>
  <si>
    <t>12</t>
  </si>
  <si>
    <t>29</t>
  </si>
  <si>
    <t>COMMUN REUNIO INFO  NGOZI ET GITEGA</t>
  </si>
  <si>
    <t>55</t>
  </si>
  <si>
    <t>COMMUN INFO APPRO BUBANZA</t>
  </si>
  <si>
    <t>17</t>
  </si>
  <si>
    <t>JUSTAVANCE REUNION INFO APPR RUYIGI</t>
  </si>
  <si>
    <t>34</t>
  </si>
  <si>
    <t>HONORAIR REUNIO INFO  NGOZI  GITEGA</t>
  </si>
  <si>
    <t>37</t>
  </si>
  <si>
    <t>HONOR FACIL REUNIO INFO  GIT NGOZI</t>
  </si>
  <si>
    <t>56</t>
  </si>
  <si>
    <t>AA070112</t>
  </si>
  <si>
    <t>SENSIBI MISE EN PLACE CLGP PARA MED</t>
  </si>
  <si>
    <t>57</t>
  </si>
  <si>
    <t>58</t>
  </si>
  <si>
    <t>101</t>
  </si>
  <si>
    <t>SENSIB MISE PLAC CLGP PARA MEDI</t>
  </si>
  <si>
    <t>103</t>
  </si>
  <si>
    <t>104</t>
  </si>
  <si>
    <t>149</t>
  </si>
  <si>
    <t>SENSIB MISE EN PLAC CLGP PARA MEDIA</t>
  </si>
  <si>
    <t>47</t>
  </si>
  <si>
    <t>C  JUST AVASENSIB  CLJP PARAJ MEDI</t>
  </si>
  <si>
    <t>48</t>
  </si>
  <si>
    <t>JUST AVANC SENS CLGP PARA MEDI</t>
  </si>
  <si>
    <t>156</t>
  </si>
  <si>
    <t>JUST AVANC SENS MISE PLAC</t>
  </si>
  <si>
    <t>157</t>
  </si>
  <si>
    <t>158</t>
  </si>
  <si>
    <t>161</t>
  </si>
  <si>
    <t>JUST AVANC SENSIBILISATION MISE EN</t>
  </si>
  <si>
    <t>162</t>
  </si>
  <si>
    <t>168</t>
  </si>
  <si>
    <t>59</t>
  </si>
  <si>
    <t>39</t>
  </si>
  <si>
    <t>SENSIB MISE EN PLAC CLJP PARAJ MEDI</t>
  </si>
  <si>
    <t>40</t>
  </si>
  <si>
    <t>41</t>
  </si>
  <si>
    <t>45</t>
  </si>
  <si>
    <t xml:space="preserve"> SENSIB  Mise en place de structure</t>
  </si>
  <si>
    <t>66</t>
  </si>
  <si>
    <t>SENSIB MISE PLAC CLGP PARA JU</t>
  </si>
  <si>
    <t>67</t>
  </si>
  <si>
    <t>68</t>
  </si>
  <si>
    <t>69</t>
  </si>
  <si>
    <t>105</t>
  </si>
  <si>
    <t>106</t>
  </si>
  <si>
    <t>107</t>
  </si>
  <si>
    <t>111</t>
  </si>
  <si>
    <t>SENSIB MISE PLACE CLGP PARA MEDI</t>
  </si>
  <si>
    <t>44</t>
  </si>
  <si>
    <t>COMMUNICATI SENSIB  CLJP PARAJ MEDI</t>
  </si>
  <si>
    <t>46</t>
  </si>
  <si>
    <t>HONOR SENSIB  CLJP PARAJ MEDI</t>
  </si>
  <si>
    <t>60</t>
  </si>
  <si>
    <t>AA07012</t>
  </si>
  <si>
    <t>FORMATIO CLGP CANKUZO RUYIGI</t>
  </si>
  <si>
    <t>118</t>
  </si>
  <si>
    <t>FORMATION CLGP CANKUZO RUYIG</t>
  </si>
  <si>
    <t>114</t>
  </si>
  <si>
    <t>FORMATION CLGP CANKUZO</t>
  </si>
  <si>
    <t>165</t>
  </si>
  <si>
    <t>61</t>
  </si>
  <si>
    <t>71</t>
  </si>
  <si>
    <t>FORMATION CLJP CANKUZ RUYGI</t>
  </si>
  <si>
    <t>72</t>
  </si>
  <si>
    <t>73</t>
  </si>
  <si>
    <t>74</t>
  </si>
  <si>
    <t>83</t>
  </si>
  <si>
    <t>HON FORMATION PARAJURIST CANKUZO</t>
  </si>
  <si>
    <t>150</t>
  </si>
  <si>
    <t>AA07013</t>
  </si>
  <si>
    <t>FORMATION DES PARAJURISTES</t>
  </si>
  <si>
    <t>113</t>
  </si>
  <si>
    <t>119</t>
  </si>
  <si>
    <t>FORMATION PARAJU CANKUZO RUYIG</t>
  </si>
  <si>
    <t>164</t>
  </si>
  <si>
    <t>JUST AVANC FORMATION MEDIATEURS</t>
  </si>
  <si>
    <t>163</t>
  </si>
  <si>
    <t>166</t>
  </si>
  <si>
    <t>JUST AVANC FORMA MEDIAT KAYA NGOZI</t>
  </si>
  <si>
    <t>62</t>
  </si>
  <si>
    <t>FORMATIO PARAJURIST CANKUZO RUYIGI</t>
  </si>
  <si>
    <t>63</t>
  </si>
  <si>
    <t>132</t>
  </si>
  <si>
    <t>FORMATION PARAJ KAYANZ NGOZI</t>
  </si>
  <si>
    <t>116</t>
  </si>
  <si>
    <t>FORMATION PARAJURIST RUYIGI CANKUZ</t>
  </si>
  <si>
    <t>77</t>
  </si>
  <si>
    <t>FORMATION PARAJURIST CANKUZO</t>
  </si>
  <si>
    <t>78</t>
  </si>
  <si>
    <t>79</t>
  </si>
  <si>
    <t>80</t>
  </si>
  <si>
    <t>FORMATION PARAJURISTES CANKUZO</t>
  </si>
  <si>
    <t>125</t>
  </si>
  <si>
    <t>FORMATION PARAJU KAYANZ NGOZI</t>
  </si>
  <si>
    <t>126</t>
  </si>
  <si>
    <t>127</t>
  </si>
  <si>
    <t>148</t>
  </si>
  <si>
    <t>FORMATION PARAJURISTES</t>
  </si>
  <si>
    <t>141</t>
  </si>
  <si>
    <t>147</t>
  </si>
  <si>
    <t>COMMUNICATION FORMATION PARAJURISTE</t>
  </si>
  <si>
    <t>84</t>
  </si>
  <si>
    <t>102</t>
  </si>
  <si>
    <t>AA07014</t>
  </si>
  <si>
    <t>112</t>
  </si>
  <si>
    <t>FORMATION MEDIATEURS CANKUZ RUYIGI</t>
  </si>
  <si>
    <t>151</t>
  </si>
  <si>
    <t>96</t>
  </si>
  <si>
    <t>FORMATION MEDIAT CANK RUYIG</t>
  </si>
  <si>
    <t>97</t>
  </si>
  <si>
    <t>115</t>
  </si>
  <si>
    <t>160</t>
  </si>
  <si>
    <t>JUST AVANC FORMATION DES MEDIATEURS</t>
  </si>
  <si>
    <t>167</t>
  </si>
  <si>
    <t>159</t>
  </si>
  <si>
    <t>130</t>
  </si>
  <si>
    <t>FORMATION MEDIAT KAYANZ NGOZI</t>
  </si>
  <si>
    <t>131</t>
  </si>
  <si>
    <t>133</t>
  </si>
  <si>
    <t>91</t>
  </si>
  <si>
    <t>FORMATION MEDIATEURS CANK RUYIG</t>
  </si>
  <si>
    <t>92</t>
  </si>
  <si>
    <t>93</t>
  </si>
  <si>
    <t>120</t>
  </si>
  <si>
    <t>FORMATION MEDIATEU KAYANZ NGOZI</t>
  </si>
  <si>
    <t>121</t>
  </si>
  <si>
    <t>122</t>
  </si>
  <si>
    <t>123</t>
  </si>
  <si>
    <t>124</t>
  </si>
  <si>
    <t>98</t>
  </si>
  <si>
    <t>99</t>
  </si>
  <si>
    <t>COMMUN FORMATION MEDIAT CANK RUYIG</t>
  </si>
  <si>
    <t>100</t>
  </si>
  <si>
    <t>70</t>
  </si>
  <si>
    <t>HON FORMATION MEDIATEURS</t>
  </si>
  <si>
    <t>155</t>
  </si>
  <si>
    <t>AA0708</t>
  </si>
  <si>
    <t>PRIME DU PF BUBANZA NOV ET DEC 2018</t>
  </si>
  <si>
    <t>7</t>
  </si>
  <si>
    <t>AA0709</t>
  </si>
  <si>
    <t>REUNION DE REPLANIFICATION</t>
  </si>
  <si>
    <t>6</t>
  </si>
  <si>
    <t>117</t>
  </si>
  <si>
    <t>KIT REUNION INFO MISE PLACE CLGP PA</t>
  </si>
  <si>
    <t>139</t>
  </si>
  <si>
    <t>FORMATION CLGP</t>
  </si>
  <si>
    <t>140</t>
  </si>
  <si>
    <t>143</t>
  </si>
  <si>
    <t>FORMATION MEDIATEURS</t>
  </si>
  <si>
    <t>144</t>
  </si>
  <si>
    <t>145</t>
  </si>
  <si>
    <t>146</t>
  </si>
  <si>
    <t>338</t>
  </si>
  <si>
    <t>Location salle pour activité</t>
  </si>
  <si>
    <t>534</t>
  </si>
  <si>
    <t>Location vehicule</t>
  </si>
  <si>
    <t>265</t>
  </si>
  <si>
    <t>Consommation carburant novemv</t>
  </si>
  <si>
    <t>256</t>
  </si>
  <si>
    <t>Frais de mission a Barhtel</t>
  </si>
  <si>
    <t>257</t>
  </si>
  <si>
    <t>Frais de mission a Marcelle</t>
  </si>
  <si>
    <t>258</t>
  </si>
  <si>
    <t>Frais de mission a Ladislas</t>
  </si>
  <si>
    <t>263</t>
  </si>
  <si>
    <t>justification de frais de deplacet</t>
  </si>
  <si>
    <t>259</t>
  </si>
  <si>
    <t>Frais de mission a Innocent</t>
  </si>
  <si>
    <t>260</t>
  </si>
  <si>
    <t>Frais de mission a Mutesi</t>
  </si>
  <si>
    <t>Pause dejeuner</t>
  </si>
  <si>
    <t>Pause café pour activité</t>
  </si>
  <si>
    <t>Petit dejeuner</t>
  </si>
  <si>
    <t>360</t>
  </si>
  <si>
    <t>Frais de communicat pr form d'appro</t>
  </si>
  <si>
    <t>213</t>
  </si>
  <si>
    <t>Location salle a giheta</t>
  </si>
  <si>
    <t>274</t>
  </si>
  <si>
    <t>Location salle Rabiro</t>
  </si>
  <si>
    <t>275</t>
  </si>
  <si>
    <t>Location salle Ryansoro</t>
  </si>
  <si>
    <t>276</t>
  </si>
  <si>
    <t>Location salle a Mwakiro</t>
  </si>
  <si>
    <t>277</t>
  </si>
  <si>
    <t>Location salle a Gasorwe</t>
  </si>
  <si>
    <t>284</t>
  </si>
  <si>
    <t>Location salle Gihogazi</t>
  </si>
  <si>
    <t>407</t>
  </si>
  <si>
    <t>Frais de location salle a BTEZI</t>
  </si>
  <si>
    <t>466</t>
  </si>
  <si>
    <t>Location salle a Kivoga</t>
  </si>
  <si>
    <t>562</t>
  </si>
  <si>
    <t>Location salla pour Bisoro</t>
  </si>
  <si>
    <t>601</t>
  </si>
  <si>
    <t>Paiement frais de location salle</t>
  </si>
  <si>
    <t>283</t>
  </si>
  <si>
    <t>Location salle</t>
  </si>
  <si>
    <t>210</t>
  </si>
  <si>
    <t>Justifi de frais de depl pr Barth</t>
  </si>
  <si>
    <t>262</t>
  </si>
  <si>
    <t>476</t>
  </si>
  <si>
    <t>Justification de frais de deplaceme</t>
  </si>
  <si>
    <t>603</t>
  </si>
  <si>
    <t>Justification de frais de deplac</t>
  </si>
  <si>
    <t>351</t>
  </si>
  <si>
    <t>Location vehicule Form des Sensibl</t>
  </si>
  <si>
    <t>369</t>
  </si>
  <si>
    <t>Location vehicule /form sens</t>
  </si>
  <si>
    <t>468</t>
  </si>
  <si>
    <t>Location vehicule pr activité</t>
  </si>
  <si>
    <t>602</t>
  </si>
  <si>
    <t>Paiement frais pour location veh</t>
  </si>
  <si>
    <t>267</t>
  </si>
  <si>
    <t>Paiet frais de carburant</t>
  </si>
  <si>
    <t>334</t>
  </si>
  <si>
    <t>Frais de carburant pour janvier</t>
  </si>
  <si>
    <t>371</t>
  </si>
  <si>
    <t>Carburant pour le mois de fevrier</t>
  </si>
  <si>
    <t>477</t>
  </si>
  <si>
    <t>Justification de frais de carburant</t>
  </si>
  <si>
    <t>190</t>
  </si>
  <si>
    <t>Frais de mission pour sensibl</t>
  </si>
  <si>
    <t>191</t>
  </si>
  <si>
    <t>196</t>
  </si>
  <si>
    <t>Frais de mission pr Henri</t>
  </si>
  <si>
    <t>195</t>
  </si>
  <si>
    <t>Frais de mission pr Lyduine</t>
  </si>
  <si>
    <t>248</t>
  </si>
  <si>
    <t>Frais de mission a Barthe</t>
  </si>
  <si>
    <t>249</t>
  </si>
  <si>
    <t>254</t>
  </si>
  <si>
    <t>Frais de mission a Dieudonné</t>
  </si>
  <si>
    <t>255</t>
  </si>
  <si>
    <t>261</t>
  </si>
  <si>
    <t>453</t>
  </si>
  <si>
    <t>Frais de mission a Barthelemy</t>
  </si>
  <si>
    <t>454</t>
  </si>
  <si>
    <t>Frais de mission a Pascal Bugafiro</t>
  </si>
  <si>
    <t>455</t>
  </si>
  <si>
    <t>456</t>
  </si>
  <si>
    <t>Frais de mission a Anatole</t>
  </si>
  <si>
    <t>594</t>
  </si>
  <si>
    <t>Frais de mission pour Barthelemy</t>
  </si>
  <si>
    <t>595</t>
  </si>
  <si>
    <t>Frais de mission pour Anatole</t>
  </si>
  <si>
    <t>596</t>
  </si>
  <si>
    <t>Frais de mission pour Didace</t>
  </si>
  <si>
    <t>597</t>
  </si>
  <si>
    <t>Frais de mission pour Gateka</t>
  </si>
  <si>
    <t>269</t>
  </si>
  <si>
    <t>Frais de comm pr activité</t>
  </si>
  <si>
    <t>357</t>
  </si>
  <si>
    <t>Frais de communication pr sens</t>
  </si>
  <si>
    <t>469</t>
  </si>
  <si>
    <t>Paiement frais de commun</t>
  </si>
  <si>
    <t>599</t>
  </si>
  <si>
    <t>Paiement de frais de commu</t>
  </si>
  <si>
    <t>584</t>
  </si>
  <si>
    <t>Justif de frais d'organi 2018 Ngoz</t>
  </si>
  <si>
    <t>566</t>
  </si>
  <si>
    <t>Justification de frais d'orga pr Gi</t>
  </si>
  <si>
    <t>578</t>
  </si>
  <si>
    <t>Justification de frais d'atelier</t>
  </si>
  <si>
    <t>582</t>
  </si>
  <si>
    <t>Justifict de frais d'orgn 2018 Ruyi</t>
  </si>
  <si>
    <t>587</t>
  </si>
  <si>
    <t>Justification de frais d'orga Muyin</t>
  </si>
  <si>
    <t>580</t>
  </si>
  <si>
    <t>Justification 2018 BUBANZA orgnisat</t>
  </si>
  <si>
    <t>565</t>
  </si>
  <si>
    <t>605</t>
  </si>
  <si>
    <t>Justification de frais d'organisati</t>
  </si>
  <si>
    <t>464</t>
  </si>
  <si>
    <t>Honoraires de facilitation sensib</t>
  </si>
  <si>
    <t>216</t>
  </si>
  <si>
    <t>Location salle forma CLGPS a kayanz</t>
  </si>
  <si>
    <t>217</t>
  </si>
  <si>
    <t>Location salle formt CLGPS A ngozi</t>
  </si>
  <si>
    <t>218</t>
  </si>
  <si>
    <t>Location salle formation de CLGPS B</t>
  </si>
  <si>
    <t>341</t>
  </si>
  <si>
    <t>342</t>
  </si>
  <si>
    <t>Location salle pr form CLGPS A Muyi</t>
  </si>
  <si>
    <t>506</t>
  </si>
  <si>
    <t>Location salle a Mont sion Gikungu</t>
  </si>
  <si>
    <t>337</t>
  </si>
  <si>
    <t>Hebergement pr formation CLGPS</t>
  </si>
  <si>
    <t>Hebergement formation CLGPS A ngozi</t>
  </si>
  <si>
    <t>Hebergement formation de CLGPS a Bu</t>
  </si>
  <si>
    <t>Hebergement</t>
  </si>
  <si>
    <t>Hebergement pour activité</t>
  </si>
  <si>
    <t>Hebergement pour form CLGPS</t>
  </si>
  <si>
    <t>logement des participants a Mont</t>
  </si>
  <si>
    <t>182</t>
  </si>
  <si>
    <t>JUSTIFICA de frais de deplacem</t>
  </si>
  <si>
    <t>justification de frais de deplaceme</t>
  </si>
  <si>
    <t>237</t>
  </si>
  <si>
    <t>justi de frais de deplac pr APPOL</t>
  </si>
  <si>
    <t>313</t>
  </si>
  <si>
    <t>Jusst de frais de deplac pr Marcell</t>
  </si>
  <si>
    <t>314</t>
  </si>
  <si>
    <t>513</t>
  </si>
  <si>
    <t>192</t>
  </si>
  <si>
    <t>Frais de petit dejeuner</t>
  </si>
  <si>
    <t>194</t>
  </si>
  <si>
    <t>Petit dejeuner form de CLGPS</t>
  </si>
  <si>
    <t>Petit dejeuner formation de CLGPS a</t>
  </si>
  <si>
    <t>Petit dejeuner form CLGPS a Bubanz</t>
  </si>
  <si>
    <t>Petit dejeuner pour activité</t>
  </si>
  <si>
    <t>Petit dejeuner pour form CLGPS</t>
  </si>
  <si>
    <t>Petit dejeuner des participants a M</t>
  </si>
  <si>
    <t>Frais de dejeuner</t>
  </si>
  <si>
    <t>Deujener</t>
  </si>
  <si>
    <t>Dejeuner format de CLGPS a Kayanza</t>
  </si>
  <si>
    <t>Dejeuner formation CLGPS a Ngozi</t>
  </si>
  <si>
    <t>Deujeuner form de CLGPS a Ngozi</t>
  </si>
  <si>
    <t>Dejeuner pour activité a Gitega</t>
  </si>
  <si>
    <t>dejeuner pour form CLGPS</t>
  </si>
  <si>
    <t>Dejeuner pour l'activité a Mont sio</t>
  </si>
  <si>
    <t>Frais de souper a Ngozi</t>
  </si>
  <si>
    <t>Souper a KAYANZA</t>
  </si>
  <si>
    <t>soupers format de CLGPS</t>
  </si>
  <si>
    <t>Souper formation de CLGPS A Ngozi</t>
  </si>
  <si>
    <t>Souper formation de CLGPS a Bubannz</t>
  </si>
  <si>
    <t>Souper pour activité</t>
  </si>
  <si>
    <t>Souper pour activité pr form CLGP</t>
  </si>
  <si>
    <t>Souper pour form CLGPS</t>
  </si>
  <si>
    <t>Souper pour activité a Mont sion</t>
  </si>
  <si>
    <t>Rafraichissement a Ngozi</t>
  </si>
  <si>
    <t>Rafraichissement</t>
  </si>
  <si>
    <t>Rafraichisssement form de CLGPS A k</t>
  </si>
  <si>
    <t>Rafraichissement pr formation CLGPS</t>
  </si>
  <si>
    <t>Rafraichisement formation CLGPS a B</t>
  </si>
  <si>
    <t>Rafrichissement</t>
  </si>
  <si>
    <t>Rafraichissent  pour Format CLGP</t>
  </si>
  <si>
    <t>Rafraichissement  pour form CLGPS</t>
  </si>
  <si>
    <t>Rafraichissement a Mont sion</t>
  </si>
  <si>
    <t>264</t>
  </si>
  <si>
    <t>346</t>
  </si>
  <si>
    <t>347</t>
  </si>
  <si>
    <t>Location vehicule Form CLGPS</t>
  </si>
  <si>
    <t>349</t>
  </si>
  <si>
    <t>Location vehicule Form des CLGPS</t>
  </si>
  <si>
    <t>557</t>
  </si>
  <si>
    <t>Location vehicule a Elvis</t>
  </si>
  <si>
    <t>376</t>
  </si>
  <si>
    <t>Carburant consomme pr mois de mars</t>
  </si>
  <si>
    <t>559</t>
  </si>
  <si>
    <t>Carburant consommé pour JUIN</t>
  </si>
  <si>
    <t>175</t>
  </si>
  <si>
    <t>Frais de mission form CLGPS BUB</t>
  </si>
  <si>
    <t>176</t>
  </si>
  <si>
    <t>Frais de mission form CLGPS A bub</t>
  </si>
  <si>
    <t>177</t>
  </si>
  <si>
    <t>Frais de mission form CLGPS</t>
  </si>
  <si>
    <t>178</t>
  </si>
  <si>
    <t>185</t>
  </si>
  <si>
    <t>Frais de mission a Nelly</t>
  </si>
  <si>
    <t>187</t>
  </si>
  <si>
    <t>186</t>
  </si>
  <si>
    <t>184</t>
  </si>
  <si>
    <t>Frais de mission a Bugafiro</t>
  </si>
  <si>
    <t>219</t>
  </si>
  <si>
    <t>220</t>
  </si>
  <si>
    <t>Frais de mission a Appolinaire</t>
  </si>
  <si>
    <t>221</t>
  </si>
  <si>
    <t>Frais de mission a Lyduine</t>
  </si>
  <si>
    <t>222</t>
  </si>
  <si>
    <t>Frais de mission a Henri</t>
  </si>
  <si>
    <t>294</t>
  </si>
  <si>
    <t>295</t>
  </si>
  <si>
    <t>296</t>
  </si>
  <si>
    <t>297</t>
  </si>
  <si>
    <t>298</t>
  </si>
  <si>
    <t>299</t>
  </si>
  <si>
    <t>Frais de mission a Barhtelemy /muyi</t>
  </si>
  <si>
    <t>300</t>
  </si>
  <si>
    <t>Frais de mission a Marcelle/Muyinga</t>
  </si>
  <si>
    <t>301</t>
  </si>
  <si>
    <t>488</t>
  </si>
  <si>
    <t>489</t>
  </si>
  <si>
    <t>Frais de mission a Emery Dushime</t>
  </si>
  <si>
    <t>490</t>
  </si>
  <si>
    <t>Frais de mission pr formation</t>
  </si>
  <si>
    <t>270</t>
  </si>
  <si>
    <t>356</t>
  </si>
  <si>
    <t>Frais de communication pr form CLGP</t>
  </si>
  <si>
    <t>359</t>
  </si>
  <si>
    <t>Frais de communication pr for CLGPS</t>
  </si>
  <si>
    <t>541</t>
  </si>
  <si>
    <t>Frais de communication pr activité</t>
  </si>
  <si>
    <t>548</t>
  </si>
  <si>
    <t>Justification de frais d'atelier BU</t>
  </si>
  <si>
    <t>Justific de frais d'organi 2018 RUY</t>
  </si>
  <si>
    <t>591</t>
  </si>
  <si>
    <t>Justification de frais d'org de Ngo</t>
  </si>
  <si>
    <t>368</t>
  </si>
  <si>
    <t>Honoraire pr formation de CLGPS</t>
  </si>
  <si>
    <t>450</t>
  </si>
  <si>
    <t>Honoraire pour form des CLGPS</t>
  </si>
  <si>
    <t>537</t>
  </si>
  <si>
    <t>Honoraires pour formation des CLGPS</t>
  </si>
  <si>
    <t>215</t>
  </si>
  <si>
    <t>333</t>
  </si>
  <si>
    <t>Paiet location salle</t>
  </si>
  <si>
    <t>379</t>
  </si>
  <si>
    <t>Location salle form parajuriste</t>
  </si>
  <si>
    <t>380</t>
  </si>
  <si>
    <t>Location salle form parajuriste a M</t>
  </si>
  <si>
    <t>554</t>
  </si>
  <si>
    <t>Frais de restauration a Mont sion</t>
  </si>
  <si>
    <t>212</t>
  </si>
  <si>
    <t>Hebergement formation parajuriste</t>
  </si>
  <si>
    <t>Hebergement formation de mediateurs</t>
  </si>
  <si>
    <t>formation de parajuriste a GITEGA</t>
  </si>
  <si>
    <t>Formation de parajuriste a Muyinga</t>
  </si>
  <si>
    <t>183</t>
  </si>
  <si>
    <t>247</t>
  </si>
  <si>
    <t>Justification de frais de depl pr A</t>
  </si>
  <si>
    <t>514</t>
  </si>
  <si>
    <t>558</t>
  </si>
  <si>
    <t>petit dejeuner form parjuriste</t>
  </si>
  <si>
    <t>petit dejeuner formation de mediate</t>
  </si>
  <si>
    <t>petit dejeuner pour activité</t>
  </si>
  <si>
    <t>dejeuner formation parajuriste</t>
  </si>
  <si>
    <t>dejeuner formation des parajuristes</t>
  </si>
  <si>
    <t>dejeuner pr activité</t>
  </si>
  <si>
    <t>souper formation de parajuriste</t>
  </si>
  <si>
    <t>Souper pr formation de parajuriste</t>
  </si>
  <si>
    <t>souper pour activité</t>
  </si>
  <si>
    <t>Rafraichissement formation des para</t>
  </si>
  <si>
    <t>Rafraichissement formation de paraj</t>
  </si>
  <si>
    <t>Rafraichissement pour activité</t>
  </si>
  <si>
    <t>345</t>
  </si>
  <si>
    <t>348</t>
  </si>
  <si>
    <t>Location vehicule Form des parajuri</t>
  </si>
  <si>
    <t>382</t>
  </si>
  <si>
    <t>Location vehicule pr format parajur</t>
  </si>
  <si>
    <t>539</t>
  </si>
  <si>
    <t>Location vehicule formation Para-ju</t>
  </si>
  <si>
    <t>590</t>
  </si>
  <si>
    <t>Justification de carburant a lyduin</t>
  </si>
  <si>
    <t>174</t>
  </si>
  <si>
    <t>Avance frais de mission a BUGAFIRO</t>
  </si>
  <si>
    <t>179</t>
  </si>
  <si>
    <t>Frais de mission form Parajuristes</t>
  </si>
  <si>
    <t>180</t>
  </si>
  <si>
    <t>181</t>
  </si>
  <si>
    <t>238</t>
  </si>
  <si>
    <t>Frais de mission a APPOL</t>
  </si>
  <si>
    <t>239</t>
  </si>
  <si>
    <t>240</t>
  </si>
  <si>
    <t>241</t>
  </si>
  <si>
    <t>318</t>
  </si>
  <si>
    <t>319</t>
  </si>
  <si>
    <t>320</t>
  </si>
  <si>
    <t>321</t>
  </si>
  <si>
    <t>Frais de mission a SHAMI</t>
  </si>
  <si>
    <t>325</t>
  </si>
  <si>
    <t>326</t>
  </si>
  <si>
    <t>327</t>
  </si>
  <si>
    <t>328</t>
  </si>
  <si>
    <t>496</t>
  </si>
  <si>
    <t>497</t>
  </si>
  <si>
    <t>Frais de mission a Sandra</t>
  </si>
  <si>
    <t>498</t>
  </si>
  <si>
    <t>499</t>
  </si>
  <si>
    <t>Frais de mission a Arlette</t>
  </si>
  <si>
    <t>358</t>
  </si>
  <si>
    <t>Frais de communication form parajur</t>
  </si>
  <si>
    <t>593</t>
  </si>
  <si>
    <t>Frais de communication pour for par</t>
  </si>
  <si>
    <t>367</t>
  </si>
  <si>
    <t>Honoraire pr formation de parajuris</t>
  </si>
  <si>
    <t>449</t>
  </si>
  <si>
    <t>Honoraire pour form des parajuriste</t>
  </si>
  <si>
    <t>563</t>
  </si>
  <si>
    <t>Honoraires pour la facilitation kag</t>
  </si>
  <si>
    <t>266</t>
  </si>
  <si>
    <t>location salle</t>
  </si>
  <si>
    <t>509</t>
  </si>
  <si>
    <t>Location salle a Mont sion</t>
  </si>
  <si>
    <t>214</t>
  </si>
  <si>
    <t>335</t>
  </si>
  <si>
    <t>339</t>
  </si>
  <si>
    <t>340</t>
  </si>
  <si>
    <t>souper formation des mediateurs</t>
  </si>
  <si>
    <t>hebergement format mediateur</t>
  </si>
  <si>
    <t>Hebergement pr activite</t>
  </si>
  <si>
    <t>Hebergement pour activite</t>
  </si>
  <si>
    <t>frais d'atelier a Mont sion</t>
  </si>
  <si>
    <t>justif de frais de deplact pr APPOL</t>
  </si>
  <si>
    <t>231</t>
  </si>
  <si>
    <t>Avance frais de deplacet a Marcelle</t>
  </si>
  <si>
    <t>232</t>
  </si>
  <si>
    <t>233</t>
  </si>
  <si>
    <t>234</t>
  </si>
  <si>
    <t>235</t>
  </si>
  <si>
    <t>312</t>
  </si>
  <si>
    <t>Jusst de frais de deplac pr Appol</t>
  </si>
  <si>
    <t>315</t>
  </si>
  <si>
    <t>Justif frais de depl a Appolinaire</t>
  </si>
  <si>
    <t>512</t>
  </si>
  <si>
    <t>209</t>
  </si>
  <si>
    <t>Avance de frais de sejour</t>
  </si>
  <si>
    <t>petit dejeuner format mediateur</t>
  </si>
  <si>
    <t>Petit dejeuner a bubanz</t>
  </si>
  <si>
    <t>Petit dejeuner  pour Format CLGP</t>
  </si>
  <si>
    <t>Dejeuner formation mediateur</t>
  </si>
  <si>
    <t>Deujeuner</t>
  </si>
  <si>
    <t>Deujeuner pour activité</t>
  </si>
  <si>
    <t>Dejeuner pour activité</t>
  </si>
  <si>
    <t>Souper pour Bubanz</t>
  </si>
  <si>
    <t>Souper pour activite</t>
  </si>
  <si>
    <t>Souper pour activié</t>
  </si>
  <si>
    <t>Rafraichissement format de medit</t>
  </si>
  <si>
    <t>350</t>
  </si>
  <si>
    <t>Location vehicule Form des mediateu</t>
  </si>
  <si>
    <t>538</t>
  </si>
  <si>
    <t>Location vehicule formation mediate</t>
  </si>
  <si>
    <t>202</t>
  </si>
  <si>
    <t>Frais de mission a APPOLINAIRE</t>
  </si>
  <si>
    <t>203</t>
  </si>
  <si>
    <t>Frais de mission a Ladilas</t>
  </si>
  <si>
    <t>204</t>
  </si>
  <si>
    <t>Frais de mission a Lea claudette</t>
  </si>
  <si>
    <t>205</t>
  </si>
  <si>
    <t>Frais de mission Dismas</t>
  </si>
  <si>
    <t>228</t>
  </si>
  <si>
    <t>229</t>
  </si>
  <si>
    <t>230</t>
  </si>
  <si>
    <t>236</t>
  </si>
  <si>
    <t>302</t>
  </si>
  <si>
    <t>Frais de mission a Appolin</t>
  </si>
  <si>
    <t>303</t>
  </si>
  <si>
    <t>304</t>
  </si>
  <si>
    <t>305</t>
  </si>
  <si>
    <t>Frais de mission a Dieudonne</t>
  </si>
  <si>
    <t>306</t>
  </si>
  <si>
    <t>Frais de mission a Shami</t>
  </si>
  <si>
    <t>484</t>
  </si>
  <si>
    <t>Frais de mission a Gateka</t>
  </si>
  <si>
    <t>485</t>
  </si>
  <si>
    <t>Frais de mission a Lea</t>
  </si>
  <si>
    <t>486</t>
  </si>
  <si>
    <t>487</t>
  </si>
  <si>
    <t>Frais de mission a Athanase</t>
  </si>
  <si>
    <t>271</t>
  </si>
  <si>
    <t>355</t>
  </si>
  <si>
    <t>Frais de communication pr form medi</t>
  </si>
  <si>
    <t>540</t>
  </si>
  <si>
    <t>Frais de communication form Mediate</t>
  </si>
  <si>
    <t>543</t>
  </si>
  <si>
    <t>IPR pour les honoraires de Kabuyeng</t>
  </si>
  <si>
    <t>317</t>
  </si>
  <si>
    <t>Honoraire form pr Mediateurs</t>
  </si>
  <si>
    <t>451</t>
  </si>
  <si>
    <t>Honoraire pour form des Mediateurs</t>
  </si>
  <si>
    <t>536</t>
  </si>
  <si>
    <t>Honoraires pour formation des media</t>
  </si>
  <si>
    <t>403</t>
  </si>
  <si>
    <t>AA07015</t>
  </si>
  <si>
    <t>Frais de location salle a Gitwenzi</t>
  </si>
  <si>
    <t>404</t>
  </si>
  <si>
    <t>Frais de location salle a Gasenyi</t>
  </si>
  <si>
    <t>405</t>
  </si>
  <si>
    <t>Frais de location salle a Matongo</t>
  </si>
  <si>
    <t>406</t>
  </si>
  <si>
    <t>Frais de location salle a Busiga</t>
  </si>
  <si>
    <t>408</t>
  </si>
  <si>
    <t>Frais de location salle a Gihanga</t>
  </si>
  <si>
    <t>409</t>
  </si>
  <si>
    <t>Frais de location salle a Muyaga</t>
  </si>
  <si>
    <t>411</t>
  </si>
  <si>
    <t>location salle de Gishungo</t>
  </si>
  <si>
    <t>412</t>
  </si>
  <si>
    <t>location salle de Bubanza</t>
  </si>
  <si>
    <t>413</t>
  </si>
  <si>
    <t>location salle De Cankuzo</t>
  </si>
  <si>
    <t>416</t>
  </si>
  <si>
    <t>Frais de location salle a Butezi</t>
  </si>
  <si>
    <t>422</t>
  </si>
  <si>
    <t>Location salle a Rushanga</t>
  </si>
  <si>
    <t>423</t>
  </si>
  <si>
    <t>Location salle a Giheta</t>
  </si>
  <si>
    <t>424</t>
  </si>
  <si>
    <t>Location salle a Bubanza</t>
  </si>
  <si>
    <t>425</t>
  </si>
  <si>
    <t>Location salle a Gihanga</t>
  </si>
  <si>
    <t>426</t>
  </si>
  <si>
    <t>427</t>
  </si>
  <si>
    <t>Location salle a Gitwenzi</t>
  </si>
  <si>
    <t>428</t>
  </si>
  <si>
    <t>Location salle a GISHUNGO</t>
  </si>
  <si>
    <t>429</t>
  </si>
  <si>
    <t>Location salle a Busiga</t>
  </si>
  <si>
    <t>430</t>
  </si>
  <si>
    <t>Location salle a Butezi</t>
  </si>
  <si>
    <t>431</t>
  </si>
  <si>
    <t>Location salle a Gasenyi</t>
  </si>
  <si>
    <t>432</t>
  </si>
  <si>
    <t>Location salle a Matongo</t>
  </si>
  <si>
    <t>433</t>
  </si>
  <si>
    <t>Location salle a Muyaga</t>
  </si>
  <si>
    <t>434</t>
  </si>
  <si>
    <t>Location salle a CANKUZO</t>
  </si>
  <si>
    <t>438</t>
  </si>
  <si>
    <t>Frais de location salle a Rushanga</t>
  </si>
  <si>
    <t>442</t>
  </si>
  <si>
    <t>446</t>
  </si>
  <si>
    <t>447</t>
  </si>
  <si>
    <t>location salle a Gasorwe</t>
  </si>
  <si>
    <t>494</t>
  </si>
  <si>
    <t>Location bureau</t>
  </si>
  <si>
    <t>519</t>
  </si>
  <si>
    <t>520</t>
  </si>
  <si>
    <t>521</t>
  </si>
  <si>
    <t>522</t>
  </si>
  <si>
    <t>523</t>
  </si>
  <si>
    <t>Location salle a Ryakabamba</t>
  </si>
  <si>
    <t>524</t>
  </si>
  <si>
    <t>525</t>
  </si>
  <si>
    <t>526</t>
  </si>
  <si>
    <t>Location salle a Cankuzo</t>
  </si>
  <si>
    <t>527</t>
  </si>
  <si>
    <t>528</t>
  </si>
  <si>
    <t>529</t>
  </si>
  <si>
    <t>530</t>
  </si>
  <si>
    <t>531</t>
  </si>
  <si>
    <t>Location salle a Rabiro</t>
  </si>
  <si>
    <t>532</t>
  </si>
  <si>
    <t>533</t>
  </si>
  <si>
    <t>607</t>
  </si>
  <si>
    <t>Location salle pour Nyabihanga</t>
  </si>
  <si>
    <t>609</t>
  </si>
  <si>
    <t>Frais de location salle pour Gihoga</t>
  </si>
  <si>
    <t>610</t>
  </si>
  <si>
    <t>616</t>
  </si>
  <si>
    <t>Location salle pr Paroise Nyabihang</t>
  </si>
  <si>
    <t>617</t>
  </si>
  <si>
    <t>Location salle pr Paroise Mwakiro</t>
  </si>
  <si>
    <t>618</t>
  </si>
  <si>
    <t>Location salle pr Paroise Gasorwe</t>
  </si>
  <si>
    <t>619</t>
  </si>
  <si>
    <t>Location salle pr Paroise Gihogazi</t>
  </si>
  <si>
    <t>620</t>
  </si>
  <si>
    <t>Location salle pr Paroise Rushanga</t>
  </si>
  <si>
    <t>621</t>
  </si>
  <si>
    <t>Location salle pr Paroise Rabiro</t>
  </si>
  <si>
    <t>622</t>
  </si>
  <si>
    <t>Location salle pr Paroise Muyaga</t>
  </si>
  <si>
    <t>623</t>
  </si>
  <si>
    <t>Location salle pr Ryakabamba</t>
  </si>
  <si>
    <t>624</t>
  </si>
  <si>
    <t>Location salle pr Gasenyi</t>
  </si>
  <si>
    <t>625</t>
  </si>
  <si>
    <t>Location salle pr Butezi</t>
  </si>
  <si>
    <t>626</t>
  </si>
  <si>
    <t>Location salle pr Busiga</t>
  </si>
  <si>
    <t>627</t>
  </si>
  <si>
    <t>Location salle pr Gitwenzi</t>
  </si>
  <si>
    <t>628</t>
  </si>
  <si>
    <t>629</t>
  </si>
  <si>
    <t>Location salle pr Gihanga</t>
  </si>
  <si>
    <t>630</t>
  </si>
  <si>
    <t>Location salle pr Bubanza</t>
  </si>
  <si>
    <t>631</t>
  </si>
  <si>
    <t>Location salle pr Kivoga</t>
  </si>
  <si>
    <t>632</t>
  </si>
  <si>
    <t>Location salle pr Cankuzo</t>
  </si>
  <si>
    <t>636</t>
  </si>
  <si>
    <t>Location salle Gishungu</t>
  </si>
  <si>
    <t>268</t>
  </si>
  <si>
    <t>Location retroproj</t>
  </si>
  <si>
    <t>278</t>
  </si>
  <si>
    <t>Kit materiel pour activité</t>
  </si>
  <si>
    <t>279</t>
  </si>
  <si>
    <t>280</t>
  </si>
  <si>
    <t>281</t>
  </si>
  <si>
    <t>kit materiel pour l'activité</t>
  </si>
  <si>
    <t>361</t>
  </si>
  <si>
    <t>formation des mediateurs /kit</t>
  </si>
  <si>
    <t>363</t>
  </si>
  <si>
    <t>formation des parajuristes /kit</t>
  </si>
  <si>
    <t>364</t>
  </si>
  <si>
    <t>formation des CLGPS  /kit</t>
  </si>
  <si>
    <t>365</t>
  </si>
  <si>
    <t>362</t>
  </si>
  <si>
    <t>366</t>
  </si>
  <si>
    <t>384</t>
  </si>
  <si>
    <t>Kit materiel pour atelier d'echange</t>
  </si>
  <si>
    <t>385</t>
  </si>
  <si>
    <t>Kit materiel pour formation parajur</t>
  </si>
  <si>
    <t>507</t>
  </si>
  <si>
    <t>Kit materiel utilisé pr activité</t>
  </si>
  <si>
    <t>508</t>
  </si>
  <si>
    <t>560</t>
  </si>
  <si>
    <t>Paiement kit des participants</t>
  </si>
  <si>
    <t>612</t>
  </si>
  <si>
    <t>Kit materiel pour atalier</t>
  </si>
  <si>
    <t>545</t>
  </si>
  <si>
    <t>Justification de frais de depl de B</t>
  </si>
  <si>
    <t>550</t>
  </si>
  <si>
    <t>justification de frais deplacement</t>
  </si>
  <si>
    <t>552</t>
  </si>
  <si>
    <t>Justification pr deplace de suivi</t>
  </si>
  <si>
    <t>568</t>
  </si>
  <si>
    <t>Justification de frais de depl</t>
  </si>
  <si>
    <t>572</t>
  </si>
  <si>
    <t>Justification de frais de deplac Ru</t>
  </si>
  <si>
    <t>589</t>
  </si>
  <si>
    <t>Justification de frais depl Muyinga</t>
  </si>
  <si>
    <t>515</t>
  </si>
  <si>
    <t>AA0702</t>
  </si>
  <si>
    <t>Frais de multiplication document</t>
  </si>
  <si>
    <t>386</t>
  </si>
  <si>
    <t>AA0707</t>
  </si>
  <si>
    <t>Location salle atelier d'echange</t>
  </si>
  <si>
    <t>372</t>
  </si>
  <si>
    <t>Justification de frais de deplacet</t>
  </si>
  <si>
    <t>400</t>
  </si>
  <si>
    <t>Location vehicule /Atelier d'echang</t>
  </si>
  <si>
    <t>388</t>
  </si>
  <si>
    <t>Location projecteur /atelier a Ruyi</t>
  </si>
  <si>
    <t>Atelier d'echange a Ruyigi/dej</t>
  </si>
  <si>
    <t>Atelier d'echange a Ruyigi/pause ca</t>
  </si>
  <si>
    <t>Atelier d'echange a Ruyigi/Rafraich</t>
  </si>
  <si>
    <t>381</t>
  </si>
  <si>
    <t>IPR sur prime des honoraires</t>
  </si>
  <si>
    <t>374</t>
  </si>
  <si>
    <t>Honoraire pour facilitation</t>
  </si>
  <si>
    <t>389</t>
  </si>
  <si>
    <t>Frais de communication /atelier a R</t>
  </si>
  <si>
    <t>546</t>
  </si>
  <si>
    <t>location vehicule a bubanza</t>
  </si>
  <si>
    <t>549</t>
  </si>
  <si>
    <t>justi location vehicule ngozi</t>
  </si>
  <si>
    <t>556</t>
  </si>
  <si>
    <t>Location vehicule a Berch</t>
  </si>
  <si>
    <t>573</t>
  </si>
  <si>
    <t>Justification de frais de loc vehi</t>
  </si>
  <si>
    <t>588</t>
  </si>
  <si>
    <t>Justification de suivi de Muying</t>
  </si>
  <si>
    <t>570</t>
  </si>
  <si>
    <t>justification de frais de loc pr GI</t>
  </si>
  <si>
    <t>carburant de suivi  a bubanza</t>
  </si>
  <si>
    <t>justifica carburant a Ngozi</t>
  </si>
  <si>
    <t>569</t>
  </si>
  <si>
    <t>Justification de Carburant Gitega</t>
  </si>
  <si>
    <t>574</t>
  </si>
  <si>
    <t>Justification carburant Ruyigi</t>
  </si>
  <si>
    <t>justification de carburant Muyinga</t>
  </si>
  <si>
    <t>470</t>
  </si>
  <si>
    <t>Paiement frais de Mission a Barht</t>
  </si>
  <si>
    <t>471</t>
  </si>
  <si>
    <t>Paiement frais de Mission a Didace</t>
  </si>
  <si>
    <t>472</t>
  </si>
  <si>
    <t>Paiement frais de Mission a Mutesi</t>
  </si>
  <si>
    <t>473</t>
  </si>
  <si>
    <t>Paiement frais de Mission a Henri</t>
  </si>
  <si>
    <t>474</t>
  </si>
  <si>
    <t>Paiement frais de Mission a Dieudon</t>
  </si>
  <si>
    <t>475</t>
  </si>
  <si>
    <t>Paiement frais de Mission a Leonida</t>
  </si>
  <si>
    <t>483</t>
  </si>
  <si>
    <t>Frais de mission a Dismas</t>
  </si>
  <si>
    <t>frais de mission  suivi  a bubanza</t>
  </si>
  <si>
    <t>justifica de frais de missia Ngozi</t>
  </si>
  <si>
    <t>Justification de frais de mission</t>
  </si>
  <si>
    <t>575</t>
  </si>
  <si>
    <t>justification de frais de mi Ruyigi</t>
  </si>
  <si>
    <t>Justification de frais de mission M</t>
  </si>
  <si>
    <t>316</t>
  </si>
  <si>
    <t>IPR pour prime jan et fevrier l</t>
  </si>
  <si>
    <t>375</t>
  </si>
  <si>
    <t>OBR sur prime</t>
  </si>
  <si>
    <t>410</t>
  </si>
  <si>
    <t>IPR SUR PRIME DES POINTS FOCAUX</t>
  </si>
  <si>
    <t>465</t>
  </si>
  <si>
    <t>IPR SUR PRIME</t>
  </si>
  <si>
    <t>535</t>
  </si>
  <si>
    <t>IPR sur prime despoints focaux</t>
  </si>
  <si>
    <t>613</t>
  </si>
  <si>
    <t>583</t>
  </si>
  <si>
    <t>Justific de prime 2018 Ruyigi</t>
  </si>
  <si>
    <t>581</t>
  </si>
  <si>
    <t>Justification prime bubnz juin</t>
  </si>
  <si>
    <t>547</t>
  </si>
  <si>
    <t>Justification de prim a Bubanza</t>
  </si>
  <si>
    <t>551</t>
  </si>
  <si>
    <t>justification prime de points focal</t>
  </si>
  <si>
    <t>571</t>
  </si>
  <si>
    <t>Justification de prime de Ruyigi</t>
  </si>
  <si>
    <t>577</t>
  </si>
  <si>
    <t>Justification de prime BUJA</t>
  </si>
  <si>
    <t>579</t>
  </si>
  <si>
    <t>Justification prime 2018 Bubanza</t>
  </si>
  <si>
    <t>586</t>
  </si>
  <si>
    <t>Justification de prime Muyinga</t>
  </si>
  <si>
    <t>592</t>
  </si>
  <si>
    <t>Justification de prime J et Fe Ngoz</t>
  </si>
  <si>
    <t>567</t>
  </si>
  <si>
    <t>Justifica de prime pour Gitega</t>
  </si>
  <si>
    <t>639</t>
  </si>
  <si>
    <t>Justification de prime pour juillet</t>
  </si>
  <si>
    <t>511</t>
  </si>
  <si>
    <t>Communication pour activité</t>
  </si>
  <si>
    <t>frais de communication a Bubanz</t>
  </si>
  <si>
    <t>justifica de frais de comm Ngozi</t>
  </si>
  <si>
    <t>Justification de frais de comm gite</t>
  </si>
  <si>
    <t>576</t>
  </si>
  <si>
    <t>Justification de frais de comm Ruy</t>
  </si>
  <si>
    <t>502</t>
  </si>
  <si>
    <t>Location salle a Gitega economat</t>
  </si>
  <si>
    <t>503</t>
  </si>
  <si>
    <t>Location salle a ICA Muyinga</t>
  </si>
  <si>
    <t>504</t>
  </si>
  <si>
    <t>Location salle a Economat Ngozi</t>
  </si>
  <si>
    <t>505</t>
  </si>
  <si>
    <t>Location salle a Auberge Muyinga</t>
  </si>
  <si>
    <t>518</t>
  </si>
  <si>
    <t>Location salle a BDD Bubanza</t>
  </si>
  <si>
    <t>555</t>
  </si>
  <si>
    <t>Frais de location salle</t>
  </si>
  <si>
    <t>561</t>
  </si>
  <si>
    <t>Location salla pour economat Ruyigi</t>
  </si>
  <si>
    <t>397</t>
  </si>
  <si>
    <t>Location salle /atelier a Gikungu</t>
  </si>
  <si>
    <t>395</t>
  </si>
  <si>
    <t>Justification de frais deplacement</t>
  </si>
  <si>
    <t>logement /suivi evaluation annuelle</t>
  </si>
  <si>
    <t>pause café /suivi evaluation annuel</t>
  </si>
  <si>
    <t>petit dejeuner /suivi evaluation an</t>
  </si>
  <si>
    <t>dejeuner /suivi evaluation a gikung</t>
  </si>
  <si>
    <t>390</t>
  </si>
  <si>
    <t>Rafraichissement /apres petite echa</t>
  </si>
  <si>
    <t>souper /atelier de suivi annuelle</t>
  </si>
  <si>
    <t>Rafraichissement /atelier suivi ann</t>
  </si>
  <si>
    <t>615</t>
  </si>
  <si>
    <t>Justification de frais de depl a LY</t>
  </si>
  <si>
    <t>414</t>
  </si>
  <si>
    <t>IPR SUR Honoraire</t>
  </si>
  <si>
    <t>415</t>
  </si>
  <si>
    <t>Honoraire sur facilitation</t>
  </si>
  <si>
    <t>393</t>
  </si>
  <si>
    <t>Frais de communication atelier giku</t>
  </si>
  <si>
    <t>394</t>
  </si>
  <si>
    <t>KIT materiel pr atelier a Gikungu</t>
  </si>
  <si>
    <t>396</t>
  </si>
  <si>
    <t>KIT materiel /suivi evaluation annu</t>
  </si>
  <si>
    <t>463</t>
  </si>
  <si>
    <t>Materiel de Bureau</t>
  </si>
  <si>
    <t>398</t>
  </si>
  <si>
    <t>Achat de deux ordinateurs</t>
  </si>
  <si>
    <t>445</t>
  </si>
  <si>
    <t>Paiement ordinateur pour chargé</t>
  </si>
  <si>
    <t>419</t>
  </si>
  <si>
    <t>Contribution fourniture de bureau</t>
  </si>
  <si>
    <t>421</t>
  </si>
  <si>
    <t>Contribution au fourniture de burea</t>
  </si>
  <si>
    <t>634</t>
  </si>
  <si>
    <t>Contribution sur Fourniture de bure</t>
  </si>
  <si>
    <t>448</t>
  </si>
  <si>
    <t>paiement frais apres reunion de ser</t>
  </si>
  <si>
    <t>642</t>
  </si>
  <si>
    <t>Paiement location salle bubanza</t>
  </si>
  <si>
    <t>640</t>
  </si>
  <si>
    <t>Paiement honoraire sur sensibil</t>
  </si>
  <si>
    <t>641</t>
  </si>
  <si>
    <t>Paiement IPR sur honoraire</t>
  </si>
  <si>
    <t>669</t>
  </si>
  <si>
    <t>Paiement frais de restauration</t>
  </si>
  <si>
    <t>Paiement frais de logement</t>
  </si>
  <si>
    <t>659</t>
  </si>
  <si>
    <t>Paiement frais de petit dejeuner</t>
  </si>
  <si>
    <t>Paiement frais de dejeuner</t>
  </si>
  <si>
    <t>Paiement frais souper</t>
  </si>
  <si>
    <t>Paiement frais de rafrechissement</t>
  </si>
  <si>
    <t>686</t>
  </si>
  <si>
    <t>Formation de CLGPS de Muramvya</t>
  </si>
  <si>
    <t>680</t>
  </si>
  <si>
    <t>Justification carburant</t>
  </si>
  <si>
    <t>652</t>
  </si>
  <si>
    <t>Paiement de frais de mission a Dida</t>
  </si>
  <si>
    <t>653</t>
  </si>
  <si>
    <t>Paiement de frais de mission a Lydu</t>
  </si>
  <si>
    <t>677</t>
  </si>
  <si>
    <t>Paiement frais de communication</t>
  </si>
  <si>
    <t>678</t>
  </si>
  <si>
    <t>Paiement Honoraires du facilitateur</t>
  </si>
  <si>
    <t>670</t>
  </si>
  <si>
    <t>paiement frais de location salle</t>
  </si>
  <si>
    <t>paiement frais de logement</t>
  </si>
  <si>
    <t>673</t>
  </si>
  <si>
    <t>paiement frais de dejeuner</t>
  </si>
  <si>
    <t>paiement frais de souper</t>
  </si>
  <si>
    <t>paiement frais de rafraichissement</t>
  </si>
  <si>
    <t>684</t>
  </si>
  <si>
    <t>Formartion des parajuristes</t>
  </si>
  <si>
    <t>660</t>
  </si>
  <si>
    <t>Paiement frais de mission a Didace</t>
  </si>
  <si>
    <t>661</t>
  </si>
  <si>
    <t>Paiement frais de mission a lyduine</t>
  </si>
  <si>
    <t>662</t>
  </si>
  <si>
    <t>Paiement frais de mission a Lenovat</t>
  </si>
  <si>
    <t>674</t>
  </si>
  <si>
    <t>Frais de communication pour activ</t>
  </si>
  <si>
    <t>683</t>
  </si>
  <si>
    <t>Honoraire du consulant pr form</t>
  </si>
  <si>
    <t>671</t>
  </si>
  <si>
    <t>658</t>
  </si>
  <si>
    <t>paiement frais de petit dejeuner</t>
  </si>
  <si>
    <t>685</t>
  </si>
  <si>
    <t>Formation de Mediateur de Muramvya</t>
  </si>
  <si>
    <t>650</t>
  </si>
  <si>
    <t>Paiement de frais de mission a Marc</t>
  </si>
  <si>
    <t>651</t>
  </si>
  <si>
    <t>Paiement de frais de mission a Reno</t>
  </si>
  <si>
    <t>675</t>
  </si>
  <si>
    <t>IPR pour les honoraires du facilita</t>
  </si>
  <si>
    <t>676</t>
  </si>
  <si>
    <t>Honoraires du facilitateur</t>
  </si>
  <si>
    <t>paiement frais de location salle Mu</t>
  </si>
  <si>
    <t>681</t>
  </si>
  <si>
    <t>Frais de loyer bureau</t>
  </si>
  <si>
    <t>682</t>
  </si>
  <si>
    <t>frais de loyer bureau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</si>
  <si>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</si>
  <si>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</si>
  <si>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</si>
  <si>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</si>
  <si>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</si>
  <si>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</si>
  <si>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</si>
  <si>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</si>
  <si>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</si>
  <si>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</si>
  <si>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</si>
  <si>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</si>
  <si>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</si>
  <si>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762</t>
  </si>
  <si>
    <t>Paiement Modem</t>
  </si>
  <si>
    <t>667</t>
  </si>
  <si>
    <t>Paiement kit materiel pr form de me</t>
  </si>
  <si>
    <t>668</t>
  </si>
  <si>
    <t>Paiemet kit materiel pr parajuriste</t>
  </si>
  <si>
    <t>803</t>
  </si>
  <si>
    <t>Justication frais de deplacet anima</t>
  </si>
  <si>
    <t>804</t>
  </si>
  <si>
    <t>805</t>
  </si>
  <si>
    <t>807</t>
  </si>
  <si>
    <t>Justification de frais de deplc ani</t>
  </si>
  <si>
    <t>825</t>
  </si>
  <si>
    <t>Justifcation frais de deplat /anima</t>
  </si>
  <si>
    <t>826</t>
  </si>
  <si>
    <t>830</t>
  </si>
  <si>
    <t>704</t>
  </si>
  <si>
    <t>JUSTIFICATION DE FRAI DE DEPLAC</t>
  </si>
  <si>
    <t>781</t>
  </si>
  <si>
    <t>AA0704</t>
  </si>
  <si>
    <t>Paiement frais de location Véhicule</t>
  </si>
  <si>
    <t>782</t>
  </si>
  <si>
    <t>783</t>
  </si>
  <si>
    <t>788</t>
  </si>
  <si>
    <t>Paiement frais de location vehicule</t>
  </si>
  <si>
    <t>811</t>
  </si>
  <si>
    <t>Justication de frais de carburant</t>
  </si>
  <si>
    <t>812</t>
  </si>
  <si>
    <t>815</t>
  </si>
  <si>
    <t>820</t>
  </si>
  <si>
    <t>Paiement frais de carburant Novembr</t>
  </si>
  <si>
    <t>772</t>
  </si>
  <si>
    <t>784</t>
  </si>
  <si>
    <t>Paiement facture n°64174 pour commu</t>
  </si>
  <si>
    <t>785</t>
  </si>
  <si>
    <t>Paiement facture n°64255 pour commu</t>
  </si>
  <si>
    <t>786</t>
  </si>
  <si>
    <t>Paiement facture n°64175 pour commu</t>
  </si>
  <si>
    <t>810</t>
  </si>
  <si>
    <t>813</t>
  </si>
  <si>
    <t>814</t>
  </si>
  <si>
    <t>816</t>
  </si>
  <si>
    <t>817</t>
  </si>
  <si>
    <t>823</t>
  </si>
  <si>
    <t>824</t>
  </si>
  <si>
    <t>+B94</t>
  </si>
  <si>
    <t>848</t>
  </si>
  <si>
    <t>795</t>
  </si>
  <si>
    <t>Paiement frais de mission /clubs</t>
  </si>
  <si>
    <t>741</t>
  </si>
  <si>
    <t>Paiement frais de mission</t>
  </si>
  <si>
    <t>742</t>
  </si>
  <si>
    <t>743</t>
  </si>
  <si>
    <t>744</t>
  </si>
  <si>
    <t>Paiement frais de mission /Clubs</t>
  </si>
  <si>
    <t>746</t>
  </si>
  <si>
    <t>Mise en oeuvre de clubs</t>
  </si>
  <si>
    <t>747</t>
  </si>
  <si>
    <t>748</t>
  </si>
  <si>
    <t>749</t>
  </si>
  <si>
    <t>757</t>
  </si>
  <si>
    <t>Mise en place de clubs /frais de mi</t>
  </si>
  <si>
    <t>758</t>
  </si>
  <si>
    <t>759</t>
  </si>
  <si>
    <t>760</t>
  </si>
  <si>
    <t>761</t>
  </si>
  <si>
    <t>763</t>
  </si>
  <si>
    <t>Mise en place de Clubs /fr de missi</t>
  </si>
  <si>
    <t>764</t>
  </si>
  <si>
    <t>765</t>
  </si>
  <si>
    <t>766</t>
  </si>
  <si>
    <t>789</t>
  </si>
  <si>
    <t>793</t>
  </si>
  <si>
    <t>790</t>
  </si>
  <si>
    <t>794</t>
  </si>
  <si>
    <t>648</t>
  </si>
  <si>
    <t>6,8</t>
  </si>
  <si>
    <t>Paiement location salle pr dest sui</t>
  </si>
  <si>
    <t>Location vehicule /descente de suiv</t>
  </si>
  <si>
    <t>Location vehicule pour la suivi</t>
  </si>
  <si>
    <t>location vehicule pour Bubanza</t>
  </si>
  <si>
    <t>700</t>
  </si>
  <si>
    <t>Frais de location vehicule pr Bujum</t>
  </si>
  <si>
    <t>701</t>
  </si>
  <si>
    <t>Frais de location vehicule</t>
  </si>
  <si>
    <t>732</t>
  </si>
  <si>
    <t>Suivi evaluatio /location vehicule</t>
  </si>
  <si>
    <t>737</t>
  </si>
  <si>
    <t>Paiement frais location Vehicule</t>
  </si>
  <si>
    <t>738</t>
  </si>
  <si>
    <t>Suivi evaluation /loct Vehicule</t>
  </si>
  <si>
    <t>779</t>
  </si>
  <si>
    <t>Justification frais de suivi</t>
  </si>
  <si>
    <t>802</t>
  </si>
  <si>
    <t>Justification de frais de Suivi /Gi</t>
  </si>
  <si>
    <t>715</t>
  </si>
  <si>
    <t>Descente de suivi /frais de mission</t>
  </si>
  <si>
    <t>800</t>
  </si>
  <si>
    <t>Carburant pour le mois d'Aout</t>
  </si>
  <si>
    <t>Carburant pour destde suivi Bubanza</t>
  </si>
  <si>
    <t>Frais de carburant pr Bujumbura</t>
  </si>
  <si>
    <t>Frais de carburant pr suivi à Ngozi</t>
  </si>
  <si>
    <t>725</t>
  </si>
  <si>
    <t>722</t>
  </si>
  <si>
    <t>Paiement frais de carburant /Septe</t>
  </si>
  <si>
    <t>773</t>
  </si>
  <si>
    <t>Paiement frais de carburant pr Octo</t>
  </si>
  <si>
    <t>778</t>
  </si>
  <si>
    <t>806</t>
  </si>
  <si>
    <t>808</t>
  </si>
  <si>
    <t>809</t>
  </si>
  <si>
    <t>645</t>
  </si>
  <si>
    <t>Frais de mission pour dest a Didace</t>
  </si>
  <si>
    <t>646</t>
  </si>
  <si>
    <t>Frais de mission pour dest a Dieudo</t>
  </si>
  <si>
    <t>Descente de suivi à Gitega</t>
  </si>
  <si>
    <t>Suivi evaluation</t>
  </si>
  <si>
    <t>Frais de mission pour suivi Bubanza</t>
  </si>
  <si>
    <t>Frais de mission pr Bujumbura</t>
  </si>
  <si>
    <t>Frais de mission pr Ngozi</t>
  </si>
  <si>
    <t>705</t>
  </si>
  <si>
    <t>Suivi evaluation /Frais de mission</t>
  </si>
  <si>
    <t>706</t>
  </si>
  <si>
    <t>Suivi evaluation /frais de mission</t>
  </si>
  <si>
    <t>719</t>
  </si>
  <si>
    <t>720</t>
  </si>
  <si>
    <t>727</t>
  </si>
  <si>
    <t>Suivi evaluatiion /frais de mission</t>
  </si>
  <si>
    <t>728</t>
  </si>
  <si>
    <t>Paiement IPR sur primes de PF</t>
  </si>
  <si>
    <t>756</t>
  </si>
  <si>
    <t>Paiement IPR sur Primes de ponts PF</t>
  </si>
  <si>
    <t>798</t>
  </si>
  <si>
    <t>Paiement IPR des points focaux</t>
  </si>
  <si>
    <t>IPR Pour prime de PF</t>
  </si>
  <si>
    <t>726</t>
  </si>
  <si>
    <t>Justification prime pour Aout</t>
  </si>
  <si>
    <t>822</t>
  </si>
  <si>
    <t>Justification prime de points de PF</t>
  </si>
  <si>
    <t>841</t>
  </si>
  <si>
    <t>Justification de frais de prime</t>
  </si>
  <si>
    <t>850</t>
  </si>
  <si>
    <t xml:space="preserve">Justification Prime </t>
  </si>
  <si>
    <t>frais de communication pr suivi</t>
  </si>
  <si>
    <t>Frais de communication pour l'ateli</t>
  </si>
  <si>
    <t>Frais de communication pr Bubanza</t>
  </si>
  <si>
    <t>Frais de communication pr Buj</t>
  </si>
  <si>
    <t>Frais de communication pr Ngozi</t>
  </si>
  <si>
    <t>711</t>
  </si>
  <si>
    <t>Suivi evaluation /frais de communic</t>
  </si>
  <si>
    <t>730</t>
  </si>
  <si>
    <t>Frais de communication</t>
  </si>
  <si>
    <t>731</t>
  </si>
  <si>
    <t>Frais de communica/communication</t>
  </si>
  <si>
    <t>736</t>
  </si>
  <si>
    <t>AA0710</t>
  </si>
  <si>
    <t>6,10</t>
  </si>
  <si>
    <t>FRAIS d'Audit 1ere tranche</t>
  </si>
  <si>
    <t>643</t>
  </si>
  <si>
    <t>6,9</t>
  </si>
  <si>
    <t>Paiement de location salle</t>
  </si>
  <si>
    <t>Paiement de frais de logement</t>
  </si>
  <si>
    <t>644</t>
  </si>
  <si>
    <t>Paiement de frais de rafraichisseme</t>
  </si>
  <si>
    <t>Paiement de frais de pause café</t>
  </si>
  <si>
    <t>Paiement de frais de petit dejeuner</t>
  </si>
  <si>
    <t>Paiement de frais de dejeuner</t>
  </si>
  <si>
    <t>Paiement de frais pour diner</t>
  </si>
  <si>
    <t>Paiement de frais de Souper</t>
  </si>
  <si>
    <t>ACHL01</t>
  </si>
  <si>
    <t>0001</t>
  </si>
  <si>
    <t>0147</t>
  </si>
  <si>
    <t>Location salle de le proisse Mwakiro pr Octobre -Décembre 2019/CJP</t>
  </si>
  <si>
    <t>0002</t>
  </si>
  <si>
    <t>Location salle de le proisse KIVOGA pr Octobre -Décembre 2019/CJP</t>
  </si>
  <si>
    <t>0003</t>
  </si>
  <si>
    <t>Location salle de le proisse GIHETA  pr Octobre -Décembre 2019/CJP</t>
  </si>
  <si>
    <t>0004</t>
  </si>
  <si>
    <t>Location salle de le proisse Gihanga  pr Octobre -Décembre 2019/CJP</t>
  </si>
  <si>
    <t>0005</t>
  </si>
  <si>
    <t>Location salle de le proisse Butezi   pr Octobre -Décembre 2019/CJP</t>
  </si>
  <si>
    <t>0006</t>
  </si>
  <si>
    <t>Location salle de le proisse Rushanga    pr Octobre -Décembre 2019/CJP</t>
  </si>
  <si>
    <t>0007</t>
  </si>
  <si>
    <t>Location salle de le proisse Busiga     pr Octobre -Décembre 2019/CJP</t>
  </si>
  <si>
    <t>0008</t>
  </si>
  <si>
    <t>Location salle de le proisse Nyabihanga     pr Octobre -Décembre 2019/CJP</t>
  </si>
  <si>
    <t>0009</t>
  </si>
  <si>
    <t>Location salle de le proisse Gihogazi     pr Octobre -Décembre 2019/CJP</t>
  </si>
  <si>
    <t>0010</t>
  </si>
  <si>
    <t>Location salle de le proisse Muyuga      pr Octobre -Décembre 2019/CJP</t>
  </si>
  <si>
    <t>0011</t>
  </si>
  <si>
    <t>Location salle de le proisse Muyaga      pr Octobre -Décembre 2019/CJP</t>
  </si>
  <si>
    <t>ACHL</t>
  </si>
  <si>
    <t>0042</t>
  </si>
  <si>
    <t>Location salle de le proisse Ryakabamba      pr Octobre -Décembre 2019/CJP</t>
  </si>
  <si>
    <t>0012</t>
  </si>
  <si>
    <t>Location salle de le proisse Gasenyi     pr Octobre -Décembre 2019/CJP</t>
  </si>
  <si>
    <t>0013</t>
  </si>
  <si>
    <t>Location salle de le proisse Gishungo    pr Octobre -Décembre 2019/CJP</t>
  </si>
  <si>
    <t>0014</t>
  </si>
  <si>
    <t>Location salle de le proisse Gitwenzi    pr Octobre -Décembre 2019/CJP</t>
  </si>
  <si>
    <t>0015</t>
  </si>
  <si>
    <t>Location salle de le proisse Rabiro    pr Octobre -Décembre 2019/CJP</t>
  </si>
  <si>
    <t>0016</t>
  </si>
  <si>
    <t>Location salle de le proisse Gasorwe   pr Octobre -Décembre 2019/CJP</t>
  </si>
  <si>
    <t>0017</t>
  </si>
  <si>
    <t>Location salle de le proisse Bubanza    pr Octobre -Décembre 2019/CJP</t>
  </si>
  <si>
    <t>0018</t>
  </si>
  <si>
    <t>Location salle de le proisse Cankuzo    pr Octobre -Décembre 2019/CJP</t>
  </si>
  <si>
    <t>IBBSBUJ05</t>
  </si>
  <si>
    <t>0149</t>
  </si>
  <si>
    <t>PRIME DU POIT FOCAL DEC 2019</t>
  </si>
  <si>
    <t>31/01/2020-010068</t>
  </si>
  <si>
    <t>SL01</t>
  </si>
  <si>
    <t>IPR POUR Prime de points Focaux</t>
  </si>
  <si>
    <t>17/01/2020-010014</t>
  </si>
  <si>
    <t>0036</t>
  </si>
  <si>
    <t>0150</t>
  </si>
  <si>
    <t>Constation de frais de kit des partcipants /CJP</t>
  </si>
  <si>
    <t>27/01/2020-010001</t>
  </si>
  <si>
    <t>0037</t>
  </si>
  <si>
    <t>Facture N°11/2020 Portant frais de restauration et Logement /CJP</t>
  </si>
  <si>
    <t>Facture N°11/2020 Portant location salle    /CJP</t>
  </si>
  <si>
    <t>29/01/2020-010002</t>
  </si>
  <si>
    <t>0039</t>
  </si>
  <si>
    <t>Facture N°64698 portant frais de communication pr Leo /CJP</t>
  </si>
  <si>
    <t>31/01/2020-010084</t>
  </si>
  <si>
    <t>ORSIEGECJP</t>
  </si>
  <si>
    <t>0050</t>
  </si>
  <si>
    <t xml:space="preserve">Justification de frais de deplacement des partcipants </t>
  </si>
  <si>
    <t>31/01/2020-010024</t>
  </si>
  <si>
    <t>BCB02</t>
  </si>
  <si>
    <t>CJPB0013</t>
  </si>
  <si>
    <t>0243</t>
  </si>
  <si>
    <t>Paiement de la 2eme tranche pour l'audit du projet CJP</t>
  </si>
  <si>
    <t>16/01/2020-010009</t>
  </si>
  <si>
    <t>CJPB0002</t>
  </si>
  <si>
    <t>0249</t>
  </si>
  <si>
    <t>Paiement frais de mission à Marcelle /CJP</t>
  </si>
  <si>
    <t>16/01/2020-010010</t>
  </si>
  <si>
    <t>CJPB0003</t>
  </si>
  <si>
    <t>Paiement frais de mission à Didace /CJP</t>
  </si>
  <si>
    <t>16/01/2020-010011</t>
  </si>
  <si>
    <t>CJPB0004</t>
  </si>
  <si>
    <t>Paiement frais de mission à Emery /CJP</t>
  </si>
  <si>
    <t>27/01/2020-010003</t>
  </si>
  <si>
    <t>0038</t>
  </si>
  <si>
    <t>Carburant consommé au cours de mois de décembre pour la descente /CJP</t>
  </si>
  <si>
    <t>29/01/2020-010004</t>
  </si>
  <si>
    <t>0040</t>
  </si>
  <si>
    <t>Facture N°64910  portant frais de communication pr Leo /CJP</t>
  </si>
  <si>
    <t>31/01/2020-010025</t>
  </si>
  <si>
    <t>0041</t>
  </si>
  <si>
    <t>Facture de kit des partcipants</t>
  </si>
  <si>
    <t>31/01/2020-010066</t>
  </si>
  <si>
    <t>0019</t>
  </si>
  <si>
    <t>Location véhicule pour la descente /CJP</t>
  </si>
  <si>
    <t>31/01/2020-010070</t>
  </si>
  <si>
    <t>0020</t>
  </si>
  <si>
    <t>Location salle pour l'atelier de formation à ICA</t>
  </si>
  <si>
    <t>Constation de frais de restauration et frais de logement</t>
  </si>
  <si>
    <t>31/01/2020-010072</t>
  </si>
  <si>
    <t>0021</t>
  </si>
  <si>
    <t>Location salle pour l'atelier à la procure ste Marthe</t>
  </si>
  <si>
    <t>Constation de la facture N°20028</t>
  </si>
  <si>
    <t>31/01/2020-010097</t>
  </si>
  <si>
    <t>0194</t>
  </si>
  <si>
    <t xml:space="preserve">Justification de frais  de deplacement des partcipants </t>
  </si>
  <si>
    <t>28/02/2020-010035</t>
  </si>
  <si>
    <t>0053</t>
  </si>
  <si>
    <t xml:space="preserve">Justification de frais de deplacement des animateurs </t>
  </si>
  <si>
    <t>28/02/2020-010039</t>
  </si>
  <si>
    <t>0057</t>
  </si>
  <si>
    <t xml:space="preserve">Justification de frais de deplacement des animateurs de Bubanza </t>
  </si>
  <si>
    <t>27/03/2020-030012</t>
  </si>
  <si>
    <t>ACHL3</t>
  </si>
  <si>
    <t>KITS POUR LES STRUCTURES MURAMVYA ET MBUYE</t>
  </si>
  <si>
    <t>15/04/2020-010036</t>
  </si>
  <si>
    <t>0033</t>
  </si>
  <si>
    <t xml:space="preserve">Frais de deplacement des participants pour appui et accompagnement </t>
  </si>
  <si>
    <t>15/04/2020-010040</t>
  </si>
  <si>
    <t xml:space="preserve">Justification de frais de deplacement des participants pour l'accompagnement  de strictures </t>
  </si>
  <si>
    <t>10/06/2020-010013</t>
  </si>
  <si>
    <t>0067</t>
  </si>
  <si>
    <t>Justification de frais de deplacement des animateurs pour Murmvya ,gihanga,mbuye,rango et matongo</t>
  </si>
  <si>
    <t>30/06/2020-010025</t>
  </si>
  <si>
    <t>0056</t>
  </si>
  <si>
    <t xml:space="preserve">Constation de frais de location salle de la paroisse GISHUNGO </t>
  </si>
  <si>
    <t>30/06/2020-010028</t>
  </si>
  <si>
    <t>Constation de frais de location salle de la paroisse GIHANGA</t>
  </si>
  <si>
    <t>30/06/2020-010036</t>
  </si>
  <si>
    <t>0060</t>
  </si>
  <si>
    <t xml:space="preserve">Constation de frais de location salle de Gitwenzi </t>
  </si>
  <si>
    <t>30/06/2020-010037</t>
  </si>
  <si>
    <t>0061</t>
  </si>
  <si>
    <t xml:space="preserve">OP N°0004047 Portant frais de location salle RYAKAMBA </t>
  </si>
  <si>
    <t>30/06/2020-010040</t>
  </si>
  <si>
    <t>0062</t>
  </si>
  <si>
    <t xml:space="preserve">Constation de location salle de BUSIGA pour Janvier -Mars </t>
  </si>
  <si>
    <t>30/06/2020-010041</t>
  </si>
  <si>
    <t>0063</t>
  </si>
  <si>
    <t xml:space="preserve">Constation de location salle de Gasenyi de janvier -Mars </t>
  </si>
  <si>
    <t>30/06/2020-010043</t>
  </si>
  <si>
    <t>0064</t>
  </si>
  <si>
    <t xml:space="preserve">Constation de location salle de la Paroisse CANKUZO </t>
  </si>
  <si>
    <t>30/06/2020-010049</t>
  </si>
  <si>
    <t>0065</t>
  </si>
  <si>
    <t xml:space="preserve">Constation de frais de location salle de Rabiro </t>
  </si>
  <si>
    <t>30/06/2020-010050</t>
  </si>
  <si>
    <t>0066</t>
  </si>
  <si>
    <t xml:space="preserve">Constation de frais de location salle de GIHOGAZI </t>
  </si>
  <si>
    <t>30/06/2020-010051</t>
  </si>
  <si>
    <t xml:space="preserve">Constation de frais de location salle de GIHETA </t>
  </si>
  <si>
    <t>30/06/2020-010052</t>
  </si>
  <si>
    <t>0068</t>
  </si>
  <si>
    <t xml:space="preserve">Constation de frais de location salle de Muyuga  de janvier -Mars </t>
  </si>
  <si>
    <t>30/06/2020-010053</t>
  </si>
  <si>
    <t>0069</t>
  </si>
  <si>
    <t xml:space="preserve">Constation de location salle de la paroisse KIVOGA </t>
  </si>
  <si>
    <t>30/06/2020-010054</t>
  </si>
  <si>
    <t>0070</t>
  </si>
  <si>
    <t xml:space="preserve">Constation de location salle de la paroisse RUSHANGA </t>
  </si>
  <si>
    <t>30/06/2020-010055</t>
  </si>
  <si>
    <t>0071</t>
  </si>
  <si>
    <t xml:space="preserve">Constatation de frais de location salle de NYABIHANGA </t>
  </si>
  <si>
    <t>30/06/2020-010066</t>
  </si>
  <si>
    <t>0073</t>
  </si>
  <si>
    <t xml:space="preserve">Constation de frais de location salle de Janvier -Mars de Butezi </t>
  </si>
  <si>
    <t>30/06/2020-010067</t>
  </si>
  <si>
    <t>0074</t>
  </si>
  <si>
    <t xml:space="preserve">Constation de frais de location salle de Janvier -Mars de Muyaga </t>
  </si>
  <si>
    <t>30/06/2020-010127</t>
  </si>
  <si>
    <t>0199</t>
  </si>
  <si>
    <t xml:space="preserve">Constatation de frais de location salle pour Janvier -Mars 2020 /Paroisse BUBANZA </t>
  </si>
  <si>
    <t>30/06/2020-010134</t>
  </si>
  <si>
    <t>0087</t>
  </si>
  <si>
    <t xml:space="preserve">Justification de frais de deplacement des animateurs de Mars à Juin </t>
  </si>
  <si>
    <t>30/06/2020-010135</t>
  </si>
  <si>
    <t>0088</t>
  </si>
  <si>
    <t>31/07/2020-010043</t>
  </si>
  <si>
    <t>0089</t>
  </si>
  <si>
    <t xml:space="preserve">Justification de frais de deplacement des animateurs de Mars à Juin pr Bis,Ryan,gih et giheta </t>
  </si>
  <si>
    <t>04/02/2020-010006</t>
  </si>
  <si>
    <t>CJPB0041</t>
  </si>
  <si>
    <t>0148</t>
  </si>
  <si>
    <t>Paiement frais de mission à DIDACE</t>
  </si>
  <si>
    <t>04/02/2020-010007</t>
  </si>
  <si>
    <t>CJPB0042</t>
  </si>
  <si>
    <t>Paiement frais de mission à BUGAFIRO /CJP</t>
  </si>
  <si>
    <t>04/02/2020-010008</t>
  </si>
  <si>
    <t>CJPB0043</t>
  </si>
  <si>
    <t>Paiement frais de mission à Marcelle  /CJP</t>
  </si>
  <si>
    <t>04/02/2020-010024</t>
  </si>
  <si>
    <t>CJPB0053</t>
  </si>
  <si>
    <t>Paiement frais de mission à Apollinaire /CJP</t>
  </si>
  <si>
    <t>13/02/2020-010007</t>
  </si>
  <si>
    <t>CJPB0058</t>
  </si>
  <si>
    <t>Paiement frais de mission à Bugafiro /CJP</t>
  </si>
  <si>
    <t>13/02/2020-010008</t>
  </si>
  <si>
    <t>CJPB0059</t>
  </si>
  <si>
    <t>13/02/2020-010009</t>
  </si>
  <si>
    <t>CJPB0060</t>
  </si>
  <si>
    <t>Paiement frais de mission à Didace   /CJP</t>
  </si>
  <si>
    <t>14/02/2020-010055</t>
  </si>
  <si>
    <t>0025</t>
  </si>
  <si>
    <t>Constation de frais de location salle au Centre Pastoral de Bubanza /CJP</t>
  </si>
  <si>
    <t>Constation de frais de restauration au Centre Pastoral de Bubanza /CJP</t>
  </si>
  <si>
    <t>14/02/2020-010057</t>
  </si>
  <si>
    <t>0026</t>
  </si>
  <si>
    <t>Constation de frais de location véhicule de Maxplus /CJP</t>
  </si>
  <si>
    <t>28/02/2020-010036</t>
  </si>
  <si>
    <t>0054</t>
  </si>
  <si>
    <t xml:space="preserve">Justification de frais de deplacements de participants </t>
  </si>
  <si>
    <t>28/02/2020-010037</t>
  </si>
  <si>
    <t>0055</t>
  </si>
  <si>
    <t xml:space="preserve">justification de frais de deplacement de participants pour echange d'experience </t>
  </si>
  <si>
    <t>28/02/2020-010038</t>
  </si>
  <si>
    <t>justification de frais de deplacement de participants pour echange d'experience pour Bubanza</t>
  </si>
  <si>
    <t>03/03/2020-010007</t>
  </si>
  <si>
    <t>0027</t>
  </si>
  <si>
    <t>Constation de frais de location à Elvis</t>
  </si>
  <si>
    <t>12/03/2020-010022</t>
  </si>
  <si>
    <t>0028</t>
  </si>
  <si>
    <t>Constation de la Facture N°011/D/ICA pr location salle /CJP</t>
  </si>
  <si>
    <t>Constation de la Facture N°011/D/ICA pr restauration et Hebergement  /CJP</t>
  </si>
  <si>
    <t>12/03/2020-010024</t>
  </si>
  <si>
    <t>0029</t>
  </si>
  <si>
    <t>Constation de la Facture N°35 Du Centre TEREZIYA   /CJP</t>
  </si>
  <si>
    <t>16/03/2020-010010</t>
  </si>
  <si>
    <t>0030</t>
  </si>
  <si>
    <t>Constation de frais de Carburant pour l'activité /CJP</t>
  </si>
  <si>
    <t>16/03/2020-010012</t>
  </si>
  <si>
    <t>0031</t>
  </si>
  <si>
    <t>Constation de frais de communication à Econet leo /CJP</t>
  </si>
  <si>
    <t>16/03/2020-010014</t>
  </si>
  <si>
    <t>0032</t>
  </si>
  <si>
    <t>02/04/2020-010003</t>
  </si>
  <si>
    <t>0034</t>
  </si>
  <si>
    <t>Constation de location Véhicule à Elvis /CJP</t>
  </si>
  <si>
    <t>15/04/2020-010034</t>
  </si>
  <si>
    <t xml:space="preserve">Frais de deplacements des participants pour echanges d'experiences /cjp </t>
  </si>
  <si>
    <t>15/04/2020-010037</t>
  </si>
  <si>
    <t>15/04/2020-010041</t>
  </si>
  <si>
    <t>15/04/2020-010044</t>
  </si>
  <si>
    <t xml:space="preserve">Justification de frais de deplacement des participants pour l'echange d'experience /CJP </t>
  </si>
  <si>
    <t>21/07/2020-010005</t>
  </si>
  <si>
    <t>0137</t>
  </si>
  <si>
    <t xml:space="preserve">Constation de frais de kit pour les ateliers d'echange d'experiences de Fevrier </t>
  </si>
  <si>
    <t>10/02/2020-010019</t>
  </si>
  <si>
    <t>SAL9</t>
  </si>
  <si>
    <t>Justification de Prime de point Focaux de Aout -Décembre 2019</t>
  </si>
  <si>
    <t>10/02/2020-010020</t>
  </si>
  <si>
    <t>SAL7</t>
  </si>
  <si>
    <t xml:space="preserve">Justification de Prime de point Focal pour le mois de décembre </t>
  </si>
  <si>
    <t>28/02/2020-010018</t>
  </si>
  <si>
    <t>Constation IPR Pour prime de PF /CJP</t>
  </si>
  <si>
    <t>05/03/2020-030001</t>
  </si>
  <si>
    <t>PRIME DU POINT FOCAL POUR JANVIER 2020</t>
  </si>
  <si>
    <t>17/03/2020-030003</t>
  </si>
  <si>
    <t>PRIME DU POINT FOCAL COHESION FEVRIER 2020</t>
  </si>
  <si>
    <t>19/03/2020-020001</t>
  </si>
  <si>
    <t>ACHL2</t>
  </si>
  <si>
    <t>0023</t>
  </si>
  <si>
    <t>Frais de communication pourle suivi du point focal</t>
  </si>
  <si>
    <t>19/03/2020-020002</t>
  </si>
  <si>
    <t>0024</t>
  </si>
  <si>
    <t>Carburant pour le suivi du point focal diocesain</t>
  </si>
  <si>
    <t>19/03/2020-020003</t>
  </si>
  <si>
    <t>Location véhicule pour le suivi du point focal diocésain</t>
  </si>
  <si>
    <t>20/03/2020-020002</t>
  </si>
  <si>
    <t>IBBSBUB03</t>
  </si>
  <si>
    <t>Frais de mission pour suivi du point focal Diocesain</t>
  </si>
  <si>
    <t>25/03/2020-030001</t>
  </si>
  <si>
    <t>FRAIS DE COMMUNICATION/SUIVI DES STRUCTURES COHESION</t>
  </si>
  <si>
    <t>26/03/2020-030003</t>
  </si>
  <si>
    <t>LOCOATION VEH /2JOURS DE SUIVI DES STRUCTURES COHESION</t>
  </si>
  <si>
    <t>26/03/2020-030005</t>
  </si>
  <si>
    <t>FRAIS DE MISSION DU MEMBRE CDJP/2JOURS DE SUIVI DES STRUCTRES</t>
  </si>
  <si>
    <t>27/03/2020-030011</t>
  </si>
  <si>
    <t>CARBURANT/2JOURS DE SUIVI DANS LE CADRE DU PROJET COHESION</t>
  </si>
  <si>
    <t>31/03/2020-010034</t>
  </si>
  <si>
    <t>Constation IPR pr Prime de points Focaux /CJP</t>
  </si>
  <si>
    <t>06/04/2020-010001</t>
  </si>
  <si>
    <t>IBBSNGZ03</t>
  </si>
  <si>
    <t xml:space="preserve">Paiement frais de communication /CDJP Ngozi </t>
  </si>
  <si>
    <t>14/04/2020-010010</t>
  </si>
  <si>
    <t>BCBSGIT03</t>
  </si>
  <si>
    <t>paiement frais de location vehicule pour le suivi des activités</t>
  </si>
  <si>
    <t>14/04/2020-010017</t>
  </si>
  <si>
    <t>IBBSMUY03</t>
  </si>
  <si>
    <t xml:space="preserve">CH N°0510910 portant frais de communication </t>
  </si>
  <si>
    <t>14/04/2020-010018</t>
  </si>
  <si>
    <t xml:space="preserve">CH N°051914 portant frais de location vehicule /CDJP Muyinga </t>
  </si>
  <si>
    <t>14/04/2020-010019</t>
  </si>
  <si>
    <t xml:space="preserve">CH N°0510903 Portant frais de mission à Mutesi </t>
  </si>
  <si>
    <t>14/04/2020-010020</t>
  </si>
  <si>
    <t xml:space="preserve">CH N°0510913 portant frais de carburant pour suivi à la CDJP Muyinga </t>
  </si>
  <si>
    <t>14/04/2020-010025</t>
  </si>
  <si>
    <t xml:space="preserve">Paiement frais de mission pour les suivi des membres de structure </t>
  </si>
  <si>
    <t>14/04/2020-010026</t>
  </si>
  <si>
    <t xml:space="preserve">Communication pour l'atelier de suivi des membres de structures /cdjp Gitega </t>
  </si>
  <si>
    <t>14/04/2020-010027</t>
  </si>
  <si>
    <t xml:space="preserve">Frais de carburant pour suivi des memebres de structures /CDJP Gitega </t>
  </si>
  <si>
    <t>23/04/2020-010012</t>
  </si>
  <si>
    <t>0022</t>
  </si>
  <si>
    <t xml:space="preserve">Paiement fraais de mission pour les actvités de suivi /CDJP Ngozi </t>
  </si>
  <si>
    <t>23/04/2020-010013</t>
  </si>
  <si>
    <t xml:space="preserve">Paiement carburant pour suivi des activitées /CDJP Ngozi </t>
  </si>
  <si>
    <t>23/04/2020-010014</t>
  </si>
  <si>
    <t xml:space="preserve">Paiement frais de carburant pour suivi des actvitées /CDJP Ngozi </t>
  </si>
  <si>
    <t>28/04/2020-010007</t>
  </si>
  <si>
    <t xml:space="preserve">Constation IPR pour prime de points Focaux </t>
  </si>
  <si>
    <t>10/05/2020-030001</t>
  </si>
  <si>
    <t>PRIMES DU PF MARS 2020</t>
  </si>
  <si>
    <t>11/05/2020-010005</t>
  </si>
  <si>
    <t>BCBSRUY02</t>
  </si>
  <si>
    <t xml:space="preserve">Paiement frais de Carburant pour le suivi des actvitées </t>
  </si>
  <si>
    <t>11/05/2020-010006</t>
  </si>
  <si>
    <t xml:space="preserve">Paiement frais de communication pour suivi actvités </t>
  </si>
  <si>
    <t>11/05/2020-010007</t>
  </si>
  <si>
    <t xml:space="preserve">Paiement de frais de Suivi pour les actvités </t>
  </si>
  <si>
    <t>15/05/2020-010019</t>
  </si>
  <si>
    <t xml:space="preserve">Paiement frais de location vehicule </t>
  </si>
  <si>
    <t>19/05/2020-030007</t>
  </si>
  <si>
    <t>0035</t>
  </si>
  <si>
    <t>PRIME DU PF AVRIL 2020</t>
  </si>
  <si>
    <t>26/05/2020-010009</t>
  </si>
  <si>
    <t xml:space="preserve">Constation de IPR de Points Focaux </t>
  </si>
  <si>
    <t>31/05/2020-010022</t>
  </si>
  <si>
    <t xml:space="preserve">Constatation de prime de points focaux pour IPR de Mai </t>
  </si>
  <si>
    <t>04/06/2020-010005</t>
  </si>
  <si>
    <t>CJPB0160</t>
  </si>
  <si>
    <t xml:space="preserve">Paiement frais de mission à Dieudonne </t>
  </si>
  <si>
    <t>04/06/2020-010006</t>
  </si>
  <si>
    <t>CJPB0161</t>
  </si>
  <si>
    <t xml:space="preserve">CH N°0004236 portant frais de mission à Dismas </t>
  </si>
  <si>
    <t>04/06/2020-010007</t>
  </si>
  <si>
    <t>CJPB0162</t>
  </si>
  <si>
    <t xml:space="preserve">CH N°0004237 portant frais de mission à Didace </t>
  </si>
  <si>
    <t>04/06/2020-010008</t>
  </si>
  <si>
    <t>CJPB0163</t>
  </si>
  <si>
    <t xml:space="preserve">CH N°0004239 portant frais de mission à Jeanne d'Arc </t>
  </si>
  <si>
    <t>04/06/2020-010015</t>
  </si>
  <si>
    <t>CJPB0167</t>
  </si>
  <si>
    <t xml:space="preserve">CH N°0004240 portant frais de mission pour Emery </t>
  </si>
  <si>
    <t>04/06/2020-010016</t>
  </si>
  <si>
    <t>CJPB0168</t>
  </si>
  <si>
    <t xml:space="preserve">CH N°0004245 portant frais de mission à Henri </t>
  </si>
  <si>
    <t>05/06/2020-010003</t>
  </si>
  <si>
    <t>CJPB0187</t>
  </si>
  <si>
    <t xml:space="preserve">Retour de la Cheque N°0004236 portant frais de mission de Dismas </t>
  </si>
  <si>
    <t>10/06/2020-010001</t>
  </si>
  <si>
    <t>CJPB0169</t>
  </si>
  <si>
    <t xml:space="preserve">CH N°0004246 portant frais de mission à Leonidas </t>
  </si>
  <si>
    <t>10/06/2020-010002</t>
  </si>
  <si>
    <t>CJPB0170</t>
  </si>
  <si>
    <t xml:space="preserve">CH N°0004247 portant frais de mission à Didace </t>
  </si>
  <si>
    <t>10/06/2020-010003</t>
  </si>
  <si>
    <t>CJPB0171</t>
  </si>
  <si>
    <t xml:space="preserve">CH N°0004248  portant frais de mission pour Emery </t>
  </si>
  <si>
    <t>18/06/2020-010010</t>
  </si>
  <si>
    <t>CJPB0178</t>
  </si>
  <si>
    <t xml:space="preserve">CH N°0004256 Portant frais de mission à DIDACE </t>
  </si>
  <si>
    <t>18/06/2020-010011</t>
  </si>
  <si>
    <t>CJPB0179</t>
  </si>
  <si>
    <t>CH N°0004257  Portant frais de mission à MUTESI</t>
  </si>
  <si>
    <t>18/06/2020-010012</t>
  </si>
  <si>
    <t>CJPB0180</t>
  </si>
  <si>
    <t xml:space="preserve">CH N°0004258  Portant frais de mission à Dieudonné </t>
  </si>
  <si>
    <t>18/06/2020-010013</t>
  </si>
  <si>
    <t>CJPB0181</t>
  </si>
  <si>
    <t>CH N°0004259  Portant frais de mission à HENRI</t>
  </si>
  <si>
    <t>18/06/2020-010014</t>
  </si>
  <si>
    <t>CJPB0182</t>
  </si>
  <si>
    <t>CH N°0004259  Portant frais de mission à Emery</t>
  </si>
  <si>
    <t>29/06/2020-030001</t>
  </si>
  <si>
    <t>PRIME DU PF MAI 2020</t>
  </si>
  <si>
    <t>30/06/2020-010060</t>
  </si>
  <si>
    <t>0072</t>
  </si>
  <si>
    <t xml:space="preserve">Constation de la Facture N°67711 portant frais de communication </t>
  </si>
  <si>
    <t>30/06/2020-010136</t>
  </si>
  <si>
    <t>0095</t>
  </si>
  <si>
    <t xml:space="preserve">Justification de frais de carburant </t>
  </si>
  <si>
    <t>07/07/2020-010001</t>
  </si>
  <si>
    <t>0118</t>
  </si>
  <si>
    <t xml:space="preserve">Constation de frais de location vehicule pour descente /CJP </t>
  </si>
  <si>
    <t>07/07/2020-010003</t>
  </si>
  <si>
    <t>0119</t>
  </si>
  <si>
    <t xml:space="preserve">Constation de frais de location vehicule /CJP </t>
  </si>
  <si>
    <t>16/07/2020-010015</t>
  </si>
  <si>
    <t>CJPB0240</t>
  </si>
  <si>
    <t xml:space="preserve">CH N°0004272 Portant frais de mission pour la descente de suivi </t>
  </si>
  <si>
    <t>16/07/2020-010016</t>
  </si>
  <si>
    <t>CJPB0241</t>
  </si>
  <si>
    <t xml:space="preserve">Paiement frais de mission pour la descente de suivi à Henri </t>
  </si>
  <si>
    <t>16/07/2020-010017</t>
  </si>
  <si>
    <t>CJPB0242</t>
  </si>
  <si>
    <t xml:space="preserve">Paiement frais de mission pour la descente de suivi à Didace </t>
  </si>
  <si>
    <t>16/07/2020-010024</t>
  </si>
  <si>
    <t>CJPB0246</t>
  </si>
  <si>
    <t xml:space="preserve">Paiement de frais de mission pour suivi et evaluation </t>
  </si>
  <si>
    <t>27/07/2020-010028</t>
  </si>
  <si>
    <t xml:space="preserve">Constation de frais de carburant pour le mois de Juin </t>
  </si>
  <si>
    <t>27/07/2020-010030</t>
  </si>
  <si>
    <t>SAL</t>
  </si>
  <si>
    <t>041</t>
  </si>
  <si>
    <t xml:space="preserve">Constation IPR POUR PRIME DE POINTS FOCAUX </t>
  </si>
  <si>
    <t>27/07/2020-010034</t>
  </si>
  <si>
    <t>0152</t>
  </si>
  <si>
    <t xml:space="preserve">CH N°0004302 portant frais de location vehicule pour Elvis </t>
  </si>
  <si>
    <t>31/07/2020-010026</t>
  </si>
  <si>
    <t xml:space="preserve">Justification de Prime pour le mois de janvier,Fevr ;Mars ;avril ;Mai ;JUIN ET JUILLET </t>
  </si>
  <si>
    <t>31/07/2020-010029</t>
  </si>
  <si>
    <t xml:space="preserve">Constatation Prime de Point Focal de RUYIGI Pour 7 mois /janvier 2020/TUBEHO </t>
  </si>
  <si>
    <t>31/07/2020-010033</t>
  </si>
  <si>
    <t>SAL6</t>
  </si>
  <si>
    <t xml:space="preserve">Constatation Prime de point Focal pour 7 mois </t>
  </si>
  <si>
    <t>31/07/2020-010036</t>
  </si>
  <si>
    <t>SAL5</t>
  </si>
  <si>
    <t xml:space="preserve">Constatation de Prime de Point Focaux pour 7mois </t>
  </si>
  <si>
    <t>31/07/2020-010039</t>
  </si>
  <si>
    <t>SAL3</t>
  </si>
  <si>
    <t xml:space="preserve">Constatation de Prime de mois de juin et juillet </t>
  </si>
  <si>
    <t>31/07/2020-010042</t>
  </si>
  <si>
    <t>SAL2</t>
  </si>
  <si>
    <t xml:space="preserve">Constatation de Prime de point Focal  de 7 mois </t>
  </si>
  <si>
    <t>14/02/2020-010053</t>
  </si>
  <si>
    <t>Constatation de frais de location salle  pour l'audit du projet /CJP</t>
  </si>
  <si>
    <t>27/04/2020-010038</t>
  </si>
  <si>
    <t>0044</t>
  </si>
  <si>
    <t>0247</t>
  </si>
  <si>
    <t>Constation de la Facture N°11</t>
  </si>
  <si>
    <t>30/06/2020-010035</t>
  </si>
  <si>
    <t>0059</t>
  </si>
  <si>
    <t xml:space="preserve">Constation de la Facture N°64 portant frais de confection de ti-shirt </t>
  </si>
  <si>
    <t>12/02/2020-010011</t>
  </si>
  <si>
    <t>Constation de frais de location Véhicule à MIRENORENT CAR /CJP</t>
  </si>
  <si>
    <t>12/02/2020-010013</t>
  </si>
  <si>
    <t>Constatation de frais de carburant pour les activités de mois de janvier /CJP</t>
  </si>
  <si>
    <t>09/03/2020-030004</t>
  </si>
  <si>
    <t>LOCATION VEH/1JOUR CREATION CSJP MURAMVYA 13/03/2020</t>
  </si>
  <si>
    <t>12/03/2020-030001</t>
  </si>
  <si>
    <t>CARBURANT/1JOUR CREATION CSJP MURAMVYA 13/03/2020</t>
  </si>
  <si>
    <t>12/03/2020-030002</t>
  </si>
  <si>
    <t>FRAIS DE MISSION DU MEMBRE CDJP/JOUR CREATION CSJP MURAMVYA 13/03/2020</t>
  </si>
  <si>
    <t>13/03/2020-030003</t>
  </si>
  <si>
    <t>ORBUJ</t>
  </si>
  <si>
    <t>BUJ0023</t>
  </si>
  <si>
    <t>FRAIS DE DEPLACEMENT DES PARTICIPANTS/CREATION CSJP MURAMVYA</t>
  </si>
  <si>
    <t>15/04/2020-010023</t>
  </si>
  <si>
    <t>CJPB0114</t>
  </si>
  <si>
    <t>Paiement frais à Emery pr l'atelier d'evaluation des activités de clubs scolaires /CJP</t>
  </si>
  <si>
    <t>15/04/2020-010024</t>
  </si>
  <si>
    <t>CJPB0115</t>
  </si>
  <si>
    <t>Paiement frais à Didace  pr l'atelier d'evaluation des activités de clubs scolaires /CJP</t>
  </si>
  <si>
    <t>15/04/2020-010025</t>
  </si>
  <si>
    <t>CJPB0116</t>
  </si>
  <si>
    <t>Paiement frais à Ndariye   pr l'atelier d'evaluation des activités de clubs scolaires /CJP</t>
  </si>
  <si>
    <t>15/04/2020-010026</t>
  </si>
  <si>
    <t>CJPB0117</t>
  </si>
  <si>
    <t>Paiement frais à Mutesi    pr l'atelier d'evaluation des activités de clubs scolaires /CJP</t>
  </si>
  <si>
    <t>15/04/2020-010027</t>
  </si>
  <si>
    <t>CJPB0118</t>
  </si>
  <si>
    <t>Paiement frais à Diedonné   pr l'atelier d'evaluation des activités de clubs scolaires /CJP</t>
  </si>
  <si>
    <t>15/04/2020-010028</t>
  </si>
  <si>
    <t>CJPB0119</t>
  </si>
  <si>
    <t>Paiement frais à Jeanne d'Arc   pr l'atelier d'evaluation des activités de clubs scolaires /CJP</t>
  </si>
  <si>
    <t>15/04/2020-010031</t>
  </si>
  <si>
    <t>CJPB0122</t>
  </si>
  <si>
    <t>Paiement frais à Henri    pr l'atelier d'evaluation des activités de clubs scolaires /CJP</t>
  </si>
  <si>
    <t>15/04/2020-010032</t>
  </si>
  <si>
    <t>CJPB0123</t>
  </si>
  <si>
    <t>Paiement frais à Bugafiro  pr l'atelier d'evaluation des activités de clubs scolaires /CJP</t>
  </si>
  <si>
    <t>15/04/2020-010033</t>
  </si>
  <si>
    <t>CJPB0124</t>
  </si>
  <si>
    <t>Paiement frais à Dismas   pr l'atelier d'evaluation des activités de clubs scolaires /CJP</t>
  </si>
  <si>
    <t>27/04/2020-010041</t>
  </si>
  <si>
    <t>0046</t>
  </si>
  <si>
    <t>Constation de la Facture N°COORD/RMB/40/2020</t>
  </si>
  <si>
    <t>29/04/2020-010007</t>
  </si>
  <si>
    <t>0048</t>
  </si>
  <si>
    <t xml:space="preserve">Constation de la Facture N°172 </t>
  </si>
  <si>
    <t>30/04/2020-010046</t>
  </si>
  <si>
    <t xml:space="preserve">Justification de frais de deplacement de participants pour l'evaluation de clubs scolaire </t>
  </si>
  <si>
    <t>30/04/2020-010047</t>
  </si>
  <si>
    <t xml:space="preserve">Justification de frais de deplacement de encadreurs pour l'evaluation de clubs scolaire </t>
  </si>
  <si>
    <t>05/05/2020-010015</t>
  </si>
  <si>
    <t>0049</t>
  </si>
  <si>
    <t xml:space="preserve">Constation de frais de publicité pour l'appel d'offre </t>
  </si>
  <si>
    <t>26/05/2020-010007</t>
  </si>
  <si>
    <t xml:space="preserve">Constation de la Facture N° 024 DU 13/05/2020 </t>
  </si>
  <si>
    <t>28/05/2020-010015</t>
  </si>
  <si>
    <t>0052</t>
  </si>
  <si>
    <t xml:space="preserve">Constation de frais de Carburant </t>
  </si>
  <si>
    <t>04/06/2020-010003</t>
  </si>
  <si>
    <t xml:space="preserve">Constation de kit Materiel pour les clubs scolaire </t>
  </si>
  <si>
    <t>26/05/2020-010012</t>
  </si>
  <si>
    <t>0051</t>
  </si>
  <si>
    <t>0250</t>
  </si>
  <si>
    <t xml:space="preserve">Constation de la Facture N°097.5 de la PAR </t>
  </si>
  <si>
    <t>31/05/2020-010016</t>
  </si>
  <si>
    <t xml:space="preserve">Justification de frais de deplacements des enqueteurs lors de la formation </t>
  </si>
  <si>
    <t xml:space="preserve">Constation de kit Materiel pour les enqueteurs </t>
  </si>
  <si>
    <t>16/06/2020-010001</t>
  </si>
  <si>
    <t xml:space="preserve">Constation de la facture du 12/06/2020 portant achat de smart phones </t>
  </si>
  <si>
    <t>08/07/2020-010005</t>
  </si>
  <si>
    <t>CJPB0219</t>
  </si>
  <si>
    <t xml:space="preserve">Paiement de prime pour  l'enqueteur   de mois de juin </t>
  </si>
  <si>
    <t>08/07/2020-010006</t>
  </si>
  <si>
    <t>CJPB0220</t>
  </si>
  <si>
    <t>08/07/2020-010007</t>
  </si>
  <si>
    <t>CJPB0221</t>
  </si>
  <si>
    <t>08/07/2020-010008</t>
  </si>
  <si>
    <t>CJPB0222</t>
  </si>
  <si>
    <t>08/07/2020-010009</t>
  </si>
  <si>
    <t>CJPB0223</t>
  </si>
  <si>
    <t>08/07/2020-010010</t>
  </si>
  <si>
    <t>CJPB0224</t>
  </si>
  <si>
    <t>08/07/2020-010014</t>
  </si>
  <si>
    <t>0130</t>
  </si>
  <si>
    <t xml:space="preserve">Constation de frais de consultance pour recherche Action </t>
  </si>
  <si>
    <t>08/07/2020-010016</t>
  </si>
  <si>
    <t>0131</t>
  </si>
  <si>
    <t xml:space="preserve">Constation de location vehicule pour les consultants recherche Action </t>
  </si>
  <si>
    <t>08/07/2020-010018</t>
  </si>
  <si>
    <t>0132</t>
  </si>
  <si>
    <t>08/07/2020-010020</t>
  </si>
  <si>
    <t>0133</t>
  </si>
  <si>
    <t xml:space="preserve">Constation de frais de location vehicule pour les consultants recherche action </t>
  </si>
  <si>
    <t>08/07/2020-010029</t>
  </si>
  <si>
    <t>0134</t>
  </si>
  <si>
    <t xml:space="preserve">Constation de frais de location vehicule au Centre Ubuntu </t>
  </si>
  <si>
    <t>08/07/2020-010031</t>
  </si>
  <si>
    <t>0135</t>
  </si>
  <si>
    <t xml:space="preserve">Constation de frais de location vehicule au Centre Ubuntu pour les consultants </t>
  </si>
  <si>
    <t>08/07/2020-010033</t>
  </si>
  <si>
    <t>0136</t>
  </si>
  <si>
    <t xml:space="preserve">Paiement Location vehicule pourl les consultants recherche action </t>
  </si>
  <si>
    <t>31/07/2020-010052</t>
  </si>
  <si>
    <t>0075</t>
  </si>
  <si>
    <t xml:space="preserve">Justificatication de frais de deplacement de l'enqueteur et des partcipants </t>
  </si>
  <si>
    <t xml:space="preserve">Justification de frais de communication /Enq Eric </t>
  </si>
  <si>
    <t>31/07/2020-010053</t>
  </si>
  <si>
    <t>0076</t>
  </si>
  <si>
    <t>Justificatication de frais de deplacement de l'enqueteur et des partcipants /Jerome</t>
  </si>
  <si>
    <t xml:space="preserve">Justification de frais de communication /Enq Jerome </t>
  </si>
  <si>
    <t>31/07/2020-010054</t>
  </si>
  <si>
    <t>0077</t>
  </si>
  <si>
    <t xml:space="preserve">Justificatication de frais de deplacement de l'enqueteur et des partcipants /Melyse </t>
  </si>
  <si>
    <t xml:space="preserve">Justification de frais de communication /Enq Melyse </t>
  </si>
  <si>
    <t>31/07/2020-010055</t>
  </si>
  <si>
    <t>0078</t>
  </si>
  <si>
    <t xml:space="preserve">Justificatication de frais de deplacement de l'enqueteur et des partcipants /Gloriose </t>
  </si>
  <si>
    <t xml:space="preserve">Justification de frais de communication /Enq Gloriose </t>
  </si>
  <si>
    <t>31/07/2020-010056</t>
  </si>
  <si>
    <t>0079</t>
  </si>
  <si>
    <t>Justificatication de frais de deplacement de l'enqueteur et des partcipants /Gilbert</t>
  </si>
  <si>
    <t>Justification de frais de communication /Gilbert</t>
  </si>
  <si>
    <t>31/07/2020-010057</t>
  </si>
  <si>
    <t>0080</t>
  </si>
  <si>
    <t xml:space="preserve">Justificatication de frais de deplacement de l'enqueteur et des partcipants /Onesime </t>
  </si>
  <si>
    <t xml:space="preserve">Justification de frais de communication /Onesime </t>
  </si>
  <si>
    <t>03/02/2020-020001</t>
  </si>
  <si>
    <t>0251</t>
  </si>
  <si>
    <t>Frais de restauration des participants a la séance de sensibilisation</t>
  </si>
  <si>
    <t>03/02/2020-020003</t>
  </si>
  <si>
    <t>Kits pour participants a la séance de sensibilisation /Volet mémoire</t>
  </si>
  <si>
    <t>03/02/2020-020005</t>
  </si>
  <si>
    <t>Frais de mission a la séance de sensibilisation /Volet mémoire</t>
  </si>
  <si>
    <t>03/02/2020-020006</t>
  </si>
  <si>
    <t>03/02/2020-020007</t>
  </si>
  <si>
    <t>03/02/2020-020008</t>
  </si>
  <si>
    <t>Frais de communication a la séance de sensibilisation /volet mémoire</t>
  </si>
  <si>
    <t>03/02/2020-020012</t>
  </si>
  <si>
    <t>ORBUB</t>
  </si>
  <si>
    <t>BUB0010</t>
  </si>
  <si>
    <t>Justification des fonds pour les frais de déplacement des participants</t>
  </si>
  <si>
    <t>03/02/2020-020013</t>
  </si>
  <si>
    <t>Locations salle pour la séance de sensibilisation :volet mémoire</t>
  </si>
  <si>
    <t>03/02/2020-020015</t>
  </si>
  <si>
    <t>Frais de communication pour des membres grp porteurs</t>
  </si>
  <si>
    <t>03/02/2020-020018</t>
  </si>
  <si>
    <t>Frais de communication des curés pour l'identification des membres des gpes porteurs</t>
  </si>
  <si>
    <t>03/02/2020-030003</t>
  </si>
  <si>
    <t>FRAIS DE COMMUNICATION /SESNIB VOLET MEMOIRE</t>
  </si>
  <si>
    <t>03/02/2020-030004</t>
  </si>
  <si>
    <t>FRAIS DE COMMUNICATION/IDENTIFICATION GROUPES PORTEURS</t>
  </si>
  <si>
    <t>03/02/2020-030005</t>
  </si>
  <si>
    <t>KIT DES PARTICIPANTS /VOLET MEMOIRE</t>
  </si>
  <si>
    <t>03/02/2020-030008</t>
  </si>
  <si>
    <t>FRAIS DE MISSION DU POINT FOCAL/SENSIB VOLET MEMOIRE</t>
  </si>
  <si>
    <t>04/02/2020-020001</t>
  </si>
  <si>
    <t>Carburant et lubrifiant pour la prise de contact avec l'administration</t>
  </si>
  <si>
    <t>04/02/2020-020003</t>
  </si>
  <si>
    <t>Location véhicule pour la prise en contact avec l'administration</t>
  </si>
  <si>
    <t>04/02/2020-020005</t>
  </si>
  <si>
    <t>frais de mission pour la  prise en contact avec l'administration</t>
  </si>
  <si>
    <t>04/02/2020-020006</t>
  </si>
  <si>
    <t>Frais de mission pour la prise en contact avec l'administration</t>
  </si>
  <si>
    <t>04/02/2020-020007</t>
  </si>
  <si>
    <t>06/02/2020-010001</t>
  </si>
  <si>
    <t xml:space="preserve">Paiement de la fourniture de bureau </t>
  </si>
  <si>
    <t>06/02/2020-010002</t>
  </si>
  <si>
    <t xml:space="preserve">Paiement frais de communication pour les curés </t>
  </si>
  <si>
    <t>06/02/2020-010003</t>
  </si>
  <si>
    <t xml:space="preserve">Paiement frais de communication pour les CDJPS </t>
  </si>
  <si>
    <t>06/02/2020-010004</t>
  </si>
  <si>
    <t>06/02/2020-010005</t>
  </si>
  <si>
    <t>ACHL5</t>
  </si>
  <si>
    <t xml:space="preserve">Constation de frais de location salle </t>
  </si>
  <si>
    <t xml:space="preserve">Constation de frais de formation pour le sejour </t>
  </si>
  <si>
    <t>06/02/2020-030002</t>
  </si>
  <si>
    <t>BUJ0014</t>
  </si>
  <si>
    <t>FRAIS DE DEPLACEMENT DES PARTICIPANTS/SESIB VOLET MEMOIRE</t>
  </si>
  <si>
    <t>06/02/2020-030003</t>
  </si>
  <si>
    <t>BUJ0015</t>
  </si>
  <si>
    <t>FRAIS DE RESTAURATION DES PARTICIPANTS/VOLET MEMOIRE</t>
  </si>
  <si>
    <t>06/02/2020-030004</t>
  </si>
  <si>
    <t>BUJ0016</t>
  </si>
  <si>
    <t>LOCATION VEHICULE/SENSIB VOLET MEMOIRE</t>
  </si>
  <si>
    <t>06/02/2020-030005</t>
  </si>
  <si>
    <t>BUJ0017</t>
  </si>
  <si>
    <t>CARBURANT POUR UNE JOURNEE SENSIB VOLET MOIRE</t>
  </si>
  <si>
    <t>10/02/2020-010017</t>
  </si>
  <si>
    <t xml:space="preserve">Paiement de frais d'organisation aux partcipants /CDJP Ngozi </t>
  </si>
  <si>
    <t>11/02/2020-010011</t>
  </si>
  <si>
    <t xml:space="preserve">Paiement frais de communication pour atelier d'indentification /CDJP RUYIGI </t>
  </si>
  <si>
    <t>11/02/2020-010012</t>
  </si>
  <si>
    <t xml:space="preserve">Paiement frais de mission à HAMISSI </t>
  </si>
  <si>
    <t>11/02/2020-010014</t>
  </si>
  <si>
    <t>ACHL9</t>
  </si>
  <si>
    <t xml:space="preserve">Constation de frais de location vehicule </t>
  </si>
  <si>
    <t>11/02/2020-010015</t>
  </si>
  <si>
    <t xml:space="preserve">Paiement frais de communication pour activité volet memoire /Ruyigi </t>
  </si>
  <si>
    <t>11/02/2020-010016</t>
  </si>
  <si>
    <t xml:space="preserve">Paiement location salle pour atelier de volet memoire </t>
  </si>
  <si>
    <t>11/02/2020-010017</t>
  </si>
  <si>
    <t xml:space="preserve">Paiement frais de communication pour l'atelier d'indentification </t>
  </si>
  <si>
    <t>19/02/2020-010003</t>
  </si>
  <si>
    <t xml:space="preserve">Paiement de frais de carburant </t>
  </si>
  <si>
    <t>19/02/2020-010004</t>
  </si>
  <si>
    <t xml:space="preserve">Paiement de frais de communication pour les membres de la CDJP Muyinga </t>
  </si>
  <si>
    <t>19/02/2020-010006</t>
  </si>
  <si>
    <t xml:space="preserve">CH N°0510894 portant frais de mission pour les membres de CDJP Muyinga </t>
  </si>
  <si>
    <t>19/02/2020-010007</t>
  </si>
  <si>
    <t xml:space="preserve">Paiement frais de facilitation pour la CDJP MUYINGA </t>
  </si>
  <si>
    <t>19/02/2020-010008</t>
  </si>
  <si>
    <t xml:space="preserve">CH N°0510893 portant frais de deplacement des partcipants /cdjp Muyinga </t>
  </si>
  <si>
    <t>19/02/2020-010010</t>
  </si>
  <si>
    <t>ACHL6</t>
  </si>
  <si>
    <t xml:space="preserve">Frais pour atelier de sensibilisation des membres de groupes porteurs de Muyinga </t>
  </si>
  <si>
    <t>19/02/2020-010011</t>
  </si>
  <si>
    <t xml:space="preserve">Location salle pour pour l'atelier de  sensibilisation de membres de groupes porteurs </t>
  </si>
  <si>
    <t>19/02/2020-020001</t>
  </si>
  <si>
    <t>Frais du facilitateur pour la séance d'explication du volet mémoire et la planification des activité</t>
  </si>
  <si>
    <t>19/02/2020-020003</t>
  </si>
  <si>
    <t>Location véhicule pour la séance d'explication du volet mémoire</t>
  </si>
  <si>
    <t>19/02/2020-020005</t>
  </si>
  <si>
    <t>Frais du carburant pour la séance d'explication du volet mémoire</t>
  </si>
  <si>
    <t>19/02/2020-020007</t>
  </si>
  <si>
    <t>Frais du facitateur pour la séance d'explication du volet mémoire</t>
  </si>
  <si>
    <t>19/02/2020-020011</t>
  </si>
  <si>
    <t>BUB0012</t>
  </si>
  <si>
    <t>Frais de déplacement des participants pr séance d'explication du volet mémoire</t>
  </si>
  <si>
    <t>19/02/2020-020012</t>
  </si>
  <si>
    <t>Kits pour participants pour séance d'explication du volet mémoire</t>
  </si>
  <si>
    <t>19/02/2020-020014</t>
  </si>
  <si>
    <t>Location  salle pour la séance d'explication du volet mémoire</t>
  </si>
  <si>
    <t>19/02/2020-020016</t>
  </si>
  <si>
    <t>Frais de restauration des participants pour la séance d'eplication du volet mémoire</t>
  </si>
  <si>
    <t>19/02/2020-020018</t>
  </si>
  <si>
    <t>Frais de mission pour la séance d'explication du volet mémoire</t>
  </si>
  <si>
    <t>19/02/2020-020019</t>
  </si>
  <si>
    <t>19/02/2020-020020</t>
  </si>
  <si>
    <t>20/02/2020-010003</t>
  </si>
  <si>
    <t xml:space="preserve">Paiement frais de mission de membres de la CDJP </t>
  </si>
  <si>
    <t>20/02/2020-010005</t>
  </si>
  <si>
    <t xml:space="preserve">Ecriture de Correction pour frais de mission  </t>
  </si>
  <si>
    <t>20/02/2020-010006</t>
  </si>
  <si>
    <t xml:space="preserve">Paiement de frais de carburant pour la CDJP Ngozi </t>
  </si>
  <si>
    <t>20/02/2020-010007</t>
  </si>
  <si>
    <t>02/03/2020-010006</t>
  </si>
  <si>
    <t xml:space="preserve">Paiement frais de deplacement des partcipants /RUYIGI </t>
  </si>
  <si>
    <t>02/03/2020-010007</t>
  </si>
  <si>
    <t xml:space="preserve">Paiement frais de restauration pour les partcipants </t>
  </si>
  <si>
    <t>02/03/2020-010008</t>
  </si>
  <si>
    <t xml:space="preserve">Frais de formations, séminaires et ateliers pour volet memoire </t>
  </si>
  <si>
    <t>02/03/2020-010009</t>
  </si>
  <si>
    <t xml:space="preserve">Paiement frais de mission à NDARIYE </t>
  </si>
  <si>
    <t>02/03/2020-010010</t>
  </si>
  <si>
    <t xml:space="preserve">Paiement frais de location vehicule pour la CDJP Ruyigi </t>
  </si>
  <si>
    <t>02/03/2020-010011</t>
  </si>
  <si>
    <t xml:space="preserve">Paiement frais de location salle pour les ateliers </t>
  </si>
  <si>
    <t>02/03/2020-010012</t>
  </si>
  <si>
    <t xml:space="preserve">Paiement frais de consultance pour la formation de membres porteurs /CDJP Ruyigi </t>
  </si>
  <si>
    <t>02/03/2020-010013</t>
  </si>
  <si>
    <t xml:space="preserve">Paiement frais de communication pour l'activité </t>
  </si>
  <si>
    <t>02/03/2020-010014</t>
  </si>
  <si>
    <t xml:space="preserve">Paiement frais de carburant pour l'atelier </t>
  </si>
  <si>
    <t>02/03/2020-010015</t>
  </si>
  <si>
    <t>02/03/2020-010016</t>
  </si>
  <si>
    <t xml:space="preserve">Paiement frais de kit de partcipants pour RUYIGI </t>
  </si>
  <si>
    <t>02/03/2020-010017</t>
  </si>
  <si>
    <t>07/03/2020-010001</t>
  </si>
  <si>
    <t xml:space="preserve">CH N°0510889 Portant frais de deplacement des partcipants </t>
  </si>
  <si>
    <t>07/03/2020-010002</t>
  </si>
  <si>
    <t xml:space="preserve">CH N°0510905 portant frais mission de membres de la CDJP Muyinga </t>
  </si>
  <si>
    <t>07/03/2020-010003</t>
  </si>
  <si>
    <t xml:space="preserve">CH N°0510902 portant frais de mission de membres de la CDJP Muyinga </t>
  </si>
  <si>
    <t>09/03/2020-010012</t>
  </si>
  <si>
    <t xml:space="preserve">Paiement frais de location salle </t>
  </si>
  <si>
    <t>09/03/2020-010013</t>
  </si>
  <si>
    <t xml:space="preserve">Paiement de frais de frais de restauration </t>
  </si>
  <si>
    <t>09/03/2020-010014</t>
  </si>
  <si>
    <t xml:space="preserve">Paiement kit des partcipants pour l'atelier à la CDJP NGOZI </t>
  </si>
  <si>
    <t>09/03/2020-010015</t>
  </si>
  <si>
    <t xml:space="preserve">Paiement frais d'organisation des curés des paroisses /CDJP Ngozi </t>
  </si>
  <si>
    <t>09/03/2020-010016</t>
  </si>
  <si>
    <t xml:space="preserve">Paiement de frais de deplacement pour seances d'explication /CDJP Ngozi </t>
  </si>
  <si>
    <t>09/03/2020-010017</t>
  </si>
  <si>
    <t xml:space="preserve">Paiement frais d'organisation pour l'atelier </t>
  </si>
  <si>
    <t>09/03/2020-010018</t>
  </si>
  <si>
    <t xml:space="preserve">Paiement frais de location vehicule/CDJP Ngozi </t>
  </si>
  <si>
    <t>09/03/2020-030001</t>
  </si>
  <si>
    <t>LOCATION VEHICULE/1JOUR EXPL VOLET MEMOIRE</t>
  </si>
  <si>
    <t>09/03/2020-030002</t>
  </si>
  <si>
    <t>MATERIEL DES PARTICIPANTS/1JOUR EXPL VOLET MEMOIRE 11/03/2020</t>
  </si>
  <si>
    <t>10/03/2020-010032</t>
  </si>
  <si>
    <t xml:space="preserve">Paiement de frais de Facilitation à NDARIYE </t>
  </si>
  <si>
    <t>10/03/2020-010033</t>
  </si>
  <si>
    <t xml:space="preserve">Paiement frais de mission pour les trois membres de la CDJPS </t>
  </si>
  <si>
    <t>10/03/2020-010034</t>
  </si>
  <si>
    <t xml:space="preserve">Paiement de frais de deplacements des partcipants pour l'atelier de formation </t>
  </si>
  <si>
    <t>10/03/2020-010036</t>
  </si>
  <si>
    <t xml:space="preserve">Constation de la facture N°20038 du 10/03/2020 portant frais de formation pour les partcipants </t>
  </si>
  <si>
    <t>10/03/2020-010037</t>
  </si>
  <si>
    <t>Locations véhicules</t>
  </si>
  <si>
    <t>10/03/2020-010038</t>
  </si>
  <si>
    <t>10/03/2020-010039</t>
  </si>
  <si>
    <t xml:space="preserve">Paiement frais de fourniture de bureau et location de projecteur </t>
  </si>
  <si>
    <t>10/03/2020-030001</t>
  </si>
  <si>
    <t>LOCATION SALLE/1 JJOUR D'EXPLICATION VOLET MEMOIRE A MURAMVYA</t>
  </si>
  <si>
    <t>10/03/2020-030004</t>
  </si>
  <si>
    <t>FRAIS DE MISSION DU MEMBRE CDJP/IJOUR EXPL VOLET MEMOIRE 11/3/2020</t>
  </si>
  <si>
    <t>11/03/2020-030003</t>
  </si>
  <si>
    <t>BUJ0020</t>
  </si>
  <si>
    <t>FRAIS DE RESTAURATION DES PARTICIPANTS/EXPL VOLET MEMOIRE EN DATE DU 11/3</t>
  </si>
  <si>
    <t>11/03/2020-030004</t>
  </si>
  <si>
    <t>BUJ0021</t>
  </si>
  <si>
    <t>EAU MINERALE DES PARTICIPANTS/EXPL VOLET MEMOIRE 11/03/2020</t>
  </si>
  <si>
    <t>11/03/2020-030005</t>
  </si>
  <si>
    <t>FRAIS DE MISSION DU POINT FOCAL COESION/1JR EXPL VOLET MEMOIRE 11/03/2020</t>
  </si>
  <si>
    <t>11/03/2020-030006</t>
  </si>
  <si>
    <t>FRAIS DE MISSION DU SECRET EXECUTIF /1JR EXPL VOLET MEMOIRE 11/03/2020</t>
  </si>
  <si>
    <t>11/03/2020-030007</t>
  </si>
  <si>
    <t>HONORAIRE DU FACILITATEUR/1JOUR EXPL VOLET MEMOIRE 11/03/2020</t>
  </si>
  <si>
    <t>11/03/2020-030008</t>
  </si>
  <si>
    <t>CARBURANT/1JOUR EXPL VOLET MEMOIRE A MURAMVYA 11/03/2020</t>
  </si>
  <si>
    <t>12/03/2020-010014</t>
  </si>
  <si>
    <t>CJPB0077</t>
  </si>
  <si>
    <t>Paiement frais de mission à Didace</t>
  </si>
  <si>
    <t>12/03/2020-010015</t>
  </si>
  <si>
    <t>CJPB0078</t>
  </si>
  <si>
    <t>Paiement de frais de mission à Emery</t>
  </si>
  <si>
    <t>13/03/2020-010006</t>
  </si>
  <si>
    <t xml:space="preserve">Paiement frais de mission pour Trois personnes de la CDJP </t>
  </si>
  <si>
    <t>13/03/2020-010007</t>
  </si>
  <si>
    <t>13/03/2020-010008</t>
  </si>
  <si>
    <t xml:space="preserve">Paiement frais de mission pour la CDJP Ngozi </t>
  </si>
  <si>
    <t>17/03/2020-010009</t>
  </si>
  <si>
    <t>18/03/2020-010033</t>
  </si>
  <si>
    <t>CJPB0090</t>
  </si>
  <si>
    <t>Paiement frais de mission à DIDACE /CJP</t>
  </si>
  <si>
    <t>18/03/2020-010034</t>
  </si>
  <si>
    <t>CJPB0091</t>
  </si>
  <si>
    <t>18/03/2020-010041</t>
  </si>
  <si>
    <t>CJPB0095</t>
  </si>
  <si>
    <t>18/03/2020-010042</t>
  </si>
  <si>
    <t>CJPB0096</t>
  </si>
  <si>
    <t>CH N°0002945  portant frais de déplacement des participants /CJP</t>
  </si>
  <si>
    <t>20/03/2020-010011</t>
  </si>
  <si>
    <t>BUJ0068</t>
  </si>
  <si>
    <t xml:space="preserve">Justification des frais de deplacement des partcipant /Volet Memoires </t>
  </si>
  <si>
    <t>26/03/2020-010017</t>
  </si>
  <si>
    <t>CJPB0097</t>
  </si>
  <si>
    <t>Paiement frais de mission à DIDACE   /CJP</t>
  </si>
  <si>
    <t>26/03/2020-010038</t>
  </si>
  <si>
    <t xml:space="preserve">Paiement de frais de carburant pour l'activité /CDJP Ngozi </t>
  </si>
  <si>
    <t>26/03/2020-010039</t>
  </si>
  <si>
    <t xml:space="preserve">Paiement frais de location vehicule /CDJP Ngozi </t>
  </si>
  <si>
    <t>26/03/2020-030002</t>
  </si>
  <si>
    <t>FRAIS DE MISSION DU S E CDJP/SENSIB VOLET MEMOIRE</t>
  </si>
  <si>
    <t>27/03/2020-010010</t>
  </si>
  <si>
    <t>31/03/2020-010066</t>
  </si>
  <si>
    <t>0058</t>
  </si>
  <si>
    <t>Justification de frais de déplacement de points Focaux pour formation de groupe porteurs</t>
  </si>
  <si>
    <t>31/03/2020-010067</t>
  </si>
  <si>
    <t>Justification de frais de deplacement des membres de groupes porteurs du 18/03/2020</t>
  </si>
  <si>
    <t>31/03/2020-010068</t>
  </si>
  <si>
    <t>Justification de frais de deplacement de Points Focaux du 18/03/2020</t>
  </si>
  <si>
    <t>31/03/2020-010069</t>
  </si>
  <si>
    <t xml:space="preserve">Justification de frais de deplacement des membres de groupes porteurs </t>
  </si>
  <si>
    <t>02/04/2020-010001</t>
  </si>
  <si>
    <t>Constation de location Véhicule à BARITOYA /CJP</t>
  </si>
  <si>
    <t>02/04/2020-010005</t>
  </si>
  <si>
    <t>Constation de frais de location salle /CJP</t>
  </si>
  <si>
    <t>Constation de frais de frais d'atelier /CJP</t>
  </si>
  <si>
    <t>02/04/2020-010007</t>
  </si>
  <si>
    <t>Constation de frais de location salle pr la Facture N°012/D/ICA/020/CJP</t>
  </si>
  <si>
    <t>Constation de frais d'atelier  pr la Facture N°012/D/ICA/020/CJP</t>
  </si>
  <si>
    <t>03/04/2020-010003</t>
  </si>
  <si>
    <t>Constation de frais de location salle pr la Facture N°152/1/2020</t>
  </si>
  <si>
    <t>Constation de frais d'atelier pr la Facture N°152/CJP</t>
  </si>
  <si>
    <t>03/04/2020-010005</t>
  </si>
  <si>
    <t>Constation de frais de location Véhicule /CJP</t>
  </si>
  <si>
    <t>04/04/2020-010001</t>
  </si>
  <si>
    <t xml:space="preserve">Paiement frais de deplacement des partcipants </t>
  </si>
  <si>
    <t>10/04/2020-010007</t>
  </si>
  <si>
    <t>Justification de frais de deplacement des membres de groupes porteurs du 26/03/2020</t>
  </si>
  <si>
    <t>10/04/2020-010008</t>
  </si>
  <si>
    <t>14/04/2020-010006</t>
  </si>
  <si>
    <t>Justification de frais de deplacement de membres de groupes porteurs  du 18/03/2020</t>
  </si>
  <si>
    <t>14/04/2020-010008</t>
  </si>
  <si>
    <t xml:space="preserve">Paiement frais de location vehicule pour les formation </t>
  </si>
  <si>
    <t>14/04/2020-010009</t>
  </si>
  <si>
    <t xml:space="preserve">paiement frais de communication pour les membres de la CDJPS </t>
  </si>
  <si>
    <t>14/04/2020-010011</t>
  </si>
  <si>
    <t xml:space="preserve">CH N°0510912 portant frais de kit de partcipants </t>
  </si>
  <si>
    <t>14/04/2020-010012</t>
  </si>
  <si>
    <t xml:space="preserve">Paiement de frais de Carburant pour l'activité </t>
  </si>
  <si>
    <t>14/04/2020-010013</t>
  </si>
  <si>
    <t xml:space="preserve">CH N°0510907 portant frais de location vehicule </t>
  </si>
  <si>
    <t>14/04/2020-010014</t>
  </si>
  <si>
    <t xml:space="preserve">CH N°0510909 portant frais de location vehicule </t>
  </si>
  <si>
    <t>14/04/2020-010015</t>
  </si>
  <si>
    <t xml:space="preserve">CH N°05109911 portant frais de l'eau </t>
  </si>
  <si>
    <t>14/04/2020-010016</t>
  </si>
  <si>
    <t xml:space="preserve">Paiement frais de communicatio à Muyinga </t>
  </si>
  <si>
    <t>14/04/2020-010021</t>
  </si>
  <si>
    <t xml:space="preserve">Paiement frais de mission aux membres de cdjp Gitega </t>
  </si>
  <si>
    <t xml:space="preserve">Paiement frais de carburant pour la CDJP Gitega </t>
  </si>
  <si>
    <t xml:space="preserve">Paiement de frais de deplacements pour les partcipants </t>
  </si>
  <si>
    <t xml:space="preserve">Paiement frais de communication à la CDJP GITEGA </t>
  </si>
  <si>
    <t>14/04/2020-010022</t>
  </si>
  <si>
    <t xml:space="preserve">Communication pour l'atelier des activitées de contact avec l'administration </t>
  </si>
  <si>
    <t>14/04/2020-010023</t>
  </si>
  <si>
    <t>Frais de mission pour les membres de la CDJP GITEGA pour prise en contact de l'administratiion</t>
  </si>
  <si>
    <t>14/04/2020-010024</t>
  </si>
  <si>
    <t xml:space="preserve">Frais de Carburant pour l'atelier de prise en contact avec l'administration </t>
  </si>
  <si>
    <t>15/04/2020-010014</t>
  </si>
  <si>
    <t>Constation de la Facture N°148 pr la location salle /CJP</t>
  </si>
  <si>
    <t>Constation de la Facture N°148 pr frais d'atelier  /CJP</t>
  </si>
  <si>
    <t>15/04/2020-010015</t>
  </si>
  <si>
    <t>Constation de frais d'atelier pr KIT DES PARTCIPANTS /CJP</t>
  </si>
  <si>
    <t>15/04/2020-010016</t>
  </si>
  <si>
    <t>Constation de la Facture N°66016 pr frais de Communication   /CJP</t>
  </si>
  <si>
    <t>15/04/2020-010017</t>
  </si>
  <si>
    <t>Constation de la Facture N°66041  pr frais de Communication   /CJP</t>
  </si>
  <si>
    <t>23/04/2020-010011</t>
  </si>
  <si>
    <t>23/04/2020-010015</t>
  </si>
  <si>
    <t xml:space="preserve">Paiement frais de location vehicule pour l'accompagnement de groupess porteurs /Ngozi </t>
  </si>
  <si>
    <t>27/04/2020-010035</t>
  </si>
  <si>
    <t>0043</t>
  </si>
  <si>
    <t xml:space="preserve">Constation de la Facture N°66017 portant frais de communication </t>
  </si>
  <si>
    <t>27/04/2020-010039</t>
  </si>
  <si>
    <t>0045</t>
  </si>
  <si>
    <t>Constation de la Facture N°66414</t>
  </si>
  <si>
    <t>28/04/2020-010005</t>
  </si>
  <si>
    <t>0047</t>
  </si>
  <si>
    <t xml:space="preserve">Constation de frais de Carburant pour le Mois de Mai </t>
  </si>
  <si>
    <t>12/05/2020-010010</t>
  </si>
  <si>
    <t xml:space="preserve">Paiement frais de mission /CDJP NGOZI </t>
  </si>
  <si>
    <t>12/05/2020-010011</t>
  </si>
  <si>
    <t xml:space="preserve">Paiement frais de carburant pour l'atelier /CDJP NGOZI </t>
  </si>
  <si>
    <t>25/05/2020-010035</t>
  </si>
  <si>
    <t xml:space="preserve">Paiement frais de carburant pour l'accompagnement /CDJP Ngozi </t>
  </si>
  <si>
    <t>25/05/2020-010036</t>
  </si>
  <si>
    <t xml:space="preserve">Paiement frais des honoraires de consultance pour la CDJP GITEGA </t>
  </si>
  <si>
    <t>28/05/2020-010018</t>
  </si>
  <si>
    <t>CJPB0144</t>
  </si>
  <si>
    <t xml:space="preserve">CH N°0002965 PORTANT FRAIS DE MISSION à Emery </t>
  </si>
  <si>
    <t>28/05/2020-010019</t>
  </si>
  <si>
    <t>CJPB0145</t>
  </si>
  <si>
    <t xml:space="preserve">CH N°0004228 portant frais de mission à Didace </t>
  </si>
  <si>
    <t>28/05/2020-010020</t>
  </si>
  <si>
    <t>CJPB0146</t>
  </si>
  <si>
    <t xml:space="preserve">CH N°0004229 portant frais de mission à Henri </t>
  </si>
  <si>
    <t>28/05/2020-010021</t>
  </si>
  <si>
    <t>CJPB0147</t>
  </si>
  <si>
    <t xml:space="preserve">CH N°0004230 portant frais de mission à Léonidas </t>
  </si>
  <si>
    <t>28/05/2020-010022</t>
  </si>
  <si>
    <t>CJPB0148</t>
  </si>
  <si>
    <t xml:space="preserve">CH N°0004231 portant frais de mission à Dieudonné </t>
  </si>
  <si>
    <t>28/05/2020-010023</t>
  </si>
  <si>
    <t>CJPB0149</t>
  </si>
  <si>
    <t xml:space="preserve">CH N°0004232 portant frais de mission à Dismas </t>
  </si>
  <si>
    <t>28/05/2020-010024</t>
  </si>
  <si>
    <t>CJPB0150</t>
  </si>
  <si>
    <t xml:space="preserve">CH N°0004233 portant frais de mission à Bayubahe </t>
  </si>
  <si>
    <t>10/06/2020-010014</t>
  </si>
  <si>
    <t xml:space="preserve">Justification de frais de deplacement de deplacement pour l'atelier d'evaluation </t>
  </si>
  <si>
    <t>18/06/2020-010021</t>
  </si>
  <si>
    <t>Constation de frais de location salle de la facture N°185</t>
  </si>
  <si>
    <t xml:space="preserve">Constation de la Facture N°185 du 04/06/2020 au Centre Teriziya </t>
  </si>
  <si>
    <t>30/06/2020-010029</t>
  </si>
  <si>
    <t xml:space="preserve">Constation de frais de communication de la Facture N°67363 </t>
  </si>
  <si>
    <t>07/07/2020-010005</t>
  </si>
  <si>
    <t>0120</t>
  </si>
  <si>
    <t xml:space="preserve">constation de frais de location vehicule /CJP </t>
  </si>
  <si>
    <t>22/07/2020-010050</t>
  </si>
  <si>
    <t xml:space="preserve">Paiement kit des groupes porteurs </t>
  </si>
  <si>
    <t>27/07/2020-010032</t>
  </si>
  <si>
    <t>0151</t>
  </si>
  <si>
    <t xml:space="preserve">Constation de frais de location Vehicule pour formation des enquetes </t>
  </si>
  <si>
    <t>21/07/2020-010001</t>
  </si>
  <si>
    <t>CJPB0248</t>
  </si>
  <si>
    <t>0252</t>
  </si>
  <si>
    <t xml:space="preserve">CH N°0004281 portant frais de mission à Didace pour atelier de reflexion de memoire </t>
  </si>
  <si>
    <t>21/07/2020-010002</t>
  </si>
  <si>
    <t>CJPB0249</t>
  </si>
  <si>
    <t xml:space="preserve">CH N°0004282 portant frais de mission à Bugafiro pour atelier de reflexion de memoire </t>
  </si>
  <si>
    <t>21/07/2020-010011</t>
  </si>
  <si>
    <t>CJPB0257</t>
  </si>
  <si>
    <t xml:space="preserve">CH N°0004292 portant frais de mission à Henri pour atelier de reflexion </t>
  </si>
  <si>
    <t>21/07/2020-010013</t>
  </si>
  <si>
    <t>CJPB0259</t>
  </si>
  <si>
    <t xml:space="preserve">CH N°0004294 portant frais de mission à Emery pour atelier reflexifs </t>
  </si>
  <si>
    <t>21/07/2020-010025</t>
  </si>
  <si>
    <t>CJPB0262</t>
  </si>
  <si>
    <t xml:space="preserve">CH N°0003190portant frais de mission à Dieudonné </t>
  </si>
  <si>
    <t>31/07/2020-010044</t>
  </si>
  <si>
    <t>0090</t>
  </si>
  <si>
    <t>Justification de frais de deplacement des participants pr atelier reflexifs pr Gih ,Rya et BISORO</t>
  </si>
  <si>
    <t>31/07/2020-010045</t>
  </si>
  <si>
    <t>0091</t>
  </si>
  <si>
    <t>Justification de frais de deplacement des participants pr atelier reflexifs pr Mut,gih,Nyabi</t>
  </si>
  <si>
    <t>31/07/2020-010046</t>
  </si>
  <si>
    <t>0092</t>
  </si>
  <si>
    <t xml:space="preserve">Justification de frais de mission aux membres de CDJPS Bubanza </t>
  </si>
  <si>
    <t>31/07/2020-010047</t>
  </si>
  <si>
    <t>0093</t>
  </si>
  <si>
    <t xml:space="preserve">Justification de frais de prise en charges aux participant de Bubanza et Gihanga </t>
  </si>
  <si>
    <t>31/07/2020-010048</t>
  </si>
  <si>
    <t>0094</t>
  </si>
  <si>
    <t xml:space="preserve">Justification de frais de deplacement des partcipant de Gihanga et Bubanza </t>
  </si>
  <si>
    <t>31/07/2020-010050</t>
  </si>
  <si>
    <t>CJPB0278</t>
  </si>
  <si>
    <t xml:space="preserve">Retour de frais de mission à Abbé Dieudonné </t>
  </si>
  <si>
    <t>12/10/2020-010054</t>
  </si>
  <si>
    <t>0108</t>
  </si>
  <si>
    <t xml:space="preserve">Frais de location salle pour la Paroisse de Mwakiro </t>
  </si>
  <si>
    <t>12/10/2020-010056</t>
  </si>
  <si>
    <t>0109</t>
  </si>
  <si>
    <t xml:space="preserve">Frais de location salle pour la Paroisse de Gasorwe </t>
  </si>
  <si>
    <t>12/10/2020-010058</t>
  </si>
  <si>
    <t>0110</t>
  </si>
  <si>
    <t xml:space="preserve">Frais de location salle pour la Paroisse de Butezi </t>
  </si>
  <si>
    <t>12/10/2020-020002</t>
  </si>
  <si>
    <t>BUB0087</t>
  </si>
  <si>
    <t>Justification des frais de communication des animateurs BUB CJP BELGIQUE</t>
  </si>
  <si>
    <t>13/10/2020-070004</t>
  </si>
  <si>
    <t>ORNGO</t>
  </si>
  <si>
    <t>NGO0117</t>
  </si>
  <si>
    <t>Frais de deplacement des animateurs</t>
  </si>
  <si>
    <t>17/10/2020-070002</t>
  </si>
  <si>
    <t>NGO0114</t>
  </si>
  <si>
    <t>Frais de déplacement des Animateurs</t>
  </si>
  <si>
    <t>20/10/2020-010013</t>
  </si>
  <si>
    <t>0113</t>
  </si>
  <si>
    <t xml:space="preserve">Frais de location salla de la Paroisse GISHUNGO </t>
  </si>
  <si>
    <t>23/10/2020-010029</t>
  </si>
  <si>
    <t>0116</t>
  </si>
  <si>
    <t xml:space="preserve">Constatation de frais de location salle pour RYAKABAMBA </t>
  </si>
  <si>
    <t>23/10/2020-010031</t>
  </si>
  <si>
    <t>0117</t>
  </si>
  <si>
    <t xml:space="preserve">Frais de location salle de la paroisse RUSHANGA </t>
  </si>
  <si>
    <t>23/10/2020-010033</t>
  </si>
  <si>
    <t xml:space="preserve">Frais de location salle de la paroisse KIVOGA </t>
  </si>
  <si>
    <t>23/10/2020-010035</t>
  </si>
  <si>
    <t xml:space="preserve">Frais de location salle de la paroisse GASENYI </t>
  </si>
  <si>
    <t>23/10/2020-010037</t>
  </si>
  <si>
    <t xml:space="preserve">Frais de location salle de la paroisse GITWENZI </t>
  </si>
  <si>
    <t>23/10/2020-010039</t>
  </si>
  <si>
    <t>0121</t>
  </si>
  <si>
    <t xml:space="preserve">Frais de location salle de la paroisse BUSIGA D'Avril -Septembre </t>
  </si>
  <si>
    <t>26/10/2020-010003</t>
  </si>
  <si>
    <t>ORRUY</t>
  </si>
  <si>
    <t>RUY0147</t>
  </si>
  <si>
    <t xml:space="preserve">Justification de frais de frais de deplacement des animateurs de Ruyigi </t>
  </si>
  <si>
    <t>29/10/2020-030003</t>
  </si>
  <si>
    <t>BUJ0103</t>
  </si>
  <si>
    <t>FRAIS DE DEPL DES ANIMATEURS</t>
  </si>
  <si>
    <t>30/10/2020-010079</t>
  </si>
  <si>
    <t>ORGIT</t>
  </si>
  <si>
    <t>GIT0115</t>
  </si>
  <si>
    <t xml:space="preserve">Justification de frais de deplacements des animateurs de Gitega de Juin à Septembre </t>
  </si>
  <si>
    <t>03/11/2020-010005</t>
  </si>
  <si>
    <t>0125</t>
  </si>
  <si>
    <t xml:space="preserve">Frais de location salle de la paroisse CANKUZO POUR Avril -Octobre </t>
  </si>
  <si>
    <t>17/11/2020-010019</t>
  </si>
  <si>
    <t xml:space="preserve">Constatation de frais de location salle de Gihanga </t>
  </si>
  <si>
    <t>17/11/2020-010021</t>
  </si>
  <si>
    <t xml:space="preserve">OP N°0005004 Portant frais de location salle de Bubanza </t>
  </si>
  <si>
    <t>17/11/2020-010047</t>
  </si>
  <si>
    <t>ORMUY</t>
  </si>
  <si>
    <t>MUY0084</t>
  </si>
  <si>
    <t xml:space="preserve">Frais de deplacements des Animateurs de juillet à Octobre de Mwakiro et Gasorwe </t>
  </si>
  <si>
    <t>23/11/2020-070005</t>
  </si>
  <si>
    <t>NGO0116</t>
  </si>
  <si>
    <t>31/08/2020-010107</t>
  </si>
  <si>
    <t>Constatation de frais de carburant du bon N°31255 /31262/28092/31251/</t>
  </si>
  <si>
    <t>14/09/2020-020001</t>
  </si>
  <si>
    <t>032</t>
  </si>
  <si>
    <t>Primes du PFD du mois d'Aout BUB CJP BELGIQUE</t>
  </si>
  <si>
    <t>22/09/2020-010039</t>
  </si>
  <si>
    <t>0103</t>
  </si>
  <si>
    <t xml:space="preserve">Constatation de la Facture N°68278    Portant frais de communication </t>
  </si>
  <si>
    <t>25/09/2020-010034</t>
  </si>
  <si>
    <t xml:space="preserve">IPR Pour Prime de Points Focaux Diocésains pour le Mois de Septembre </t>
  </si>
  <si>
    <t>01/10/2020-010020</t>
  </si>
  <si>
    <t>OD3</t>
  </si>
  <si>
    <t>PRIME DU PF AOUT 2020</t>
  </si>
  <si>
    <t>07/10/2020-030001</t>
  </si>
  <si>
    <t>PRIME DU PF SEPT 2020</t>
  </si>
  <si>
    <t>12/10/2020-010060</t>
  </si>
  <si>
    <t xml:space="preserve">IPR pour Prime de point Focaux </t>
  </si>
  <si>
    <t>12/10/2020-020003</t>
  </si>
  <si>
    <t>0126</t>
  </si>
  <si>
    <t>Frais de communication pr organisation de suivi des structures BUB CJP BELGIQUE</t>
  </si>
  <si>
    <t>12/10/2020-020005</t>
  </si>
  <si>
    <t>033</t>
  </si>
  <si>
    <t>Primes du PFD du mois de septembre  BUB CJP BELGIQUE</t>
  </si>
  <si>
    <t>12/10/2020-070003</t>
  </si>
  <si>
    <t>ACHL7</t>
  </si>
  <si>
    <t>Achat carburant  pour le suivi des structures</t>
  </si>
  <si>
    <t>12/10/2020-070004</t>
  </si>
  <si>
    <t>Frais de mission du PFD pour le suivi des structures</t>
  </si>
  <si>
    <t>12/10/2020-070005</t>
  </si>
  <si>
    <t>constatation du facture/frais de communication du PFD pour le suivi des structures</t>
  </si>
  <si>
    <t>13/10/2020-070001</t>
  </si>
  <si>
    <t>14/10/2020-020003</t>
  </si>
  <si>
    <t>0124</t>
  </si>
  <si>
    <t xml:space="preserve">Location  véhicule pour suivi des structures BUB CJP </t>
  </si>
  <si>
    <t>14/10/2020-020004</t>
  </si>
  <si>
    <t>Frais de mission  du PFD pour suivi des structures BUB CJP BELGIQUE</t>
  </si>
  <si>
    <t>15/10/2020-020001</t>
  </si>
  <si>
    <t>Carburant pour véhicule en location suivi des structures BUB CJP BELGIQUE</t>
  </si>
  <si>
    <t>16/10/2020-070001</t>
  </si>
  <si>
    <t>Véhicules en location</t>
  </si>
  <si>
    <t>16/10/2020-070002</t>
  </si>
  <si>
    <t>19/10/2020-010012</t>
  </si>
  <si>
    <t xml:space="preserve">Paiement frais de Carburant pour la facture pour le Suivi à Muyinga </t>
  </si>
  <si>
    <t>19/10/2020-010013</t>
  </si>
  <si>
    <t xml:space="preserve">CH N°0510928 Portant frais de communication </t>
  </si>
  <si>
    <t>19/10/2020-010014</t>
  </si>
  <si>
    <t xml:space="preserve">Constatation de frais de location vehicule pour Muyinga </t>
  </si>
  <si>
    <t>19/10/2020-010016</t>
  </si>
  <si>
    <t>Per diem et frais de mission</t>
  </si>
  <si>
    <t>23/10/2020-030001</t>
  </si>
  <si>
    <t>FRAIS DE COMM DU PF/SUIVI OCT 2020</t>
  </si>
  <si>
    <t>23/10/2020-030002</t>
  </si>
  <si>
    <t>FRAIS DE MISSION DU PF/SUIVI OCT 2020</t>
  </si>
  <si>
    <t>26/10/2020-010004</t>
  </si>
  <si>
    <t xml:space="preserve">Paiement de la facture de Communication pour le suivi des activites </t>
  </si>
  <si>
    <t>26/10/2020-010005</t>
  </si>
  <si>
    <t xml:space="preserve">Paiement frais de mission pour suivi des activitées de membres de structure de Ruyigi </t>
  </si>
  <si>
    <t>28/10/2020-030001</t>
  </si>
  <si>
    <t>FRAIS DU CARBURANT/SUIVI OCT 2020</t>
  </si>
  <si>
    <t>28/10/2020-030002</t>
  </si>
  <si>
    <t>FRAIS DE LOC VEH /SUIVI OCT 2020</t>
  </si>
  <si>
    <t>30/10/2020-010038</t>
  </si>
  <si>
    <t xml:space="preserve">Paiement de la Facture de Carburant pour suivi des activitées </t>
  </si>
  <si>
    <t>30/10/2020-010039</t>
  </si>
  <si>
    <t xml:space="preserve">Constatation de frais de location vehicule pour la descente du 26 au 29 Octobre </t>
  </si>
  <si>
    <t>16/11/2020-020001</t>
  </si>
  <si>
    <t>037</t>
  </si>
  <si>
    <t>Primes du point focal diocesain du mois d'octobre BUB CJP BELGIQUE</t>
  </si>
  <si>
    <t>17/11/2020-010015</t>
  </si>
  <si>
    <t>0128</t>
  </si>
  <si>
    <t xml:space="preserve">Constatation de frais de location vehicule </t>
  </si>
  <si>
    <t>18/11/2020-010009</t>
  </si>
  <si>
    <t xml:space="preserve">Constatation de kit de partcipants pour la formation </t>
  </si>
  <si>
    <t>30/11/2020-010049</t>
  </si>
  <si>
    <t xml:space="preserve">IPR Pour prime de point Focaux pour le mois de Novembre </t>
  </si>
  <si>
    <t>30/11/2020-010109</t>
  </si>
  <si>
    <t xml:space="preserve">Constatation prime de mois de Nocembre pour le point Focal de Muyinga </t>
  </si>
  <si>
    <t>30/11/2020-010112</t>
  </si>
  <si>
    <t xml:space="preserve">Paiement de la facture pour frais de communication pour suivi des activitées </t>
  </si>
  <si>
    <t>30/11/2020-010113</t>
  </si>
  <si>
    <t>Constatation de frais de location vehicule pour suivi des activitées dans les communes Gitega</t>
  </si>
  <si>
    <t>30/11/2020-010115</t>
  </si>
  <si>
    <t xml:space="preserve">Paiement de frais de mission au point Focal pour suivi des activitées </t>
  </si>
  <si>
    <t>30/11/2020-010116</t>
  </si>
  <si>
    <t xml:space="preserve">Paiement de la facture portant frais de carburant pour suivi des activitées </t>
  </si>
  <si>
    <t>11/12/2020-020001</t>
  </si>
  <si>
    <t>Primes du point focal diocésain du mois de Novembre  BUB CJP BELGIQUE</t>
  </si>
  <si>
    <t>22/12/2020-010022</t>
  </si>
  <si>
    <t>IPR Pour prime de points Focaux pour Décembre /2020</t>
  </si>
  <si>
    <t>30/12/2020-010052</t>
  </si>
  <si>
    <t xml:space="preserve">Constatation Prime de mois d'Aout et Septembre </t>
  </si>
  <si>
    <t>30/12/2020-010054</t>
  </si>
  <si>
    <t>Constatation Prime de point Focal pour les mois de Aout à Novembre 2020</t>
  </si>
  <si>
    <t>30/12/2020-010056</t>
  </si>
  <si>
    <t xml:space="preserve">Constatation de prime de point Focal de mois d'Aout à Octobre 2020 /CJP </t>
  </si>
  <si>
    <t>31/12/2020-010248</t>
  </si>
  <si>
    <t>Constatation de prime du point Focal Octobre 2020</t>
  </si>
  <si>
    <t>31/12/2020-010249</t>
  </si>
  <si>
    <t xml:space="preserve">Constatation de prime pour le point Focal  de NGOZI Allant Aout à Décembre </t>
  </si>
  <si>
    <t>31/12/2020-020002</t>
  </si>
  <si>
    <t xml:space="preserve">Prime pour le mois de decembre 2020 du point Focal Bubanza </t>
  </si>
  <si>
    <t>31/12/2020-060001</t>
  </si>
  <si>
    <t xml:space="preserve">Prime pour le mois de decembre du point Focal </t>
  </si>
  <si>
    <t>31/12/2020-090019</t>
  </si>
  <si>
    <t>Prime de point Focal pour le mois de décembre 2020</t>
  </si>
  <si>
    <t>01/12/2020-010005</t>
  </si>
  <si>
    <t xml:space="preserve">Constatation de la Facture N°001/23/11 Portant frais de la confection de livrets </t>
  </si>
  <si>
    <t>05/11/2020-010006</t>
  </si>
  <si>
    <t>CJPB0402</t>
  </si>
  <si>
    <t>0248</t>
  </si>
  <si>
    <t xml:space="preserve">CH N°0005063 Portant frais de mission de Leonidas </t>
  </si>
  <si>
    <t>05/11/2020-010007</t>
  </si>
  <si>
    <t>CJPB0403</t>
  </si>
  <si>
    <t>CH N°0005064  Portant frais de mission à Emery pour l'atelier de mise en reseau du 9/au 12/11</t>
  </si>
  <si>
    <t>05/11/2020-010008</t>
  </si>
  <si>
    <t>CJPB0404</t>
  </si>
  <si>
    <t>CH N°0005065  Portant frais de mission à Didace  pour l'atelier de mise en reseau du 9/au 12/11</t>
  </si>
  <si>
    <t>05/11/2020-010016</t>
  </si>
  <si>
    <t>CJPB0408</t>
  </si>
  <si>
    <t xml:space="preserve">CH N°0005070 Portant frais de mission à Bugafiro </t>
  </si>
  <si>
    <t>12/11/2020-010022</t>
  </si>
  <si>
    <t>CJPB0415</t>
  </si>
  <si>
    <t xml:space="preserve">CH N°0005077 portant frais de mission à Didace </t>
  </si>
  <si>
    <t>12/11/2020-010023</t>
  </si>
  <si>
    <t>CJPB0416</t>
  </si>
  <si>
    <t xml:space="preserve">CH N°0005079  portant frais de mission à Emery </t>
  </si>
  <si>
    <t>12/11/2020-010024</t>
  </si>
  <si>
    <t>CJPB0417</t>
  </si>
  <si>
    <t xml:space="preserve">CH N°0005081  portant frais de mission à Léonidas </t>
  </si>
  <si>
    <t>12/11/2020-010025</t>
  </si>
  <si>
    <t>CJPB0418</t>
  </si>
  <si>
    <t xml:space="preserve">CH N°0005080   portant frais de mission à Dismas </t>
  </si>
  <si>
    <t>12/11/2020-010026</t>
  </si>
  <si>
    <t>CJPB0419</t>
  </si>
  <si>
    <t xml:space="preserve">CH N°0005082    portant frais de mission à Maryse </t>
  </si>
  <si>
    <t>18/11/2020-010007</t>
  </si>
  <si>
    <t xml:space="preserve">Constatation de la facture N°259 DU 12/11/2020 </t>
  </si>
  <si>
    <t>18/11/2020-010011</t>
  </si>
  <si>
    <t xml:space="preserve">Constatation de la facture N°70261 Portant frais de communication </t>
  </si>
  <si>
    <t>20/11/2020-010006</t>
  </si>
  <si>
    <t>CJPB0436</t>
  </si>
  <si>
    <t xml:space="preserve">CH N°0005094 Portant frais de mission pour Tatienne </t>
  </si>
  <si>
    <t>20/11/2020-010007</t>
  </si>
  <si>
    <t>CJPB0437</t>
  </si>
  <si>
    <t xml:space="preserve">CH N°0005095 Portant frais de mission à Ngozi </t>
  </si>
  <si>
    <t>20/11/2020-010008</t>
  </si>
  <si>
    <t>CJPB0438</t>
  </si>
  <si>
    <t xml:space="preserve">CH N°0005096  Portant frais de mission à Bayubahe </t>
  </si>
  <si>
    <t>20/11/2020-010015</t>
  </si>
  <si>
    <t>CJPB0445</t>
  </si>
  <si>
    <t xml:space="preserve">CH N°0005103 Portant frais de mission à Emery </t>
  </si>
  <si>
    <t>20/11/2020-010016</t>
  </si>
  <si>
    <t>CJPB0446</t>
  </si>
  <si>
    <t xml:space="preserve">CH N°0005104 Portant frais de mission à Didace </t>
  </si>
  <si>
    <t>30/11/2020-010028</t>
  </si>
  <si>
    <t>0159</t>
  </si>
  <si>
    <t xml:space="preserve">Justification de frais de deplacement des particpants Emery </t>
  </si>
  <si>
    <t>30/11/2020-010031</t>
  </si>
  <si>
    <t>0160</t>
  </si>
  <si>
    <t xml:space="preserve">Justification de frais de mission de membres de la CDJP GITEGA </t>
  </si>
  <si>
    <t>30/11/2020-010032</t>
  </si>
  <si>
    <t>0161</t>
  </si>
  <si>
    <t xml:space="preserve">Justification de frais de deplacement des partcipant </t>
  </si>
  <si>
    <t>30/11/2020-010033</t>
  </si>
  <si>
    <t>0162</t>
  </si>
  <si>
    <t>30/11/2020-010034</t>
  </si>
  <si>
    <t>0163</t>
  </si>
  <si>
    <t xml:space="preserve">Justification de frais de deplacement des partcipant de trois communes </t>
  </si>
  <si>
    <t>30/11/2020-010035</t>
  </si>
  <si>
    <t>0164</t>
  </si>
  <si>
    <t>30/11/2020-010037</t>
  </si>
  <si>
    <t>0166</t>
  </si>
  <si>
    <t xml:space="preserve">Justification de frais de deplacement des partcipants de la commune Mwakiro </t>
  </si>
  <si>
    <t>30/11/2020-010038</t>
  </si>
  <si>
    <t>0167</t>
  </si>
  <si>
    <t xml:space="preserve">Justification de frais de deplacement des partcipants de la commune Gasorwe </t>
  </si>
  <si>
    <t>30/11/2020-010039</t>
  </si>
  <si>
    <t>0168</t>
  </si>
  <si>
    <t xml:space="preserve">Justification de frais de deplacement des partcipants de la commune Gihanga et Bubanza </t>
  </si>
  <si>
    <t>30/11/2020-010040</t>
  </si>
  <si>
    <t>0169</t>
  </si>
  <si>
    <t xml:space="preserve">Justification de frais de deplacement des partcipants de la commune Matongo </t>
  </si>
  <si>
    <t>30/11/2020-010041</t>
  </si>
  <si>
    <t>0170</t>
  </si>
  <si>
    <t xml:space="preserve">Justification de frais de deplacement des partcipants de la commune Busiga </t>
  </si>
  <si>
    <t>30/11/2020-010042</t>
  </si>
  <si>
    <t>0171</t>
  </si>
  <si>
    <t xml:space="preserve">Justification de frais de deplacement des partcipants de la Commune Mutumba </t>
  </si>
  <si>
    <t>30/11/2020-010043</t>
  </si>
  <si>
    <t>0172</t>
  </si>
  <si>
    <t xml:space="preserve">Justification de frais de deplacement des partcipants de points Focaux </t>
  </si>
  <si>
    <t>30/11/2020-010044</t>
  </si>
  <si>
    <t>0173</t>
  </si>
  <si>
    <t>Justification de frais de deplacement des partcipants de la Commune Rango</t>
  </si>
  <si>
    <t>30/11/2020-010045</t>
  </si>
  <si>
    <t>0174</t>
  </si>
  <si>
    <t xml:space="preserve">Justification de frais de deplacement des partcipants de la Commune Ruhororo </t>
  </si>
  <si>
    <t>30/11/2020-010047</t>
  </si>
  <si>
    <t>0175</t>
  </si>
  <si>
    <t xml:space="preserve">Justification de frais de deplacement de la Commune Mbye </t>
  </si>
  <si>
    <t>30/11/2020-010048</t>
  </si>
  <si>
    <t>0176</t>
  </si>
  <si>
    <t xml:space="preserve">Justification de frais de deplacement de la Commune Muramvya </t>
  </si>
  <si>
    <t>30/11/2020-010118</t>
  </si>
  <si>
    <t>0195</t>
  </si>
  <si>
    <t xml:space="preserve">Frais de deplacement des partcipants </t>
  </si>
  <si>
    <t>30/11/2020-010119</t>
  </si>
  <si>
    <t>0196</t>
  </si>
  <si>
    <t xml:space="preserve">Justification de frais de deplacement des participants </t>
  </si>
  <si>
    <t>01/12/2020-010007</t>
  </si>
  <si>
    <t xml:space="preserve">Constatation de frais de location salle </t>
  </si>
  <si>
    <t xml:space="preserve">Constatation de frais d'atelier de la Facture N°05/ICA /2020 pour frais d'atelier </t>
  </si>
  <si>
    <t>01/12/2020-010009</t>
  </si>
  <si>
    <t>0138</t>
  </si>
  <si>
    <t xml:space="preserve">Constatation de frais de location salle à ICA MUYINGA </t>
  </si>
  <si>
    <t xml:space="preserve">Constatation de frais d'atelier de la Facture N°06/ICA /2020 pour frais d'atelier </t>
  </si>
  <si>
    <t>01/12/2020-010011</t>
  </si>
  <si>
    <t>0139</t>
  </si>
  <si>
    <t xml:space="preserve">Constatation de frais de communication </t>
  </si>
  <si>
    <t>01/12/2020-010013</t>
  </si>
  <si>
    <t>0140</t>
  </si>
  <si>
    <t xml:space="preserve">Constatation de la Facture N°70571 portant frais de communication </t>
  </si>
  <si>
    <t>01/12/2020-010015</t>
  </si>
  <si>
    <t>0141</t>
  </si>
  <si>
    <t xml:space="preserve">Constatation de la Facture N°262 Portant frais de communication </t>
  </si>
  <si>
    <t>Constatation de frais d'atelier de la Facture N°262 du 17/11/2020</t>
  </si>
  <si>
    <t>04/12/2020-010010</t>
  </si>
  <si>
    <t>CJPB0468</t>
  </si>
  <si>
    <t xml:space="preserve">CH N°0005111 Portant de frais de mission à Lambert </t>
  </si>
  <si>
    <t>04/12/2020-010011</t>
  </si>
  <si>
    <t>CJPB0469</t>
  </si>
  <si>
    <t xml:space="preserve">CH N°0005112  Portant de frais de mission à Tatienne </t>
  </si>
  <si>
    <t>04/12/2020-010012</t>
  </si>
  <si>
    <t>CJPB0470</t>
  </si>
  <si>
    <t xml:space="preserve">CH N°0005113  Portant de frais de mission à Dieudonné </t>
  </si>
  <si>
    <t>04/12/2020-010013</t>
  </si>
  <si>
    <t>CJPB0471</t>
  </si>
  <si>
    <t xml:space="preserve">CH N°0005114  Portant de frais de mission à Didace </t>
  </si>
  <si>
    <t>04/12/2020-010014</t>
  </si>
  <si>
    <t>CJPB0472</t>
  </si>
  <si>
    <t xml:space="preserve">CH N°0005114  Portant de frais de mission à Maryse </t>
  </si>
  <si>
    <t>08/12/2020-010035</t>
  </si>
  <si>
    <t>0143</t>
  </si>
  <si>
    <t xml:space="preserve">Constatation de frais de location vehicule pour atelier de kayanza ey Gitega </t>
  </si>
  <si>
    <t>08/12/2020-010037</t>
  </si>
  <si>
    <t>0144</t>
  </si>
  <si>
    <t xml:space="preserve">Constatation de frais de location vehicule pour atelier de Gitega </t>
  </si>
  <si>
    <t>08/12/2020-010039</t>
  </si>
  <si>
    <t>0145</t>
  </si>
  <si>
    <t xml:space="preserve">Constatation de frais de location vehicule pour atelier de Kayanza </t>
  </si>
  <si>
    <t>22/12/2020-010015</t>
  </si>
  <si>
    <t xml:space="preserve">Frais de carburant pour le mois de Novembre lors de descentes </t>
  </si>
  <si>
    <t>29/12/2020-010006</t>
  </si>
  <si>
    <t xml:space="preserve">Constatation de frais de communication pour la Réunion de mise en place de la plateforme </t>
  </si>
  <si>
    <t>29/12/2020-010008</t>
  </si>
  <si>
    <t xml:space="preserve">Constatation de frais de location pour la reunion de mise en place de la Plateforme </t>
  </si>
  <si>
    <t xml:space="preserve">Constatation de la facture N°08/ICA /2020 à ICA MUYANGE </t>
  </si>
  <si>
    <t>30/12/2020-010007</t>
  </si>
  <si>
    <t>0187</t>
  </si>
  <si>
    <t>Justification de frais de deplacement de la comm Rango et Ruhororo pour mise en place de plate forme</t>
  </si>
  <si>
    <t>30/12/2020-010008</t>
  </si>
  <si>
    <t>0188</t>
  </si>
  <si>
    <t xml:space="preserve">Justification de frais de deplacement de la comm Gasorwe Pour la mise en place de plate </t>
  </si>
  <si>
    <t>30/12/2020-010012</t>
  </si>
  <si>
    <t>0190</t>
  </si>
  <si>
    <t>Justification de frais de deplacement de la comm Mwakiro pour mise en place de plate forme</t>
  </si>
  <si>
    <t>30/12/2020-010014</t>
  </si>
  <si>
    <t>0192</t>
  </si>
  <si>
    <t xml:space="preserve">Justification de frais de deplacement de la comm Matongo et Busiga  Pour la mise en place de plate </t>
  </si>
  <si>
    <t>27/08/2020-010095</t>
  </si>
  <si>
    <t xml:space="preserve">Constatation de frais d'appel d'offres à Renouveau </t>
  </si>
  <si>
    <t>27/08/2020-010102</t>
  </si>
  <si>
    <t xml:space="preserve">Constatation de frais d'appel d'offres au Radio Maria </t>
  </si>
  <si>
    <t>31/08/2020-010115</t>
  </si>
  <si>
    <t xml:space="preserve">Constatation IPR Pour les Primes de points Focaux </t>
  </si>
  <si>
    <t>07/09/2020-010015</t>
  </si>
  <si>
    <t>0097</t>
  </si>
  <si>
    <t xml:space="preserve">Constatation de la Facture N°45/2020 portant frais de Ballons </t>
  </si>
  <si>
    <t>10/09/2020-010027</t>
  </si>
  <si>
    <t>CJPB0326</t>
  </si>
  <si>
    <t xml:space="preserve">CH N°005043 portant frais de mission à Mutesi Denise </t>
  </si>
  <si>
    <t>10/09/2020-010028</t>
  </si>
  <si>
    <t>CJPB0327</t>
  </si>
  <si>
    <t xml:space="preserve">CH N°005044 portant frais de mission à Dieudonné </t>
  </si>
  <si>
    <t>10/09/2020-010031</t>
  </si>
  <si>
    <t>CJPB0329</t>
  </si>
  <si>
    <t xml:space="preserve">CH N°005042 Portant frais de mission à HASHAZIMARI Dismas </t>
  </si>
  <si>
    <t>10/09/2020-010032</t>
  </si>
  <si>
    <t>CJPB0330</t>
  </si>
  <si>
    <t xml:space="preserve">CH N°0005045 portant frais de mission à Henri HAKIZIMANA </t>
  </si>
  <si>
    <t>10/09/2020-010033</t>
  </si>
  <si>
    <t>CJPB0331</t>
  </si>
  <si>
    <t xml:space="preserve">CH N°005046 Portant frais de mission à Jeanne </t>
  </si>
  <si>
    <t>10/09/2020-010034</t>
  </si>
  <si>
    <t>CJPB0332</t>
  </si>
  <si>
    <t xml:space="preserve">CH N°0005047 Portant frais de mission à Leonidas </t>
  </si>
  <si>
    <t>10/09/2020-010035</t>
  </si>
  <si>
    <t>CJPB0333</t>
  </si>
  <si>
    <t xml:space="preserve">CH N°005049 Portant frais de mission à DIDACE </t>
  </si>
  <si>
    <t>10/09/2020-010036</t>
  </si>
  <si>
    <t>CJPB0334</t>
  </si>
  <si>
    <t>CH N°005048 Portant frais de mission à Emery</t>
  </si>
  <si>
    <t>17/09/2020-010010</t>
  </si>
  <si>
    <t>CJPB0337</t>
  </si>
  <si>
    <t xml:space="preserve">CH N°005050 Portant frais de mission à DIDACE </t>
  </si>
  <si>
    <t>17/09/2020-010019</t>
  </si>
  <si>
    <t>CJPB0342</t>
  </si>
  <si>
    <t xml:space="preserve">CH N°0005055 Portant frais de mission à Emery </t>
  </si>
  <si>
    <t>22/09/2020-010038</t>
  </si>
  <si>
    <t>0102</t>
  </si>
  <si>
    <t xml:space="preserve">Constatation de la Facture N°69220   Portant frais de communication </t>
  </si>
  <si>
    <t>30/09/2020-010060</t>
  </si>
  <si>
    <t>0127</t>
  </si>
  <si>
    <t xml:space="preserve">Justification de frais de communication des encadreurs </t>
  </si>
  <si>
    <t>30/09/2020-010061</t>
  </si>
  <si>
    <t>Justification de frais de deplacement des partcipants du 10 /09/2020</t>
  </si>
  <si>
    <t>30/09/2020-010067</t>
  </si>
  <si>
    <t xml:space="preserve">¨Justification de frais de deplacement des partcipants </t>
  </si>
  <si>
    <t>30/09/2020-010068</t>
  </si>
  <si>
    <t>CJPB0400</t>
  </si>
  <si>
    <t xml:space="preserve">Retour de CHN°0005047 Portant frais de mission de Léonidas </t>
  </si>
  <si>
    <t>18/10/2020-010002</t>
  </si>
  <si>
    <t>0115</t>
  </si>
  <si>
    <t xml:space="preserve">Constatation de la Facture N°235 Portant frais de location salle </t>
  </si>
  <si>
    <t xml:space="preserve">Constatation de la Facture N°235 Portant frais de frais d'atelier </t>
  </si>
  <si>
    <t>02/11/2020-010001</t>
  </si>
  <si>
    <t>0122</t>
  </si>
  <si>
    <t xml:space="preserve">Constatation de la facture de frais de location salle </t>
  </si>
  <si>
    <t xml:space="preserve">Constatation de la facture pour frais d'atelier </t>
  </si>
  <si>
    <t>17/11/2020-010011</t>
  </si>
  <si>
    <t>17/11/2020-010013</t>
  </si>
  <si>
    <t>22/12/2020-010017</t>
  </si>
  <si>
    <t xml:space="preserve">Frais de carburant pour le mois de Septembre </t>
  </si>
  <si>
    <t>24/09/2020-010019</t>
  </si>
  <si>
    <t>CJPB0354</t>
  </si>
  <si>
    <t xml:space="preserve">CH N°0005057 Portant Prime de l'Enqueteur Juillet et Aout </t>
  </si>
  <si>
    <t>24/09/2020-010021</t>
  </si>
  <si>
    <t>CJPB0356</t>
  </si>
  <si>
    <t xml:space="preserve">OP  N°0004971  Portant Prime de l'Enqueteur Juillet et Aout à Onésime </t>
  </si>
  <si>
    <t>24/09/2020-010022</t>
  </si>
  <si>
    <t>CJPB0357</t>
  </si>
  <si>
    <t xml:space="preserve">OP N°0004967 Portant frais prime de l'Enqueteur pr Juillet et Aout /Gloriose </t>
  </si>
  <si>
    <t>25/09/2020-010036</t>
  </si>
  <si>
    <t>CJPB0359</t>
  </si>
  <si>
    <t xml:space="preserve">OPN°004968  Portant Prime de l'Enqueteur Juillet et Aout </t>
  </si>
  <si>
    <t>25/09/2020-010037</t>
  </si>
  <si>
    <t>CJPB0360</t>
  </si>
  <si>
    <t xml:space="preserve">OP N°0004969 Portant Prime de l'Enqueteur Melyse Pr Juillet et Aout </t>
  </si>
  <si>
    <t>25/09/2020-010041</t>
  </si>
  <si>
    <t>CJPB0363</t>
  </si>
  <si>
    <t xml:space="preserve">OP N°0004970 Portant Prime de l'Enqueteur Jerome Pr Juillet et Aout </t>
  </si>
  <si>
    <t>31/12/2020-010283</t>
  </si>
  <si>
    <t>0512</t>
  </si>
  <si>
    <t xml:space="preserve">Fourniture de Bureau pour pour la recherche action </t>
  </si>
  <si>
    <t xml:space="preserve">Frais de communication pour la recherche action </t>
  </si>
  <si>
    <t xml:space="preserve">Frais de deplacement des consultant pour la recherche action </t>
  </si>
  <si>
    <t xml:space="preserve">Frais de mission pour les consultants </t>
  </si>
  <si>
    <t>07/09/2020-010013</t>
  </si>
  <si>
    <t>0096</t>
  </si>
  <si>
    <t>Constatation de kit pour les partcipants de la Facture N°115 du 18/08/2020</t>
  </si>
  <si>
    <t>14/09/2020-020003</t>
  </si>
  <si>
    <t>Locations véhicules pr travail sur mémoires des groupes porteurs BUB CJP BELGIQUE</t>
  </si>
  <si>
    <t>14/09/2020-020005</t>
  </si>
  <si>
    <t>Carburant pour véhicule en location pr travail de mémoire des gpes porteurs sur mémoire  BUB CJPB</t>
  </si>
  <si>
    <t>14/09/2020-020007</t>
  </si>
  <si>
    <t>Frais de mission pr travail sur mémoire des groupes porteurs BUB CJPB</t>
  </si>
  <si>
    <t>14/09/2020-020008</t>
  </si>
  <si>
    <t>14/09/2020-020009</t>
  </si>
  <si>
    <t xml:space="preserve">Frais de mission pr travail sur mémoire des groupes porteurs BUB CJPB </t>
  </si>
  <si>
    <t>14/09/2020-020010</t>
  </si>
  <si>
    <t>14/09/2020-020013</t>
  </si>
  <si>
    <t>BUB0107</t>
  </si>
  <si>
    <t>Justification du tier pr frais de déplacement des membres du groupes porteurs BUB CJPB</t>
  </si>
  <si>
    <t>14/09/2020-020016</t>
  </si>
  <si>
    <t>BUB0109</t>
  </si>
  <si>
    <t>Justification du tier pr frais de déplacement participants reflexion mémoire BUB CJPB</t>
  </si>
  <si>
    <t>14/09/2020-020017</t>
  </si>
  <si>
    <t>Frais de raffraichissement des participants sur reflexion mémoire BUB CJPB</t>
  </si>
  <si>
    <t>14/09/2020-020019</t>
  </si>
  <si>
    <t>0153</t>
  </si>
  <si>
    <t>Frais de  rafraichissement des participants reflexion mémoires BUB CJPB</t>
  </si>
  <si>
    <t>14/09/2020-020021</t>
  </si>
  <si>
    <t>0154</t>
  </si>
  <si>
    <t>Locations salle participants sur réflexion de mémoires BUB CJPB</t>
  </si>
  <si>
    <t>14/09/2020-020023</t>
  </si>
  <si>
    <t>0155</t>
  </si>
  <si>
    <t>14/09/2020-020025</t>
  </si>
  <si>
    <t>0156</t>
  </si>
  <si>
    <t>Frais de communication pr organisation atelier sur réflexion mémoire BUB CJPB</t>
  </si>
  <si>
    <t>24/09/2020-010016</t>
  </si>
  <si>
    <t>0105</t>
  </si>
  <si>
    <t xml:space="preserve">Constatation de la Facture N°017/020 Portant frais de Kit des Partcipants </t>
  </si>
  <si>
    <t>29/09/2020-070001</t>
  </si>
  <si>
    <t>Constatation du facture/ frais de communication du PFD pour le suivi des activités</t>
  </si>
  <si>
    <t>01/10/2020-010022</t>
  </si>
  <si>
    <t>CARB /ATELIER SUR TRAVAIL DE MEMOIRE MURAMVYA ET KIVOGA</t>
  </si>
  <si>
    <t>01/10/2020-010023</t>
  </si>
  <si>
    <t>FRAIS DE COMM DU PF SUIVI SEPT 2020</t>
  </si>
  <si>
    <t>01/10/2020-010024</t>
  </si>
  <si>
    <t>FRAIS DE MISSION DU PF SUIVI SEPT 2020</t>
  </si>
  <si>
    <t>01/10/2020-010025</t>
  </si>
  <si>
    <t>FRAIS DE MISSION DU MEMBRE CDJP SUIVI SEPT 2020</t>
  </si>
  <si>
    <t>01/10/2020-010026</t>
  </si>
  <si>
    <t>0111</t>
  </si>
  <si>
    <t>FRAIS DU CARBURANT/SUIVI SEPT 2020</t>
  </si>
  <si>
    <t>01/10/2020-010027</t>
  </si>
  <si>
    <t>LOC VEH SUIVI SEPT 2020</t>
  </si>
  <si>
    <t>01/10/2020-010028</t>
  </si>
  <si>
    <t>FRAIS DE DEPL ACHEM DES PIECES</t>
  </si>
  <si>
    <t>01/10/2020-010029</t>
  </si>
  <si>
    <t>BUJ0101</t>
  </si>
  <si>
    <t>RAFFRAICH DES PARTCIP/ATELIER SUR TRAVAIL DE MEMOIRE</t>
  </si>
  <si>
    <t>01/10/2020-010030</t>
  </si>
  <si>
    <t>BUJ0099</t>
  </si>
  <si>
    <t>DEPL PARTICP /ATELIER SUR TRAVAIL DE MEMOIRE</t>
  </si>
  <si>
    <t>01/10/2020-010031</t>
  </si>
  <si>
    <t>DEPL ACHEM PIECES JUST</t>
  </si>
  <si>
    <t>01/10/2020-010032</t>
  </si>
  <si>
    <t>0112</t>
  </si>
  <si>
    <t>LOCAT SALLE/ATELIER SUR TRAVAIL DE MEMOIRE</t>
  </si>
  <si>
    <t>01/10/2020-010033</t>
  </si>
  <si>
    <t>LOCATION SALLE /ATELIER SUR TRAVAIL DE MEMOIRE KIVOGA</t>
  </si>
  <si>
    <t>01/10/2020-010034</t>
  </si>
  <si>
    <t>0114</t>
  </si>
  <si>
    <t>LOCATION VEH/ATELIER SUR TRAVAIL DE MEMOIRE KIVOGA ET MURAMVYA</t>
  </si>
  <si>
    <t>01/10/2020-010035</t>
  </si>
  <si>
    <t>FRAIS DE COMM/ATELIER SUR TRAVAIL DE MEMOIRE</t>
  </si>
  <si>
    <t>01/10/2020-010036</t>
  </si>
  <si>
    <t>FRAIS DE MISSION DU MBRE CDJP/ATELIER SUR TRAVAIL DE MEMOIRE</t>
  </si>
  <si>
    <t>01/10/2020-010037</t>
  </si>
  <si>
    <t>03/10/2020-070001</t>
  </si>
  <si>
    <t xml:space="preserve"> Frais de mission pour le suivi des groupes porteurs</t>
  </si>
  <si>
    <t>03/10/2020-070002</t>
  </si>
  <si>
    <t xml:space="preserve"> Frais de mission du PFD pour le suivi des groupes porteurs</t>
  </si>
  <si>
    <t>03/10/2020-070005</t>
  </si>
  <si>
    <t>NGO0095</t>
  </si>
  <si>
    <t>Frais de déplacements des membres des groupes porteurs</t>
  </si>
  <si>
    <t>06/10/2020-070001</t>
  </si>
  <si>
    <t>07/10/2020-070001</t>
  </si>
  <si>
    <t>08/10/2020-070001</t>
  </si>
  <si>
    <t>12/10/2020-070001</t>
  </si>
  <si>
    <t>17/10/2020-010001</t>
  </si>
  <si>
    <t xml:space="preserve">Paiement frais de Carburant pour la réalisation des groupes porteurs </t>
  </si>
  <si>
    <t>17/10/2020-010004</t>
  </si>
  <si>
    <t>RUY0145</t>
  </si>
  <si>
    <t>Justification de frais de formation pour les partcipants du 14/10/2020</t>
  </si>
  <si>
    <t>17/10/2020-010005</t>
  </si>
  <si>
    <t xml:space="preserve">Paiement frais de mission pour réalisation des groupes porteurs d'activitées de memoire </t>
  </si>
  <si>
    <t>19/10/2020-010017</t>
  </si>
  <si>
    <t xml:space="preserve">Paiement frais de mission à MUTESI </t>
  </si>
  <si>
    <t>19/10/2020-010018</t>
  </si>
  <si>
    <t xml:space="preserve">Frais de Carburant pour suivi des activitées à Muyinga </t>
  </si>
  <si>
    <t>19/10/2020-010021</t>
  </si>
  <si>
    <t>MUY0086</t>
  </si>
  <si>
    <t xml:space="preserve">Justification de frais de deplacements de partcipants </t>
  </si>
  <si>
    <t>20/10/2020-010025</t>
  </si>
  <si>
    <t xml:space="preserve">Constatation de frais de location vehicule pour la descente du 14 au 17 Octobre </t>
  </si>
  <si>
    <t>20/10/2020-070001</t>
  </si>
  <si>
    <t>20/10/2020-070002</t>
  </si>
  <si>
    <t>NGO0099</t>
  </si>
  <si>
    <t>Frais de deplacement des participants à l'atelier communal</t>
  </si>
  <si>
    <t>20/10/2020-070003</t>
  </si>
  <si>
    <t>Locations salle</t>
  </si>
  <si>
    <t>20/10/2020-070004</t>
  </si>
  <si>
    <t>NGO0107</t>
  </si>
  <si>
    <t xml:space="preserve">Rafraichissement des participants </t>
  </si>
  <si>
    <t>22/10/2020-070001</t>
  </si>
  <si>
    <t>22/10/2020-070006</t>
  </si>
  <si>
    <t>NGO0101</t>
  </si>
  <si>
    <t>22/10/2020-070007</t>
  </si>
  <si>
    <t>24/10/2020-070001</t>
  </si>
  <si>
    <t>24/10/2020-070004</t>
  </si>
  <si>
    <t>NGO0103</t>
  </si>
  <si>
    <t>Frais de deplacement des participants à l'atelier communaux</t>
  </si>
  <si>
    <t>24/10/2020-070005</t>
  </si>
  <si>
    <t>24/10/2020-070008</t>
  </si>
  <si>
    <t>NGO0109</t>
  </si>
  <si>
    <t>29/10/2020-030004</t>
  </si>
  <si>
    <t>BUJ0104</t>
  </si>
  <si>
    <t>DEPLACEMENT DES GROUPES PORTEURS JUILLET A SEPT 2020</t>
  </si>
  <si>
    <t>30/10/2020-010043</t>
  </si>
  <si>
    <t>GIT0102</t>
  </si>
  <si>
    <t>Justification de frais de deplacements des partcipants de Bisoro ,Ryansoro ,Gihogazi ,Mutumba ,Gihet</t>
  </si>
  <si>
    <t>30/10/2020-010044</t>
  </si>
  <si>
    <t xml:space="preserve">Paiement frais de location vehicule pour la paroisse Rushanga </t>
  </si>
  <si>
    <t>30/10/2020-010045</t>
  </si>
  <si>
    <t xml:space="preserve">Paiement frais de location salle de la paroisse Gihogazi </t>
  </si>
  <si>
    <t>30/10/2020-010046</t>
  </si>
  <si>
    <t xml:space="preserve">Paiement frais de location salle de la paroisse Giheta </t>
  </si>
  <si>
    <t>30/10/2020-010047</t>
  </si>
  <si>
    <t xml:space="preserve">Paiement frais de location salle de la paroisse Nyabihanga </t>
  </si>
  <si>
    <t>30/10/2020-010048</t>
  </si>
  <si>
    <t xml:space="preserve">Paiement frais de location salle de la paroisse de Ryansoro </t>
  </si>
  <si>
    <t>30/10/2020-010049</t>
  </si>
  <si>
    <t xml:space="preserve">Paiement frais de location salle de la paroisse de Mutumba </t>
  </si>
  <si>
    <t>30/10/2020-010057</t>
  </si>
  <si>
    <t>GIT0104</t>
  </si>
  <si>
    <t xml:space="preserve">Justification de frais de deplacements des partcipants de Gihogazi </t>
  </si>
  <si>
    <t>30/10/2020-010059</t>
  </si>
  <si>
    <t>GIT0106</t>
  </si>
  <si>
    <t xml:space="preserve">Justification de frais de deplacements des partcipants de Ryansoro </t>
  </si>
  <si>
    <t>30/10/2020-010061</t>
  </si>
  <si>
    <t>GIT0108</t>
  </si>
  <si>
    <t xml:space="preserve">Justification de frais de deplacements des partcipants de Mutumba </t>
  </si>
  <si>
    <t>30/10/2020-010063</t>
  </si>
  <si>
    <t>GIT0110</t>
  </si>
  <si>
    <t xml:space="preserve">Justification de frais de deplacements des partcipants de NYABIHANGA </t>
  </si>
  <si>
    <t>30/10/2020-010066</t>
  </si>
  <si>
    <t>GIT0113</t>
  </si>
  <si>
    <t xml:space="preserve">Justification de frais de deplacements des partcipants de GIHETA </t>
  </si>
  <si>
    <t>30/10/2020-010067</t>
  </si>
  <si>
    <t xml:space="preserve">Paiement de la facture pour frais de rafraichissement pour atelier sur la commemoration </t>
  </si>
  <si>
    <t>30/10/2020-010068</t>
  </si>
  <si>
    <t xml:space="preserve">Paiement de la facture pour frais de rafraichissement pour atelier sur la comn pour BISORO </t>
  </si>
  <si>
    <t>30/10/2020-010069</t>
  </si>
  <si>
    <t xml:space="preserve">Paiement de la facture pour frais de rafraichissement pour atelier sur la comn pr Nyabihanga </t>
  </si>
  <si>
    <t>30/10/2020-010070</t>
  </si>
  <si>
    <t xml:space="preserve">Paiement de la facture pour frais de rafraichissement pour atelier sur la comn pr Mutumba </t>
  </si>
  <si>
    <t>30/10/2020-010071</t>
  </si>
  <si>
    <t xml:space="preserve">Paiement de la facture pour frais de rafraichissement pour atelier sur la comn pr Giheta </t>
  </si>
  <si>
    <t>30/10/2020-010072</t>
  </si>
  <si>
    <t>Paiement de la facture pour frais de rafraichissement pour atelier sur la comn pr Ryansoro</t>
  </si>
  <si>
    <t>30/10/2020-010073</t>
  </si>
  <si>
    <t xml:space="preserve">Constatation de frais de location vehicule pour atelier des enjeux de memoire </t>
  </si>
  <si>
    <t>30/10/2020-010075</t>
  </si>
  <si>
    <t xml:space="preserve">Paiement de la facture portant frais de communication pour les ateliers dans les communes </t>
  </si>
  <si>
    <t>30/10/2020-010076</t>
  </si>
  <si>
    <t xml:space="preserve">Constatation de frais de Carburant pour les ateliers des enjeux de commemoration </t>
  </si>
  <si>
    <t>31/10/2020-010010</t>
  </si>
  <si>
    <t xml:space="preserve">Paiement frais de mission à Henri pour les atelires sur les enjeux de la commemoration </t>
  </si>
  <si>
    <t>06/11/2020-070002</t>
  </si>
  <si>
    <t>06/11/2020-070007</t>
  </si>
  <si>
    <t>NGO0105</t>
  </si>
  <si>
    <t>06/11/2020-070008</t>
  </si>
  <si>
    <t>30/11/2020-010101</t>
  </si>
  <si>
    <t>30/11/2020-010102</t>
  </si>
  <si>
    <t xml:space="preserve">Frais de communication pour les activitées de suivi </t>
  </si>
  <si>
    <t>Frais de mission pour la descente du 30/11</t>
  </si>
  <si>
    <t>30/11/2020-010105</t>
  </si>
  <si>
    <t>MUY0088</t>
  </si>
  <si>
    <t xml:space="preserve">Justification de frais de rafraichissement pour les partcipants de Mwakiro et Gasorwe </t>
  </si>
  <si>
    <t>30/11/2020-010106</t>
  </si>
  <si>
    <t>Constatation de frais de location vehicule pour Muyinga du 9/10/2020</t>
  </si>
  <si>
    <t>30/11/2020-010108</t>
  </si>
  <si>
    <t xml:space="preserve">Constatation de frais de location vehicule pour Muyinga du 30 Au 01 decembre </t>
  </si>
  <si>
    <t>01/12/2020-010086</t>
  </si>
  <si>
    <t xml:space="preserve">Constatation de frais de location vehicule à SOPRAD DE RUYIGI </t>
  </si>
  <si>
    <t>01/12/2020-010088</t>
  </si>
  <si>
    <t xml:space="preserve">Paiement frais de la facture de Carburant pour suivi des groupes porteurs </t>
  </si>
  <si>
    <t>01/12/2020-010091</t>
  </si>
  <si>
    <t>RUY0149</t>
  </si>
  <si>
    <t>Justification de frais de frais de deplacement et Communication pour les partcipants pr les ateliers</t>
  </si>
  <si>
    <t>01/12/2020-010092</t>
  </si>
  <si>
    <t xml:space="preserve">Paiement de Kit des participants pour les ataliers réflexifs de groupes porteurs </t>
  </si>
  <si>
    <t>01/12/2020-010093</t>
  </si>
  <si>
    <t xml:space="preserve">Paiement de la facture des achats de envellopes pour courrier </t>
  </si>
  <si>
    <t>01/12/2020-010094</t>
  </si>
  <si>
    <t xml:space="preserve">Paiement de la facture des achats de bouteilles d'eau </t>
  </si>
  <si>
    <t>01/12/2020-010095</t>
  </si>
  <si>
    <t xml:space="preserve">Paiement de la facture de frais de communication pour suivi et accompagnement de structure </t>
  </si>
  <si>
    <t>01/12/2020-010096</t>
  </si>
  <si>
    <t xml:space="preserve">Paiement frais de mission à Ndariye Léonidas pour atelier réflexifs </t>
  </si>
  <si>
    <t>01/12/2020-010097</t>
  </si>
  <si>
    <t xml:space="preserve">Paiement frais de location des salles pour les ateliers réflexifs et accompagnement de strucure </t>
  </si>
  <si>
    <t>01/12/2020-010098</t>
  </si>
  <si>
    <t>Paiement de la facture de communication pour la reunion de suivi et accompagnement de groupes porteu</t>
  </si>
  <si>
    <t>15/12/2020-070001</t>
  </si>
  <si>
    <t>Frais de mission du PFD pour le suivi des ateliers communaux</t>
  </si>
  <si>
    <t>15/12/2020-070002</t>
  </si>
  <si>
    <t>Frais de mission  pour le suivi des ateliers communaux</t>
  </si>
  <si>
    <t>15/12/2020-070003</t>
  </si>
  <si>
    <t>Frais pour acheminement des couriers</t>
  </si>
  <si>
    <t>31/12/2020-050001</t>
  </si>
  <si>
    <t>GIT0129</t>
  </si>
  <si>
    <t xml:space="preserve">FRAIS DE DEPLACEMENT DES PARTICPANTS </t>
  </si>
  <si>
    <t>31/12/2020-070001</t>
  </si>
  <si>
    <t>NGO0097</t>
  </si>
  <si>
    <t>Frais de déplacement des membres des groupes porteurs</t>
  </si>
  <si>
    <t>05/08/2020-010004</t>
  </si>
  <si>
    <t>CJPB0399</t>
  </si>
  <si>
    <t xml:space="preserve">Frais de restauration pour les partcipants de Gihanga </t>
  </si>
  <si>
    <t>10/08/2020-010005</t>
  </si>
  <si>
    <t>CJPB0283</t>
  </si>
  <si>
    <t xml:space="preserve">CH N°0004306 portant frais de mission à Ndayishimiye Didace </t>
  </si>
  <si>
    <t>10/08/2020-010013</t>
  </si>
  <si>
    <t>CJPB0288</t>
  </si>
  <si>
    <t xml:space="preserve">CH N°0004313 Portant frais de mission à Ndayishimiye </t>
  </si>
  <si>
    <t>10/08/2020-010016</t>
  </si>
  <si>
    <t>CJPB0370</t>
  </si>
  <si>
    <t xml:space="preserve">CH N°0004314 Portant frais de mission à Arlette </t>
  </si>
  <si>
    <t>10/08/2020-010017</t>
  </si>
  <si>
    <t>CJPB0371</t>
  </si>
  <si>
    <t xml:space="preserve">CH N°0004315 Portant frais de mission à Jeanne </t>
  </si>
  <si>
    <t>14/08/2020-010009</t>
  </si>
  <si>
    <t>CJPB0291</t>
  </si>
  <si>
    <t xml:space="preserve">CH N° 00043118  portant frais de mission à  Didace </t>
  </si>
  <si>
    <t>14/08/2020-010016</t>
  </si>
  <si>
    <t>CJPB0295</t>
  </si>
  <si>
    <t xml:space="preserve">CH N°0005027 Portant frais de mission pour MUTESI </t>
  </si>
  <si>
    <t>14/08/2020-010020</t>
  </si>
  <si>
    <t>0081</t>
  </si>
  <si>
    <t xml:space="preserve"> Constatation de la Facture N° 199 Pour la location salle au centre Tereziya </t>
  </si>
  <si>
    <t xml:space="preserve"> Constatation de la Facture N° 199 Pour Pause dejeuner  au centre Tereziya </t>
  </si>
  <si>
    <t xml:space="preserve"> Constatation de la Facture N° 199 de Super ,rafraich ,Herb,et Petit dejeuner </t>
  </si>
  <si>
    <t>14/08/2020-010023</t>
  </si>
  <si>
    <t>CJPB0372</t>
  </si>
  <si>
    <t xml:space="preserve">CH N°0004325 Portant frais de mission à Emery </t>
  </si>
  <si>
    <t>27/08/2020-010083</t>
  </si>
  <si>
    <t>0082</t>
  </si>
  <si>
    <t xml:space="preserve">Constatation de la Facture de carburant </t>
  </si>
  <si>
    <t>27/08/2020-010085</t>
  </si>
  <si>
    <t>0083</t>
  </si>
  <si>
    <t xml:space="preserve">Constatation de frais de location Vehicule à SOPRAD </t>
  </si>
  <si>
    <t>27/08/2020-010087</t>
  </si>
  <si>
    <t>0084</t>
  </si>
  <si>
    <t xml:space="preserve">Constatation de frais de location salle à SOPRAD RUYIGI </t>
  </si>
  <si>
    <t>27/08/2020-010089</t>
  </si>
  <si>
    <t>CJPB0302</t>
  </si>
  <si>
    <t xml:space="preserve">CH N°0005035 Portant frais des Honoraires du Facilitateur </t>
  </si>
  <si>
    <t>27/08/2020-010090</t>
  </si>
  <si>
    <t>CJPB0303</t>
  </si>
  <si>
    <t xml:space="preserve">CH N°0005033 /0005034 Portant frais de mission à Emery et Didace </t>
  </si>
  <si>
    <t>27/08/2020-010091</t>
  </si>
  <si>
    <t>0085</t>
  </si>
  <si>
    <t xml:space="preserve">Constatation de la Facture frais d'atelier à ICA MUYANGE </t>
  </si>
  <si>
    <t xml:space="preserve">Constatation de la Facture frais de Souper  à ICA MUYANGE </t>
  </si>
  <si>
    <t xml:space="preserve">Constatation de la Facture frais d'atelier   à ICA MUYANGE </t>
  </si>
  <si>
    <t>27/08/2020-010093</t>
  </si>
  <si>
    <t>0086</t>
  </si>
  <si>
    <t xml:space="preserve">Constatation de la Facture N°047 Portant frais d'atelier à Muramvya </t>
  </si>
  <si>
    <t>27/08/2020-010097</t>
  </si>
  <si>
    <t xml:space="preserve">Constatation de frais  de location vehicule à Max plus </t>
  </si>
  <si>
    <t>27/08/2020-010099</t>
  </si>
  <si>
    <t>CJPB0308</t>
  </si>
  <si>
    <t xml:space="preserve">OP N°0004102 Portant frais des Honoraire pour la Formation à Abbé Dieudonné  </t>
  </si>
  <si>
    <t>27/08/2020-010100</t>
  </si>
  <si>
    <t xml:space="preserve">Constation de la Facture N°111 portant frais de kit des Partcipants </t>
  </si>
  <si>
    <t>27/08/2020-010104</t>
  </si>
  <si>
    <t xml:space="preserve">Constation de la Facture N°38 Portant Frais d'atelier </t>
  </si>
  <si>
    <t xml:space="preserve">Constatation de frais de carburant du bon N°31259 </t>
  </si>
  <si>
    <t>31/08/2020-010109</t>
  </si>
  <si>
    <t xml:space="preserve">Constatation de la Facture N°81/2020 D'Auberge Monseigneur </t>
  </si>
  <si>
    <t>31/08/2020-010113</t>
  </si>
  <si>
    <t xml:space="preserve">Constatation IPR pour Honoraires du facilitateur </t>
  </si>
  <si>
    <t>31/08/2020-010118</t>
  </si>
  <si>
    <t xml:space="preserve">Constatation de la Facture N°0016 /2020 portant frais de location salle </t>
  </si>
  <si>
    <t xml:space="preserve">Constatation de la Facture N°0016 /2020 PR rafraichissement </t>
  </si>
  <si>
    <t>31/08/2020-010126</t>
  </si>
  <si>
    <t>31/08/2020-010127</t>
  </si>
  <si>
    <t xml:space="preserve">Justification de frais de deplacement des partcipants de Mwakiro et GASORWE </t>
  </si>
  <si>
    <t>31/08/2020-010128</t>
  </si>
  <si>
    <t xml:space="preserve">Justification de frais de deplacement des partcipants DE MISHIHA </t>
  </si>
  <si>
    <t>31/08/2020-010129</t>
  </si>
  <si>
    <t xml:space="preserve">Justification de frais de deplacement des partcipants DE MBUYE </t>
  </si>
  <si>
    <t>31/08/2020-010130</t>
  </si>
  <si>
    <t xml:space="preserve">Justification de frais de deplacement des partcipants DE MURAMVYA </t>
  </si>
  <si>
    <t>31/08/2020-010131</t>
  </si>
  <si>
    <t xml:space="preserve">Justification de frais de deplacement des partcipants DE Butezi et Bweru </t>
  </si>
  <si>
    <t>31/08/2020-010132</t>
  </si>
  <si>
    <t>0123</t>
  </si>
  <si>
    <t xml:space="preserve">Justification de frais de deplacement des partcipants de CANKUZO </t>
  </si>
  <si>
    <t>31/08/2020-010133</t>
  </si>
  <si>
    <t xml:space="preserve">Justication de frais de mission de membres de la CDJP NGOZI </t>
  </si>
  <si>
    <t>31/08/2020-010134</t>
  </si>
  <si>
    <t xml:space="preserve">Justification de frais de deplacement des partcipants de la commune RUHORORO </t>
  </si>
  <si>
    <t>10/09/2020-010037</t>
  </si>
  <si>
    <t>0098</t>
  </si>
  <si>
    <t xml:space="preserve">Constatation de frais de location vehicule à Maxplus Service </t>
  </si>
  <si>
    <t>10/09/2020-010039</t>
  </si>
  <si>
    <t>0099</t>
  </si>
  <si>
    <t xml:space="preserve">Constatation de frais de carburant pour Aout /bon N°31282 et 31275 </t>
  </si>
  <si>
    <t xml:space="preserve">Constatation de frais de carburant pour Aout /bon N°31290 et 31283 </t>
  </si>
  <si>
    <t>22/09/2020-010036</t>
  </si>
  <si>
    <t>0100</t>
  </si>
  <si>
    <t xml:space="preserve">Constatation de la Facture N°69213  Portant frais de communication </t>
  </si>
  <si>
    <t>22/09/2020-010037</t>
  </si>
  <si>
    <t>0101</t>
  </si>
  <si>
    <t xml:space="preserve">Constatation de la Facture N°68624   Portant frais de communication </t>
  </si>
  <si>
    <t>22/09/2020-010044</t>
  </si>
  <si>
    <t>0104</t>
  </si>
  <si>
    <t xml:space="preserve">Constatation de la Facture N°1 DU 6/08/2020 POUR Delta Hotel </t>
  </si>
  <si>
    <t>25/09/2020-010043</t>
  </si>
  <si>
    <t>0106</t>
  </si>
  <si>
    <t xml:space="preserve">Constatation de la Facture N°68610 Portant frais de communication </t>
  </si>
  <si>
    <t>25/09/2020-010045</t>
  </si>
  <si>
    <t>0107</t>
  </si>
  <si>
    <t xml:space="preserve">Constatation de frais de Carburant utilisé par la CDJP Bubanza Lors de l'atelier </t>
  </si>
  <si>
    <t xml:space="preserve">Constatation de frais de location vehicule  par la CDJP Bubanza Lors de l'atelier </t>
  </si>
  <si>
    <t>30/09/2020-010059</t>
  </si>
  <si>
    <t xml:space="preserve">Justification de frais de deplacement des partcipants de Bubanza </t>
  </si>
  <si>
    <t>30/09/2020-010062</t>
  </si>
  <si>
    <t>0129</t>
  </si>
  <si>
    <t xml:space="preserve">Justification OP N°005052 portant frais de deplacement des partcipants </t>
  </si>
  <si>
    <t>30/09/2020-010063</t>
  </si>
  <si>
    <t xml:space="preserve">Justification de frais de deplacement de partcipants  pour OP N°0005053 </t>
  </si>
  <si>
    <t>30/09/2020-010064</t>
  </si>
  <si>
    <t>Justification de frais de deplacement de partcipants  pour OP N°0004973</t>
  </si>
  <si>
    <t>30/09/2020-010065</t>
  </si>
  <si>
    <t xml:space="preserve">Justification de depenses pour deplacement de points Focaux </t>
  </si>
  <si>
    <t>30/09/2020-010066</t>
  </si>
  <si>
    <t>30/09/2020-010069</t>
  </si>
  <si>
    <t>12/10/2020-010062</t>
  </si>
  <si>
    <t xml:space="preserve">Constatation de la Facture N°69368 Portant frais de communication </t>
  </si>
  <si>
    <t>12/10/2020-010064</t>
  </si>
  <si>
    <t xml:space="preserve">Constatation de la Facture N°69221  Portant frais de communication </t>
  </si>
  <si>
    <t>18/10/2020-010001</t>
  </si>
  <si>
    <t xml:space="preserve">Constatation de la Facture N°240 Portant frais de location salle </t>
  </si>
  <si>
    <t xml:space="preserve">Constatation de la Facture N°240 Portant frais de frais d'atelier </t>
  </si>
  <si>
    <t>22/10/2020-010016</t>
  </si>
  <si>
    <t xml:space="preserve">Constatation de la fature N°68346 Portant frais de communication </t>
  </si>
  <si>
    <t>02/11/2020-010002</t>
  </si>
  <si>
    <t xml:space="preserve">Constatation de la Facture pour frais d'atelier à NGOZI </t>
  </si>
  <si>
    <t>17/11/2020-010017</t>
  </si>
  <si>
    <t>0253</t>
  </si>
  <si>
    <t xml:space="preserve">CH N°004999 Portant frais de location vehicule pour Maxplus </t>
  </si>
  <si>
    <t>04/12/2020-010001</t>
  </si>
  <si>
    <t>CJPB0463</t>
  </si>
  <si>
    <t xml:space="preserve">CH N°0002929 Portant frais de mission à Didace </t>
  </si>
  <si>
    <t>04/12/2020-010023</t>
  </si>
  <si>
    <t>CJPB0477</t>
  </si>
  <si>
    <t xml:space="preserve">CH N°0005120 Portant frais de mission à Lambert </t>
  </si>
  <si>
    <t>04/12/2020-010024</t>
  </si>
  <si>
    <t>CJPB0478</t>
  </si>
  <si>
    <t xml:space="preserve">CH N°0005120 Portant frais de mission à Tatienne </t>
  </si>
  <si>
    <t>04/12/2020-010025</t>
  </si>
  <si>
    <t>CJPB0479</t>
  </si>
  <si>
    <t xml:space="preserve">CH N°0005120 Portant frais de mission à Dieudonné </t>
  </si>
  <si>
    <t>04/12/2020-010026</t>
  </si>
  <si>
    <t>CJPB0480</t>
  </si>
  <si>
    <t xml:space="preserve">CH N°0005120 Portant frais de mission à Maryse </t>
  </si>
  <si>
    <t>22/12/2020-010013</t>
  </si>
  <si>
    <t>0146</t>
  </si>
  <si>
    <t xml:space="preserve">Constatation de frais de communication à Econet Leo </t>
  </si>
  <si>
    <t>22/12/2020-010020</t>
  </si>
  <si>
    <t>Constatation de frais de location vehicule pour la descente du 6 au 10 /12</t>
  </si>
  <si>
    <t>29/12/2020-010010</t>
  </si>
  <si>
    <t xml:space="preserve">Constatation de la facture N°09/ICA /2020 à ICA MUYANGE </t>
  </si>
  <si>
    <t>30/12/2020-010005</t>
  </si>
  <si>
    <t>0185</t>
  </si>
  <si>
    <t xml:space="preserve">Justification de frais de deplacement de point Focal de Muyinga </t>
  </si>
  <si>
    <t>30/12/2020-010006</t>
  </si>
  <si>
    <t>0186</t>
  </si>
  <si>
    <t xml:space="preserve">Justification de frais de deplacement de la comm Rango et Ruhor pour journees memoires </t>
  </si>
  <si>
    <t>30/12/2020-010011</t>
  </si>
  <si>
    <t>0189</t>
  </si>
  <si>
    <t xml:space="preserve">Justification de frais de deplacement de Curés de Paroisse  pour journees memoires </t>
  </si>
  <si>
    <t>30/12/2020-010013</t>
  </si>
  <si>
    <t>0191</t>
  </si>
  <si>
    <t xml:space="preserve">Justification de frais de deplacement de la Matongo et Busiga  pour Journées memoires </t>
  </si>
  <si>
    <t>07/01/2021-010028</t>
  </si>
  <si>
    <t xml:space="preserve">Paiement frais de location salle de la Paroisse Muramvya </t>
  </si>
  <si>
    <t>14/01/2021-010016</t>
  </si>
  <si>
    <t xml:space="preserve">Paiement frais de location salle de la Paroisse Rushanga </t>
  </si>
  <si>
    <t>29/01/2021-010028</t>
  </si>
  <si>
    <t xml:space="preserve">Paiement location salle pour Novembre et Decembre </t>
  </si>
  <si>
    <t>18/02/2021-010024</t>
  </si>
  <si>
    <t xml:space="preserve">OP N°0006073 Portant frais de location salle de NYABIHANGA </t>
  </si>
  <si>
    <t>22/02/2021-010019</t>
  </si>
  <si>
    <t>RUY0002</t>
  </si>
  <si>
    <t xml:space="preserve">Justification de frais de deplacements de animateurs de Ruyigi /CJP </t>
  </si>
  <si>
    <t>22/02/2021-020007</t>
  </si>
  <si>
    <t>BUB0006</t>
  </si>
  <si>
    <t xml:space="preserve">Justification du tier pour frais de déplacement des structures CJPB BUB </t>
  </si>
  <si>
    <t>10/03/2021-010004</t>
  </si>
  <si>
    <t>Constatation de frais de location salle de la Paroisse GIHOGAZI</t>
  </si>
  <si>
    <t>10/03/2021-010006</t>
  </si>
  <si>
    <t xml:space="preserve">Constatation de frais de location salle de la Paroisse GIHETA de Avril -Décembre </t>
  </si>
  <si>
    <t>16/03/2021-010024</t>
  </si>
  <si>
    <t xml:space="preserve">OP N°0006096 Portant frais de location salle </t>
  </si>
  <si>
    <t>27/04/2021-010019</t>
  </si>
  <si>
    <t>0211</t>
  </si>
  <si>
    <t xml:space="preserve">Constatation de frais de location salle de la paroisse KIVOGA de Septembre à Décembre </t>
  </si>
  <si>
    <t>27/04/2021-010020</t>
  </si>
  <si>
    <t>0212</t>
  </si>
  <si>
    <t xml:space="preserve">Constatation de frais de location salle de la paroisse CANKUZO  de Septembre à Décembre </t>
  </si>
  <si>
    <t>30/04/2021-010060</t>
  </si>
  <si>
    <t>06/05/2021-010012</t>
  </si>
  <si>
    <t>0273</t>
  </si>
  <si>
    <t>06/05/2021-010015</t>
  </si>
  <si>
    <t>0274</t>
  </si>
  <si>
    <t>Constatation de frais de location salle de la Paroisse BUTEZI Janvier à Avril 2021</t>
  </si>
  <si>
    <t>06/05/2021-010017</t>
  </si>
  <si>
    <t>0275</t>
  </si>
  <si>
    <t>Constatation de frais de location salle de la Paroisse MUYAGA Avril à Decembre 2020</t>
  </si>
  <si>
    <t>11/05/2021-010006</t>
  </si>
  <si>
    <t>0277</t>
  </si>
  <si>
    <t xml:space="preserve">Constatation de frais de location salle de la Paroisse GISHUNGO </t>
  </si>
  <si>
    <t>11/05/2021-010008</t>
  </si>
  <si>
    <t>0278</t>
  </si>
  <si>
    <t xml:space="preserve">Constatation de frais de location salle de la Paroisse CANKUZO Pr Janvier à Avril </t>
  </si>
  <si>
    <t>02/06/2021-010012</t>
  </si>
  <si>
    <t>0311</t>
  </si>
  <si>
    <t>Constatation de frais de location salle de la paroisse Muramvya pour Janvier à Avril 2021</t>
  </si>
  <si>
    <t>12/06/2021-070003</t>
  </si>
  <si>
    <t>NGO0032</t>
  </si>
  <si>
    <t>Frais de déplacement des animateurs/mois de Novembre,Dec 2020 et Janv, Février 2021</t>
  </si>
  <si>
    <t>18/06/2021-010050</t>
  </si>
  <si>
    <t>0341</t>
  </si>
  <si>
    <t xml:space="preserve">Constatation de frais de location salle de la paroisse KIVOGA </t>
  </si>
  <si>
    <t>18/06/2021-010052</t>
  </si>
  <si>
    <t>0342</t>
  </si>
  <si>
    <t xml:space="preserve">Constatation de frais de location salle de la paroisse GIHANGA </t>
  </si>
  <si>
    <t>18/06/2021-010054</t>
  </si>
  <si>
    <t>0343</t>
  </si>
  <si>
    <t xml:space="preserve">Constatation de frais de location salle à la Paroisse Bubanza </t>
  </si>
  <si>
    <t>23/06/2021-030042</t>
  </si>
  <si>
    <t>BUJ0034</t>
  </si>
  <si>
    <t>Justification des déplacement des animateurs :12/03/2021</t>
  </si>
  <si>
    <t>30/06/2021-010282</t>
  </si>
  <si>
    <t>MUY0040</t>
  </si>
  <si>
    <t>Frais de deplacement des membres /regularisation nov et déc 2020 et janv et fév 021</t>
  </si>
  <si>
    <t>30/06/2021-010288</t>
  </si>
  <si>
    <t>0454</t>
  </si>
  <si>
    <t xml:space="preserve">Frais de location salle de Bureau de la Paroisse Mwakiro </t>
  </si>
  <si>
    <t>30/06/2021-010290</t>
  </si>
  <si>
    <t>0456</t>
  </si>
  <si>
    <t>Locations bureau de la paroisse RUSHANGA</t>
  </si>
  <si>
    <t>30/06/2021-010291</t>
  </si>
  <si>
    <t>0457</t>
  </si>
  <si>
    <t>Frais de location bureau de la Paroisse BUSIGA de Janvier à Avril 2021</t>
  </si>
  <si>
    <t>30/06/2021-010293</t>
  </si>
  <si>
    <t>0458</t>
  </si>
  <si>
    <t>Frais de location bureau de la Paroisse MUYUGA de Janvier à Avril 2021</t>
  </si>
  <si>
    <t>30/06/2021-010294</t>
  </si>
  <si>
    <t>0459</t>
  </si>
  <si>
    <t>Locations bureau de la paroisse Rabiro</t>
  </si>
  <si>
    <t>30/06/2021-010303</t>
  </si>
  <si>
    <t>0461</t>
  </si>
  <si>
    <t xml:space="preserve">OP N°0007079 Portant frais de location salle de la paroisse GIHETO </t>
  </si>
  <si>
    <t>30/06/2021-010304</t>
  </si>
  <si>
    <t xml:space="preserve">Justification de frais de deplacements de membres de structure des animateurs </t>
  </si>
  <si>
    <t>30/06/2021-070111</t>
  </si>
  <si>
    <t>0449</t>
  </si>
  <si>
    <t xml:space="preserve">Frais de location salle de la paroisse GASORWE de janvier à Avril </t>
  </si>
  <si>
    <t>30/06/2021-070112</t>
  </si>
  <si>
    <t>0450</t>
  </si>
  <si>
    <t xml:space="preserve">Frais de location salle de la paroisse GASENYI  de janvier à Avril </t>
  </si>
  <si>
    <t>30/06/2021-070113</t>
  </si>
  <si>
    <t>0451</t>
  </si>
  <si>
    <t xml:space="preserve">Frais de location salle de la paroisse GITWENZI  de janvier à Avril </t>
  </si>
  <si>
    <t>30/06/2021-070114</t>
  </si>
  <si>
    <t>0452</t>
  </si>
  <si>
    <t xml:space="preserve">Frais de location salle de la paroisse RYAKABAMBA  de janvier à Avril </t>
  </si>
  <si>
    <t>03/02/2021-010023</t>
  </si>
  <si>
    <t>CJPB0056</t>
  </si>
  <si>
    <t xml:space="preserve">CH N°0006199 Portant frais de mission à Maryse </t>
  </si>
  <si>
    <t>03/02/2021-010024</t>
  </si>
  <si>
    <t>CJPB0057</t>
  </si>
  <si>
    <t xml:space="preserve">CH N°0006200 Portant frais de mission à Abbé Dieudonné </t>
  </si>
  <si>
    <t>03/02/2021-010025</t>
  </si>
  <si>
    <t xml:space="preserve">CH N°0006201 Portant frais de mission à DIDACE </t>
  </si>
  <si>
    <t>03/02/2021-010026</t>
  </si>
  <si>
    <t xml:space="preserve">CH N°0006202 Portant frais de mission à Emery </t>
  </si>
  <si>
    <t>03/02/2021-010027</t>
  </si>
  <si>
    <t xml:space="preserve">CH N°0006209 Portant frais de mission à Dieudonné </t>
  </si>
  <si>
    <t>03/02/2021-010028</t>
  </si>
  <si>
    <t>CJPB0061</t>
  </si>
  <si>
    <t xml:space="preserve">CH N°0006203 Portant frais de mission à Henri </t>
  </si>
  <si>
    <t>03/02/2021-010029</t>
  </si>
  <si>
    <t>CJPB0062</t>
  </si>
  <si>
    <t xml:space="preserve">CH N°0006204 Portant frais de misssion à DIDACE </t>
  </si>
  <si>
    <t>03/02/2021-010030</t>
  </si>
  <si>
    <t>CJPB0063</t>
  </si>
  <si>
    <t xml:space="preserve">CH N°0006205 Portant frais de mission à Emery </t>
  </si>
  <si>
    <t>25/02/2021-010016</t>
  </si>
  <si>
    <t xml:space="preserve">Constatation de la Facture N°05/05/ICA /021 Pour frais de location Salle </t>
  </si>
  <si>
    <t xml:space="preserve">Constatation de la Facture N°05/05/ICA /021 Pour frais de Formation </t>
  </si>
  <si>
    <t>25/02/2021-010036</t>
  </si>
  <si>
    <t>Constation de frais de location Vehicule pour l'atelier du 08 janvier au 12 Février 2021</t>
  </si>
  <si>
    <t>15/03/2021-010003</t>
  </si>
  <si>
    <t xml:space="preserve">Justification de frais de deplacement des partcipants de Mutumba et Bisoro </t>
  </si>
  <si>
    <t>15/03/2021-010005</t>
  </si>
  <si>
    <t xml:space="preserve">Justification de frais de deplacement des partcipants de Nyabihanga et Gihogazi </t>
  </si>
  <si>
    <t>15/03/2021-010007</t>
  </si>
  <si>
    <t xml:space="preserve">Justification de frais de deplacement des partcipants de Giheta </t>
  </si>
  <si>
    <t>16/03/2021-010001</t>
  </si>
  <si>
    <t xml:space="preserve">Constatation de la Facture N°74174 Portant frais de communication </t>
  </si>
  <si>
    <t>16/03/2021-010018</t>
  </si>
  <si>
    <t xml:space="preserve">Constatation de frais de Carburant pour le mois de Fevrier /Atelier </t>
  </si>
  <si>
    <t>19/03/2021-010001</t>
  </si>
  <si>
    <t xml:space="preserve">Justification de frais de deplacement des partcipants de Busiga et Matongo </t>
  </si>
  <si>
    <t>19/03/2021-010002</t>
  </si>
  <si>
    <t>Justification de frais de deplacement des partcipants de Rango et Ruhororo</t>
  </si>
  <si>
    <t>29/01/2021-010034</t>
  </si>
  <si>
    <t>004</t>
  </si>
  <si>
    <t xml:space="preserve">IPR pour Prime de points Focaux </t>
  </si>
  <si>
    <t>31/01/2021-010035</t>
  </si>
  <si>
    <t>Correction prime de point Focal pour le mois de décembre et Novembre 2020</t>
  </si>
  <si>
    <t>31/01/2021-030001</t>
  </si>
  <si>
    <t>Constatation de prime pour le mois de Novembre 2020</t>
  </si>
  <si>
    <t>15/02/2021-020001</t>
  </si>
  <si>
    <t>001</t>
  </si>
  <si>
    <t>Prime pour le point focal Diocesain du mois de janvier 2021 BUB CJPB</t>
  </si>
  <si>
    <t>22/02/2021-010020</t>
  </si>
  <si>
    <t xml:space="preserve">Paiement de la facture portant frais de communication pour suivi des activitées </t>
  </si>
  <si>
    <t>22/02/2021-010021</t>
  </si>
  <si>
    <t xml:space="preserve">Paiement frais de mission au point Focal pour le suivi des activitées </t>
  </si>
  <si>
    <t>22/02/2021-020001</t>
  </si>
  <si>
    <t>Locations véhicule pour suivi des structures BUB CJP BELGIQUE</t>
  </si>
  <si>
    <t>22/02/2021-020002</t>
  </si>
  <si>
    <t>Frais de mission du PFD pour suivi desstructures CJP Belqique BUB</t>
  </si>
  <si>
    <t>22/02/2021-020003</t>
  </si>
  <si>
    <t>Frais de communication du point focal diocesain pour suivi des structures CJP BelqiqueVBUB</t>
  </si>
  <si>
    <t>25/02/2021-010039</t>
  </si>
  <si>
    <t>007</t>
  </si>
  <si>
    <t>Constatation IPR Pour prime de points Focaux /Février 2020</t>
  </si>
  <si>
    <t>25/02/2021-020002</t>
  </si>
  <si>
    <t>Carburant pour véhicule en location suivi des structures CJP Belgique BUB</t>
  </si>
  <si>
    <t>05/03/2021-010017</t>
  </si>
  <si>
    <t>05/03/2021-010018</t>
  </si>
  <si>
    <t>15/03/2021-020001</t>
  </si>
  <si>
    <t>003</t>
  </si>
  <si>
    <t>Prime pour le point focal diocesain du mois de fevrier 2021 BUB CJP BELGIQUE</t>
  </si>
  <si>
    <t>24/03/2021-010040</t>
  </si>
  <si>
    <t xml:space="preserve">Constatation de frais de location vehicule pour suivi des activitées /CJP </t>
  </si>
  <si>
    <t>30/03/2021-010010</t>
  </si>
  <si>
    <t>023</t>
  </si>
  <si>
    <t xml:space="preserve">Constatation IPR de Mars  Pour Prime de point Focaux pr Projet CJP </t>
  </si>
  <si>
    <t>31/03/2021-030010</t>
  </si>
  <si>
    <t>Prime de point Focal pour le mois de décembre et Novemebre 2020</t>
  </si>
  <si>
    <t>20/04/2021-020001</t>
  </si>
  <si>
    <t>Paiement Prime de mois de Mars et Avril 2021</t>
  </si>
  <si>
    <t>22/04/2021-010001</t>
  </si>
  <si>
    <t>024</t>
  </si>
  <si>
    <t>Constatation IPR Pour Prime de points Focaux Diocésains pour Avril 2021</t>
  </si>
  <si>
    <t>30/04/2021-010061</t>
  </si>
  <si>
    <t xml:space="preserve">justification de frais de mission à DIDACE POUR REUNION PREPARATOIRE </t>
  </si>
  <si>
    <t>30/04/2021-010062</t>
  </si>
  <si>
    <t xml:space="preserve">justification de frais de mission  POUR REUNION PREPARATOIRE </t>
  </si>
  <si>
    <t>06/05/2021-010019</t>
  </si>
  <si>
    <t>0276</t>
  </si>
  <si>
    <t xml:space="preserve">Constatation de la Facture N°75860 Portant frais de location de communication </t>
  </si>
  <si>
    <t>31/05/2021-010069</t>
  </si>
  <si>
    <t>051</t>
  </si>
  <si>
    <t>IPR Pour Prime de Point Focaux Pour le mois de MAI 2021</t>
  </si>
  <si>
    <t>03/06/2021-070001</t>
  </si>
  <si>
    <t>Locations véhicules pour le suivi des activités des structures</t>
  </si>
  <si>
    <t>03/06/2021-070002</t>
  </si>
  <si>
    <t xml:space="preserve">Constation du facture n°022/Carburant pour les descentes de suivi des activites des structures </t>
  </si>
  <si>
    <t>03/06/2021-070003</t>
  </si>
  <si>
    <t xml:space="preserve">Frais de mission du PFD/ Suivi des activites des structures </t>
  </si>
  <si>
    <t>03/06/2021-070004</t>
  </si>
  <si>
    <t xml:space="preserve">Constatation  du facture n°003847/Communication du PFD pour le suivi des activites des structures </t>
  </si>
  <si>
    <t>05/06/2021-070001</t>
  </si>
  <si>
    <t>06/06/2021-070001</t>
  </si>
  <si>
    <t xml:space="preserve">Constation du facture n°0601/Carburant pour les descentes de suivi des activites des structures </t>
  </si>
  <si>
    <t>08/06/2021-070001</t>
  </si>
  <si>
    <t>08/06/2021-070002</t>
  </si>
  <si>
    <t xml:space="preserve">Constatation  du facture n°0623/Carburant pour lesdescentes de suivi des activites des structures </t>
  </si>
  <si>
    <t>10/06/2021-070001</t>
  </si>
  <si>
    <t>10/06/2021-070002</t>
  </si>
  <si>
    <t xml:space="preserve">Constatation  du facture n°071/Carburant pour les descentes de suivi des activites des structures </t>
  </si>
  <si>
    <t>14/06/2021-020001</t>
  </si>
  <si>
    <t>013</t>
  </si>
  <si>
    <t>Primes du point focal diocésain du mois de juin BUB CJPB</t>
  </si>
  <si>
    <t>15/06/2021-070003</t>
  </si>
  <si>
    <t>Prime de point Focal pour Janvier à Mai 2021</t>
  </si>
  <si>
    <t>23/06/2021-030033</t>
  </si>
  <si>
    <t>BUJ0032</t>
  </si>
  <si>
    <t>Justification frais de mission: 18/03/2021</t>
  </si>
  <si>
    <t>23/06/2021-030034</t>
  </si>
  <si>
    <t>Location véhicule de suivi du9 au 12/3/2021</t>
  </si>
  <si>
    <t>23/06/2021-030036</t>
  </si>
  <si>
    <t>Carburant pour le suivi du9 au 12/03/2021</t>
  </si>
  <si>
    <t>23/06/2021-030038</t>
  </si>
  <si>
    <t>Frais de communication du  PFD pour le suivi des animateurs 1er trimestre2021</t>
  </si>
  <si>
    <t>30/06/2021-010020</t>
  </si>
  <si>
    <t>065</t>
  </si>
  <si>
    <t xml:space="preserve">Constatation IPR Pour Prime de points Focaux de mois de juin </t>
  </si>
  <si>
    <t>30/06/2021-010248</t>
  </si>
  <si>
    <t>Prime du Point Focal décembre 2020</t>
  </si>
  <si>
    <t>30/06/2021-010250</t>
  </si>
  <si>
    <t>Prime du Point Focal pour les  mois de mars et avril 2021</t>
  </si>
  <si>
    <t>30/06/2021-010252</t>
  </si>
  <si>
    <t>Prime du Point Focal pour les  mois de janvier et février 2021</t>
  </si>
  <si>
    <t>30/06/2021-010254</t>
  </si>
  <si>
    <t>Prime du Point Focal pour les  mois d'octobre et novembre 2020</t>
  </si>
  <si>
    <t>30/06/2021-010256</t>
  </si>
  <si>
    <t>Prime du Point Focal pour les  mois de Mai et Juin 2021</t>
  </si>
  <si>
    <t>30/06/2021-010262</t>
  </si>
  <si>
    <t>Location véhicule du 29 au 30 mai 2021</t>
  </si>
  <si>
    <t>30/06/2021-010264</t>
  </si>
  <si>
    <t>Location véhicule du 17au 18 Février 2021</t>
  </si>
  <si>
    <t>30/06/2021-010266</t>
  </si>
  <si>
    <t>Communication du Point Focal pr le suivi des activités</t>
  </si>
  <si>
    <t>30/06/2021-010268</t>
  </si>
  <si>
    <t>Carburant pour descente de  suivi des activités</t>
  </si>
  <si>
    <t>30/06/2021-010272</t>
  </si>
  <si>
    <t>MUY0036</t>
  </si>
  <si>
    <t>Justification de Frais de mission du PF pour la descente de suivi</t>
  </si>
  <si>
    <t>30/06/2021-010273</t>
  </si>
  <si>
    <t>30/06/2021-010275</t>
  </si>
  <si>
    <t>Frais de communication du PF  pour le suivi</t>
  </si>
  <si>
    <t>30/06/2021-010279</t>
  </si>
  <si>
    <t>MUY0038</t>
  </si>
  <si>
    <t>30/06/2021-010289</t>
  </si>
  <si>
    <t>0455</t>
  </si>
  <si>
    <t xml:space="preserve">Frais de location vehicule pour l'activité de suivi </t>
  </si>
  <si>
    <t>30/06/2021-010295</t>
  </si>
  <si>
    <t>0460</t>
  </si>
  <si>
    <t xml:space="preserve">Frais de carburant pour le suivi </t>
  </si>
  <si>
    <t>30/06/2021-010308</t>
  </si>
  <si>
    <t xml:space="preserve">Justification de frais de mission pour le suivi finacier et recolte des pieces justificatives </t>
  </si>
  <si>
    <t>30/06/2021-010316</t>
  </si>
  <si>
    <t>Correction prime de point Focal pour le mois de Janvier à Juin 2021</t>
  </si>
  <si>
    <t>30/06/2021-010342</t>
  </si>
  <si>
    <t>014</t>
  </si>
  <si>
    <t xml:space="preserve">Primedu point focal Diocésain du mois de juin 2021 BUB CJPB </t>
  </si>
  <si>
    <t>30/06/2021-030055</t>
  </si>
  <si>
    <t>Prime de point Focal pour le mois de Janvier à Juin 2021</t>
  </si>
  <si>
    <t>30/06/2021-030057</t>
  </si>
  <si>
    <t>Constatation de prime pour les de Décembre à Juin 2021</t>
  </si>
  <si>
    <t>30/06/2021-070041</t>
  </si>
  <si>
    <t>Prime du Point Focal pour janvier 2021</t>
  </si>
  <si>
    <t>30/06/2021-070045</t>
  </si>
  <si>
    <t>Prime du Point Focal pour Avril  2021</t>
  </si>
  <si>
    <t>30/06/2021-070047</t>
  </si>
  <si>
    <t>Prime du Point Focal pour mars  2021</t>
  </si>
  <si>
    <t>30/06/2021-070050</t>
  </si>
  <si>
    <t>Prime du Point Focal pour Février  2021</t>
  </si>
  <si>
    <t>30/06/2021-070052</t>
  </si>
  <si>
    <t>Prime du Point Focal pour Mai  2021</t>
  </si>
  <si>
    <t>30/06/2021-070054</t>
  </si>
  <si>
    <t>Prime du Point Focal pour Juin 2021</t>
  </si>
  <si>
    <t>30/06/2021-070098</t>
  </si>
  <si>
    <t xml:space="preserve">Prime de mois de Juin du Point Focal de Ngozi </t>
  </si>
  <si>
    <t>30/06/2021-090005</t>
  </si>
  <si>
    <t xml:space="preserve">Justification Prime de Point Focal de Janvier à Juin 2021 </t>
  </si>
  <si>
    <t>22/01/2021-010030</t>
  </si>
  <si>
    <t xml:space="preserve">Paiement  d'avance de frais d'Audit à Fenrej </t>
  </si>
  <si>
    <t>25/02/2021-010011</t>
  </si>
  <si>
    <t xml:space="preserve">Constatation de la Facture N°015 Du 22/02/2021 portant frais d'Audit </t>
  </si>
  <si>
    <t>05/03/2021-010001</t>
  </si>
  <si>
    <t xml:space="preserve">Constatation location salle pour l'audit de la Deuxieme Annee </t>
  </si>
  <si>
    <t>30/06/2021-010318</t>
  </si>
  <si>
    <t>0519</t>
  </si>
  <si>
    <t xml:space="preserve">Constatation de frais d'audit pour Année 3 du projet CJP </t>
  </si>
  <si>
    <t>30/06/2021-010319</t>
  </si>
  <si>
    <t>0520</t>
  </si>
  <si>
    <t xml:space="preserve">Constatation de frais de location salle  pour audit / Année 3 du projet CJP </t>
  </si>
  <si>
    <t>12/01/2021-010024</t>
  </si>
  <si>
    <t>Paiement du montant restant sur la Facture N°001/23/PR/2020</t>
  </si>
  <si>
    <t>07/01/2021-010002</t>
  </si>
  <si>
    <t>CJPB0001</t>
  </si>
  <si>
    <t xml:space="preserve">CH N°0006148 Portant frais de mission à Didace </t>
  </si>
  <si>
    <t>07/01/2021-010003</t>
  </si>
  <si>
    <t xml:space="preserve">CH N°0006149 Portant frais de mission à Emery </t>
  </si>
  <si>
    <t>07/01/2021-010005</t>
  </si>
  <si>
    <t xml:space="preserve">CH N°0006151 Portant frais de mission à Henri </t>
  </si>
  <si>
    <t>14/01/2021-010014</t>
  </si>
  <si>
    <t xml:space="preserve">Paiement de frais de Carburant pour le mois de Décembre </t>
  </si>
  <si>
    <t>29/01/2021-010030</t>
  </si>
  <si>
    <t xml:space="preserve">Paiement de la Facture N°0006065 portant frais de communication </t>
  </si>
  <si>
    <t>29/01/2021-010032</t>
  </si>
  <si>
    <t xml:space="preserve">Paiement frais de location vehicule pour l'atelier </t>
  </si>
  <si>
    <t>31/01/2021-010018</t>
  </si>
  <si>
    <t>31/01/2021-010025</t>
  </si>
  <si>
    <t xml:space="preserve">Justification de frais de deplacement des partcipants de la Commune Giheta et Mutumba </t>
  </si>
  <si>
    <t>31/01/2021-010026</t>
  </si>
  <si>
    <t xml:space="preserve">Justification de frais de deplacements de partcipants de Bisoro et Ryansoro </t>
  </si>
  <si>
    <t>01/02/2021-010001</t>
  </si>
  <si>
    <t xml:space="preserve">Paiement de la Facture N°C05/CA/2021 Portant location salle </t>
  </si>
  <si>
    <t xml:space="preserve">Paiement de la Facture N°C05/CA/2021 Portant frais de formation </t>
  </si>
  <si>
    <t>25/02/2021-010014</t>
  </si>
  <si>
    <t xml:space="preserve">Constatation de la Facture N°028 Pour frais de location Salle </t>
  </si>
  <si>
    <t>Constatation de la Facture N°028 Pour frais de Formation</t>
  </si>
  <si>
    <t>22/01/2021-010012</t>
  </si>
  <si>
    <t>CJPB0023</t>
  </si>
  <si>
    <t xml:space="preserve">CH N°0006179 Portant frais de mission à Dieudonné </t>
  </si>
  <si>
    <t>22/01/2021-010013</t>
  </si>
  <si>
    <t>CJPB0024</t>
  </si>
  <si>
    <t xml:space="preserve">CH N°0006180 Portant frais de mission à Maryse </t>
  </si>
  <si>
    <t>22/01/2021-010014</t>
  </si>
  <si>
    <t>CJPB0025</t>
  </si>
  <si>
    <t xml:space="preserve">CH N°0006181 Portant frais de mission à Jeanne d'Arc </t>
  </si>
  <si>
    <t>22/01/2021-010015</t>
  </si>
  <si>
    <t>CJPB0026</t>
  </si>
  <si>
    <t xml:space="preserve">CH N°0006182  Portant frais de mission à Dismas </t>
  </si>
  <si>
    <t>22/01/2021-010016</t>
  </si>
  <si>
    <t>CJPB0027</t>
  </si>
  <si>
    <t>CH N°0006183  Portant frais de mission à Emery</t>
  </si>
  <si>
    <t>22/01/2021-010017</t>
  </si>
  <si>
    <t>CJPB0028</t>
  </si>
  <si>
    <t xml:space="preserve">CH N°0006184  Portant frais de mission à Didace </t>
  </si>
  <si>
    <t>22/01/2021-010026</t>
  </si>
  <si>
    <t>CJPB0033</t>
  </si>
  <si>
    <t xml:space="preserve">CH N°0006190 Portant frais de mission à Léonidas </t>
  </si>
  <si>
    <t>22/01/2021-010027</t>
  </si>
  <si>
    <t>CJPB0034</t>
  </si>
  <si>
    <t xml:space="preserve">CH N°0006189 Portant frais de mission à Henri </t>
  </si>
  <si>
    <t>22/01/2021-010028</t>
  </si>
  <si>
    <t>CJPB0035</t>
  </si>
  <si>
    <t>CH N°0006191 Portant frais de mission à Emery</t>
  </si>
  <si>
    <t>22/01/2021-010029</t>
  </si>
  <si>
    <t>CJPB0036</t>
  </si>
  <si>
    <t>CH N°0006191 Portant frais de mission à Didacce</t>
  </si>
  <si>
    <t>31/01/2021-010019</t>
  </si>
  <si>
    <t xml:space="preserve">Justification de frais de deplacement des encadreurs </t>
  </si>
  <si>
    <t>31/01/2021-010027</t>
  </si>
  <si>
    <t xml:space="preserve">Justification de frais de deplacement des partcipants et communication </t>
  </si>
  <si>
    <t>31/01/2021-010028</t>
  </si>
  <si>
    <t xml:space="preserve">Justification de frais de deplacement des partcipants des encadreurs </t>
  </si>
  <si>
    <t>31/01/2021-010029</t>
  </si>
  <si>
    <t xml:space="preserve">Justification de frais de communication pour les encadreurs </t>
  </si>
  <si>
    <t>01/02/2021-010003</t>
  </si>
  <si>
    <t xml:space="preserve">Paiement de la Facture N°012 portant frais de location salle </t>
  </si>
  <si>
    <t xml:space="preserve">Paiement de la Facture N°012 portant frais de formation </t>
  </si>
  <si>
    <t>01/02/2021-010007</t>
  </si>
  <si>
    <t xml:space="preserve">Constatation de la Facture N°011 Du 12/01/2021 </t>
  </si>
  <si>
    <t xml:space="preserve">Constatation de la Facture N°011 Du 12/01/2021 /Frais de communication </t>
  </si>
  <si>
    <t>25/02/2021-010001</t>
  </si>
  <si>
    <t xml:space="preserve">Constatation de la Facture N°72907 Portant frais de Communication </t>
  </si>
  <si>
    <t>25/02/2021-010018</t>
  </si>
  <si>
    <t xml:space="preserve">Constatation de frais de Carburant pour l'atelier </t>
  </si>
  <si>
    <t>25/02/2021-010033</t>
  </si>
  <si>
    <t xml:space="preserve">Constation de frais de location Vehicule pour l'atelier du 25 au 29 Janvier </t>
  </si>
  <si>
    <t>30/05/2021-010005</t>
  </si>
  <si>
    <t>29/06/2021-010008</t>
  </si>
  <si>
    <t>0352</t>
  </si>
  <si>
    <t xml:space="preserve">Constation de frais de communication N°77063 à Econet Leo </t>
  </si>
  <si>
    <t>29/06/2021-010014</t>
  </si>
  <si>
    <t>0355</t>
  </si>
  <si>
    <t xml:space="preserve">Constatation de frais d'evaluation de clubs scolaire </t>
  </si>
  <si>
    <t>30/06/2021-010027</t>
  </si>
  <si>
    <t xml:space="preserve">Justification de frais de mission pour Bugafiro et DIDACE /Evaluation animation de clubs </t>
  </si>
  <si>
    <t>30/06/2021-010032</t>
  </si>
  <si>
    <t xml:space="preserve">Justification de frais de deplacements aux encadreurs de clubs scolaire </t>
  </si>
  <si>
    <t>30/06/2021-010033</t>
  </si>
  <si>
    <t xml:space="preserve">Justification de frais de mission aux membres </t>
  </si>
  <si>
    <t>30/06/2021-010036</t>
  </si>
  <si>
    <t>30/06/2021-010037</t>
  </si>
  <si>
    <t xml:space="preserve">Justification de frais de deplacements de PF </t>
  </si>
  <si>
    <t>30/06/2021-010135</t>
  </si>
  <si>
    <t>0382</t>
  </si>
  <si>
    <t xml:space="preserve">Constatation de frais de location vehicule à Elvis NIYONZIMA /Evaluation Clubs scolaire </t>
  </si>
  <si>
    <t>21/01/2021-010004</t>
  </si>
  <si>
    <t>CJPB0108</t>
  </si>
  <si>
    <t xml:space="preserve">CH N°0006166 Portant prime de l'enqueteur Eric </t>
  </si>
  <si>
    <t>21/01/2021-010005</t>
  </si>
  <si>
    <t>CJPB0109</t>
  </si>
  <si>
    <t xml:space="preserve">CH N°0006167 Portant prime de l'enqueteur Gilbert </t>
  </si>
  <si>
    <t>21/01/2021-010006</t>
  </si>
  <si>
    <t>CJPB0110</t>
  </si>
  <si>
    <t xml:space="preserve">CH N°0006168  Portant prime de l'enqueteur Onésime </t>
  </si>
  <si>
    <t>21/01/2021-010007</t>
  </si>
  <si>
    <t>CJPB0111</t>
  </si>
  <si>
    <t xml:space="preserve">CH N°0006170  Portant prime de l'enqueteur Jérome </t>
  </si>
  <si>
    <t>21/01/2021-010008</t>
  </si>
  <si>
    <t>CJPB0112</t>
  </si>
  <si>
    <t xml:space="preserve">CH N°0006171 Portant prime de l'Enqueteur Mélyse </t>
  </si>
  <si>
    <t>21/01/2021-010009</t>
  </si>
  <si>
    <t>CJPB0113</t>
  </si>
  <si>
    <t xml:space="preserve">CH N°0006172 Portant Prime de l'Enqueteur Gloriose </t>
  </si>
  <si>
    <t>31/03/2021-010005</t>
  </si>
  <si>
    <t xml:space="preserve">Justification de frais de deplacement pour l'enqueteur et deplacement des partcipants </t>
  </si>
  <si>
    <t xml:space="preserve">Justification de frais de communication pour l'enquete allant de juillet à Aout </t>
  </si>
  <si>
    <t>31/03/2021-010006</t>
  </si>
  <si>
    <t>0165</t>
  </si>
  <si>
    <t>31/03/2021-010007</t>
  </si>
  <si>
    <t>31/03/2021-010008</t>
  </si>
  <si>
    <t>31/03/2021-010009</t>
  </si>
  <si>
    <t xml:space="preserve">Justification de frais de communication pour l'enquete allant de juillet à Aout Gilbert </t>
  </si>
  <si>
    <t>31/03/2021-010010</t>
  </si>
  <si>
    <t xml:space="preserve">Justification de frais de communication pour l'enquete allant de juillet à Aout Jerome </t>
  </si>
  <si>
    <t>31/03/2021-010011</t>
  </si>
  <si>
    <t xml:space="preserve">Justification de frais de deplacement  à l'enqueteuse Gloriose de trois mois </t>
  </si>
  <si>
    <t xml:space="preserve">Justification de frais de communication à l'enqueteuse Gloriose pour trois mois </t>
  </si>
  <si>
    <t>31/03/2021-010012</t>
  </si>
  <si>
    <t xml:space="preserve">Justification de frais de deplacement  à l'enqueteuse Melyse  de trois mois </t>
  </si>
  <si>
    <t xml:space="preserve">Justification de frais de communication à l'enqueteuse Melyse  pour trois mois </t>
  </si>
  <si>
    <t>31/03/2021-010013</t>
  </si>
  <si>
    <t xml:space="preserve">Justification de frais de deplacement  à l'enqueteur Eric   de trois mois </t>
  </si>
  <si>
    <t xml:space="preserve">Justification de frais de communication à l'enqueteur  Eric   pour trois mois </t>
  </si>
  <si>
    <t>31/03/2021-010014</t>
  </si>
  <si>
    <t xml:space="preserve">Justification de frais de deplacement  à l'enqueteur Gilbert   de trois mois </t>
  </si>
  <si>
    <t xml:space="preserve">Justification de frais de communication à l'enqueteur  Gilbert    pour trois mois </t>
  </si>
  <si>
    <t>31/03/2021-010015</t>
  </si>
  <si>
    <t xml:space="preserve">Justification de frais de deplacement  à l'enqueteur Onésime    de trois mois </t>
  </si>
  <si>
    <t xml:space="preserve">Justification de frais de communication à l'enqueteur  Onésime     pour trois mois </t>
  </si>
  <si>
    <t>31/03/2021-010016</t>
  </si>
  <si>
    <t xml:space="preserve">Justification de frais de deplacement  à l'enqueteur Rurekana     de trois mois </t>
  </si>
  <si>
    <t xml:space="preserve">Justification de frais de communication à l'enqueteur  Jérome    pour trois mois </t>
  </si>
  <si>
    <t>30/06/2021-010311</t>
  </si>
  <si>
    <t>0511</t>
  </si>
  <si>
    <t xml:space="preserve">Constatation de frais de mission pour les consultant </t>
  </si>
  <si>
    <t>30/06/2021-010312</t>
  </si>
  <si>
    <t xml:space="preserve">Constatation de frais de location vehicule pour les consultants </t>
  </si>
  <si>
    <t>30/06/2021-010313</t>
  </si>
  <si>
    <t>0513</t>
  </si>
  <si>
    <t xml:space="preserve">Constatation de frais de carburant pour les consusltants </t>
  </si>
  <si>
    <t>30/06/2021-010314</t>
  </si>
  <si>
    <t>0514</t>
  </si>
  <si>
    <t xml:space="preserve">Constatation de frais des honoraires pour les consultants pour la derniere tranche </t>
  </si>
  <si>
    <t>30/06/2021-010315</t>
  </si>
  <si>
    <t>0515</t>
  </si>
  <si>
    <t xml:space="preserve">Constatation IPR Pour les honoraires des consultant de la recherche action </t>
  </si>
  <si>
    <t>29/06/2021-010011</t>
  </si>
  <si>
    <t>0354</t>
  </si>
  <si>
    <t xml:space="preserve">Constation de frais de communication N°77062  à Econet Leo </t>
  </si>
  <si>
    <t xml:space="preserve">Frais d'evaluation de groupes porteurs à ICA MUYANGE </t>
  </si>
  <si>
    <t>30/06/2021-010034</t>
  </si>
  <si>
    <t xml:space="preserve">Justification de frais de mission pour Bugafiro et DIDACE /Evaluation de groupes porteurs </t>
  </si>
  <si>
    <t>30/06/2021-010035</t>
  </si>
  <si>
    <t xml:space="preserve">Justification de frais de deplacements de membres de groupes porteurs </t>
  </si>
  <si>
    <t>30/06/2021-010170</t>
  </si>
  <si>
    <t xml:space="preserve">Justification de frais de mission aux membres pour l'atelier d'evaluation des groupes porteurs </t>
  </si>
  <si>
    <t>30/06/2021-010235</t>
  </si>
  <si>
    <t>Carburant/prise de contact avec les partenaires locaux pr prep journée mémoire</t>
  </si>
  <si>
    <t>30/06/2021-010239</t>
  </si>
  <si>
    <t>GIT0066</t>
  </si>
  <si>
    <t>Communication/prise de contact avec les partenaires locaux pr prep journée mémoire</t>
  </si>
  <si>
    <t>30/06/2021-010242</t>
  </si>
  <si>
    <t>GIT0068</t>
  </si>
  <si>
    <t>frais de missions/prise de contact avec les partenaires locaux pr prep journée mémoire</t>
  </si>
  <si>
    <t>30/06/2021-010243</t>
  </si>
  <si>
    <t>Loc véh/prise de contact avec les partenaires locaux pr prep journée mémoire</t>
  </si>
  <si>
    <t>30/06/2021-010247</t>
  </si>
  <si>
    <t>GIT0070</t>
  </si>
  <si>
    <t>Dépl particip/prise de contact avec les partenaires locaux pr prep journée mémoire</t>
  </si>
  <si>
    <t>30/06/2021-010287</t>
  </si>
  <si>
    <t>0453</t>
  </si>
  <si>
    <t xml:space="preserve">Frais de Carburant pour le mois de Juin /Activité </t>
  </si>
  <si>
    <t>30/06/2021-050003</t>
  </si>
  <si>
    <t xml:space="preserve">Frais de location vehicule lors de la preparation de commemoration </t>
  </si>
  <si>
    <t xml:space="preserve">Frais de carburant lors de la preparation de commemoration de memoires </t>
  </si>
  <si>
    <t>18/02/2021-010011</t>
  </si>
  <si>
    <t>CJPB0067</t>
  </si>
  <si>
    <t xml:space="preserve">CH N°0006210 Portant frais de mission à Emery </t>
  </si>
  <si>
    <t>18/02/2021-010012</t>
  </si>
  <si>
    <t>CJPB0068</t>
  </si>
  <si>
    <t xml:space="preserve">CH N°0006211 Portant frais de mission à DIDACE </t>
  </si>
  <si>
    <t>18/02/2021-010013</t>
  </si>
  <si>
    <t>CJPB0069</t>
  </si>
  <si>
    <t xml:space="preserve">CH N°0006212 Portant frais de mission à DIEUDONNE </t>
  </si>
  <si>
    <t>18/02/2021-010014</t>
  </si>
  <si>
    <t>CJPB0070</t>
  </si>
  <si>
    <t xml:space="preserve">CH N°0006213 Portant frais de mission à HENRI </t>
  </si>
  <si>
    <t>25/02/2021-010030</t>
  </si>
  <si>
    <t>CJPB0094</t>
  </si>
  <si>
    <t xml:space="preserve">CH N°0006231 Portant frais de mission à Maryse </t>
  </si>
  <si>
    <t>25/02/2021-010031</t>
  </si>
  <si>
    <t xml:space="preserve">CH N°0006232  Portant frais de mission à DIDACE </t>
  </si>
  <si>
    <t>25/02/2021-010032</t>
  </si>
  <si>
    <t xml:space="preserve">CH N°0006234 Portant frais de mission à Emery </t>
  </si>
  <si>
    <t>25/02/2021-010034</t>
  </si>
  <si>
    <t xml:space="preserve">CH N°0006230 Portant frais de mission à Dieudonné </t>
  </si>
  <si>
    <t>05/03/2021-010019</t>
  </si>
  <si>
    <t xml:space="preserve">Constatation de frais de location vehicule pour le fonctionement /Ruyigi/CJP </t>
  </si>
  <si>
    <t>05/03/2021-010020</t>
  </si>
  <si>
    <t>05/03/2021-010023</t>
  </si>
  <si>
    <t xml:space="preserve">Paiement de la Facture portant frais de carburant pour le fonctionnement /CDJP Ruyigi </t>
  </si>
  <si>
    <t>15/03/2021-010001</t>
  </si>
  <si>
    <t>15/03/2021-010009</t>
  </si>
  <si>
    <t>15/03/2021-010010</t>
  </si>
  <si>
    <t>15/03/2021-020003</t>
  </si>
  <si>
    <t xml:space="preserve">Fournitures de bureau BUB CJP BELGIQUIQUE </t>
  </si>
  <si>
    <t>16/03/2021-010006</t>
  </si>
  <si>
    <t xml:space="preserve">Constatation de frais de Communication pour l'atelier </t>
  </si>
  <si>
    <t>16/03/2021-010010</t>
  </si>
  <si>
    <t xml:space="preserve">Constatation de frais de Communication pour l'atelier de la Facture N°74183 </t>
  </si>
  <si>
    <t>16/03/2021-010012</t>
  </si>
  <si>
    <t xml:space="preserve">Constatation de frais d'atelier pour l'atelier de la Facture N°035 </t>
  </si>
  <si>
    <t>16/03/2021-010014</t>
  </si>
  <si>
    <t>Constatation de frais d'atelier pour l'atelier de la Facture N°0</t>
  </si>
  <si>
    <t>Constatation de frais d'atelier pour l'atelier de la Facture N°07/ICA</t>
  </si>
  <si>
    <t>19/03/2021-010004</t>
  </si>
  <si>
    <t xml:space="preserve">Justification de frais de deplacement des partcipants de Ryansoro ,Mutumba et Bisoro </t>
  </si>
  <si>
    <t>19/03/2021-010006</t>
  </si>
  <si>
    <t xml:space="preserve">Justification de frais de deplacement des partcipants de Mwakiro </t>
  </si>
  <si>
    <t>19/03/2021-010007</t>
  </si>
  <si>
    <t>19/03/2021-010010</t>
  </si>
  <si>
    <t>19/03/2021-010015</t>
  </si>
  <si>
    <t xml:space="preserve">Regularisation de frais de mission au sécretaire de NGOZI </t>
  </si>
  <si>
    <t>30/03/2021-010011</t>
  </si>
  <si>
    <t xml:space="preserve">Constatation de frais de location Vehicule à Elvis pour echange d'experience </t>
  </si>
  <si>
    <t>08/04/2021-010002</t>
  </si>
  <si>
    <t>Constatation de frais de location vehicule pour la descente à Kayanza pr echange d'experince</t>
  </si>
  <si>
    <t>14/04/2021-010006</t>
  </si>
  <si>
    <t xml:space="preserve">Constatation de frais de  carburant pour l'atelier d'echange d'experience </t>
  </si>
  <si>
    <t>14/06/2021-070001</t>
  </si>
  <si>
    <t>Locations véhicules pour la préparation des journées de célébration des mémoires</t>
  </si>
  <si>
    <t>14/06/2021-070002</t>
  </si>
  <si>
    <t>Constation du facture n° 0901/Carburant pour les activités preparatoires de célebration des mémoires</t>
  </si>
  <si>
    <t>18/06/2021-070001</t>
  </si>
  <si>
    <t>18/06/2021-070002</t>
  </si>
  <si>
    <t>Constation du facture n° 066/Carburant pour les activités preparatoires de célebration des mémoires</t>
  </si>
  <si>
    <t>19/06/2021-070002</t>
  </si>
  <si>
    <t>Frais de mission du PFD pour les activités préparatoires de la journée de célébration des mémoires</t>
  </si>
  <si>
    <t>19/06/2021-070003</t>
  </si>
  <si>
    <t>Frais de mission du RCDJP pour les activités préparatoires de la journée de célébration des mémoires</t>
  </si>
  <si>
    <t>19/06/2021-070004</t>
  </si>
  <si>
    <t>Constation du facture n° 006740/Communication/activités preparatoires de célebration des mémoires</t>
  </si>
  <si>
    <t>20/06/2021-070002</t>
  </si>
  <si>
    <t>Constation du facture n° 44/Materiel de bureau/activités preparatoires de célebration des mémoires</t>
  </si>
  <si>
    <t>23/06/2021-030043</t>
  </si>
  <si>
    <t>Matériel de bureau pr le mois d'Avril 2021 sur facture No 406</t>
  </si>
  <si>
    <t>23/06/2021-030045</t>
  </si>
  <si>
    <t>Frais de communication du  PFD pr la prép. de la cél. des memo: 28/04/2021</t>
  </si>
  <si>
    <t>23/06/2021-030047</t>
  </si>
  <si>
    <t>Carburant pour la Préparation de la célébration des mémoires 22 au 30/04/2021</t>
  </si>
  <si>
    <t>23/06/2021-030049</t>
  </si>
  <si>
    <t xml:space="preserve"> Location véhic. pr la prép.de la cél.des memo du 22 au 30/04/2021</t>
  </si>
  <si>
    <t>23/06/2021-030053</t>
  </si>
  <si>
    <t>BUJ0036</t>
  </si>
  <si>
    <t>Justification des frais de mission du PFD pr prép.de la cél. du 02/05/2021</t>
  </si>
  <si>
    <t>29/06/2021-010010</t>
  </si>
  <si>
    <t>0353</t>
  </si>
  <si>
    <t xml:space="preserve">Constation de frais de communication N°77058 à Econet Leo </t>
  </si>
  <si>
    <t>30/06/2021-010028</t>
  </si>
  <si>
    <t>30/06/2021-010031</t>
  </si>
  <si>
    <t>30/06/2021-010258</t>
  </si>
  <si>
    <t xml:space="preserve">Matériel de bureau </t>
  </si>
  <si>
    <t>30/06/2021-010260</t>
  </si>
  <si>
    <t>Frais de communication du staf  CDJP Muyinga</t>
  </si>
  <si>
    <t>30/06/2021-030053</t>
  </si>
  <si>
    <t>BUJ0102</t>
  </si>
  <si>
    <t>Frais d'acheminement des pièces</t>
  </si>
  <si>
    <t>07/01/2021-010014</t>
  </si>
  <si>
    <t>CJPB0010</t>
  </si>
  <si>
    <t xml:space="preserve">CH N°0006157 Portant frais de mission à Abbé Dieudonné </t>
  </si>
  <si>
    <t>07/01/2021-010015</t>
  </si>
  <si>
    <t>CJPB0011</t>
  </si>
  <si>
    <t xml:space="preserve">CH N°0006158 Portant frais de mission à Henri </t>
  </si>
  <si>
    <t>07/01/2021-010026</t>
  </si>
  <si>
    <t>CJPB0017</t>
  </si>
  <si>
    <t xml:space="preserve">CH N°0006164 Portant frais de mission à Emery </t>
  </si>
  <si>
    <t>07/01/2021-010027</t>
  </si>
  <si>
    <t>CJPB0018</t>
  </si>
  <si>
    <t xml:space="preserve">CH N°0006165 Portant frais de mission à NDAYISHIYE DIDACE </t>
  </si>
  <si>
    <t>31/01/2021-010020</t>
  </si>
  <si>
    <t xml:space="preserve">Justification de deplacement des partcipants de la commune Giheta et Nyabihanga </t>
  </si>
  <si>
    <t>31/01/2021-010021</t>
  </si>
  <si>
    <t xml:space="preserve">Justification de frais de deplacement des partcipants de Ryansoro et BISORO </t>
  </si>
  <si>
    <t>31/01/2021-010023</t>
  </si>
  <si>
    <t xml:space="preserve">Justification de frais de deplacement des partcipants de la Commune Gihogazi et Mutumba </t>
  </si>
  <si>
    <t>31/01/2021-010030</t>
  </si>
  <si>
    <t xml:space="preserve">Justification de frais de deplacement des Cués de Paroisse et Administratifs </t>
  </si>
  <si>
    <t>01/02/2021-010009</t>
  </si>
  <si>
    <t xml:space="preserve">Constatation de la Facture N°018 DU 26/1/2021 Portant frais de formation </t>
  </si>
  <si>
    <t>09/04/2021-010021</t>
  </si>
  <si>
    <t xml:space="preserve">Justification de frais de frais de mission à ARAKAZA TATIENNE </t>
  </si>
  <si>
    <t>27/04/2021-010016</t>
  </si>
  <si>
    <t>0209</t>
  </si>
  <si>
    <t xml:space="preserve">Constatation de la facture N°75765 Portant frais de communication </t>
  </si>
  <si>
    <t>28/04/2021-010009</t>
  </si>
  <si>
    <t xml:space="preserve">Justification de frais de frais de mission à Maryse </t>
  </si>
  <si>
    <t xml:space="preserve">justification de frais de deplacement </t>
  </si>
  <si>
    <t>28/04/2021-010010</t>
  </si>
  <si>
    <t>Justification de frais de frais de mission à BAYUBAHE JEANNE D'ARC</t>
  </si>
  <si>
    <t>28/04/2021-010012</t>
  </si>
  <si>
    <t xml:space="preserve">Justification de frais de frais de mission à Marcelle NDANEZEREWE </t>
  </si>
  <si>
    <t>28/04/2021-010013</t>
  </si>
  <si>
    <t xml:space="preserve">Justification de frais de frais de mission à DIDACE NDAYISHIMIYE </t>
  </si>
  <si>
    <t>28/04/2021-010014</t>
  </si>
  <si>
    <t xml:space="preserve">Justification de frais de frais de mission à Pascal BUGAFIRO </t>
  </si>
  <si>
    <t>30/04/2021-010059</t>
  </si>
  <si>
    <t>30/04/2021-010063</t>
  </si>
  <si>
    <t xml:space="preserve">justification de frais de mission  à BAYUBAHE Jeanne d'Arc </t>
  </si>
  <si>
    <t>15/05/2021-020002</t>
  </si>
  <si>
    <t>Location salle pour célébration de mémoire à Bubanza BUB CJP BELGIQUE</t>
  </si>
  <si>
    <t>15/05/2021-020005</t>
  </si>
  <si>
    <t>BUB0032</t>
  </si>
  <si>
    <t>J ustification du tier pour frais de déplacement célébration de mémoire BUB CJPB</t>
  </si>
  <si>
    <t>15/05/2021-020006</t>
  </si>
  <si>
    <t xml:space="preserve">Frais de rafraichissement célébration mémoire BUB CJPB </t>
  </si>
  <si>
    <t>15/05/2021-020010</t>
  </si>
  <si>
    <t>BUB0034</t>
  </si>
  <si>
    <t>J ustification du tier pour achat désinfectant célébration de mémoire BUB CJPB</t>
  </si>
  <si>
    <t>15/05/2021-020011</t>
  </si>
  <si>
    <t>Banderole pour célébration de mémoires bubanza BUB CJPB</t>
  </si>
  <si>
    <t>15/05/2021-020013</t>
  </si>
  <si>
    <t xml:space="preserve">Sonorisation pour célébration de mémoire BUB CJPB </t>
  </si>
  <si>
    <t>15/05/2021-020015</t>
  </si>
  <si>
    <t>Frais de communication pr célébration de mémoire bubanza BUB CJPB</t>
  </si>
  <si>
    <t>15/05/2021-020017</t>
  </si>
  <si>
    <t>Location salle pr célébration de mémoire Gihanga BUB CJPB</t>
  </si>
  <si>
    <t>15/05/2021-020021</t>
  </si>
  <si>
    <t>BUB0036</t>
  </si>
  <si>
    <t>Justification pr frais de déplacement célébration de mémoire gihanga BUB CJPB</t>
  </si>
  <si>
    <t>15/05/2021-020022</t>
  </si>
  <si>
    <t>Frais de raffraichissement célébration de mémoire Gihanga BUB CJPB</t>
  </si>
  <si>
    <t>15/05/2021-020024</t>
  </si>
  <si>
    <t>Banderole pour célébration de mémoires Gihanga BUB CJPB</t>
  </si>
  <si>
    <t>15/05/2021-020026</t>
  </si>
  <si>
    <t>Sonorisation pour célébration de mémoire BUB CJPB GIHANGA</t>
  </si>
  <si>
    <t>15/05/2021-020030</t>
  </si>
  <si>
    <t>BUB0038</t>
  </si>
  <si>
    <t>Justification pr achat  célébration de mémoire gihanga BUB CJPB</t>
  </si>
  <si>
    <t>15/05/2021-020031</t>
  </si>
  <si>
    <t>Location véhicule pr célébration de mémoires à Gihanga BUB CJPB</t>
  </si>
  <si>
    <t>15/05/2021-020033</t>
  </si>
  <si>
    <t>Carburant pr célébration de mémoire à Gihanga BUB CJPB</t>
  </si>
  <si>
    <t>15/05/2021-020035</t>
  </si>
  <si>
    <t>Frais de communication pr célébration de mémoire Gihanga BUB CJPB</t>
  </si>
  <si>
    <t>15/05/2021-020039</t>
  </si>
  <si>
    <t>BUB0040</t>
  </si>
  <si>
    <t xml:space="preserve">Justification pr frais de mission lors de la célébration de mémoire GIHANGA </t>
  </si>
  <si>
    <t>15/05/2021-020042</t>
  </si>
  <si>
    <t>BUB0042</t>
  </si>
  <si>
    <t>15/05/2021-020048</t>
  </si>
  <si>
    <t>BUB0076</t>
  </si>
  <si>
    <t xml:space="preserve">Justification de frais de mission </t>
  </si>
  <si>
    <t>18/05/2021-010031</t>
  </si>
  <si>
    <t>0280</t>
  </si>
  <si>
    <t xml:space="preserve">Carburant consommé pour le mois d'Avril </t>
  </si>
  <si>
    <t>18/05/2021-010033</t>
  </si>
  <si>
    <t>0281</t>
  </si>
  <si>
    <t xml:space="preserve">Constatation de frais de communication 76440 Portant frais de communication </t>
  </si>
  <si>
    <t>18/05/2021-010035</t>
  </si>
  <si>
    <t>0282</t>
  </si>
  <si>
    <t xml:space="preserve">Constatation de frais de location vehicule à Maxplus </t>
  </si>
  <si>
    <t>30/05/2021-010003</t>
  </si>
  <si>
    <t>30/05/2021-010004</t>
  </si>
  <si>
    <t xml:space="preserve">Justification de frais de mission de membre </t>
  </si>
  <si>
    <t>30/05/2021-010006</t>
  </si>
  <si>
    <t xml:space="preserve">Justification de frais de mission à NDANEZEREWE </t>
  </si>
  <si>
    <t>30/05/2021-010007</t>
  </si>
  <si>
    <t xml:space="preserve">Justification de frais de mission à Leonidas </t>
  </si>
  <si>
    <t>30/05/2021-010008</t>
  </si>
  <si>
    <t xml:space="preserve">Justification de frais de mission à Maryse </t>
  </si>
  <si>
    <t>30/05/2021-010009</t>
  </si>
  <si>
    <t xml:space="preserve">justification de frais  de mission à Didace </t>
  </si>
  <si>
    <t>30/05/2021-010010</t>
  </si>
  <si>
    <t xml:space="preserve">Justification de frais de mission à Pascal pour partcipation aux séances </t>
  </si>
  <si>
    <t>30/05/2021-010011</t>
  </si>
  <si>
    <t xml:space="preserve">Justification de frais de mission  à BUGAFIRO Pascal </t>
  </si>
  <si>
    <t>30/05/2021-010012</t>
  </si>
  <si>
    <t xml:space="preserve">Justification de frais de mission à Sr Claire NIRAGIRA </t>
  </si>
  <si>
    <t>30/05/2021-010013</t>
  </si>
  <si>
    <t xml:space="preserve">Justification de frais de mission à NITEREKA Maryse </t>
  </si>
  <si>
    <t>30/05/2021-010014</t>
  </si>
  <si>
    <t>Justification de frais de mission à BAYUBAHE Jeanne d'Arc</t>
  </si>
  <si>
    <t>30/05/2021-010015</t>
  </si>
  <si>
    <t xml:space="preserve">Justification de frais de mission à DIDACE NDAYISHIMIYE </t>
  </si>
  <si>
    <t>30/05/2021-010016</t>
  </si>
  <si>
    <t xml:space="preserve">Justification de frais de mission à Emery </t>
  </si>
  <si>
    <t>03/06/2021-010001</t>
  </si>
  <si>
    <t>0309</t>
  </si>
  <si>
    <t xml:space="preserve">Constatation de la FACTURE N°76573 Portant frais de Communication </t>
  </si>
  <si>
    <t>18/06/2021-010048</t>
  </si>
  <si>
    <t>0340</t>
  </si>
  <si>
    <t xml:space="preserve">Constatation de frais de carburant de Mai </t>
  </si>
  <si>
    <t>23/06/2021-010017</t>
  </si>
  <si>
    <t>0345</t>
  </si>
  <si>
    <t xml:space="preserve">Constatation de frais de location vehicule à Elvis NIYONZIMA </t>
  </si>
  <si>
    <t>23/06/2021-010018</t>
  </si>
  <si>
    <t>0346</t>
  </si>
  <si>
    <t xml:space="preserve">Constatation de frais de location vehicule à Elvis NIYONZIMA Pour partcipation aux séances </t>
  </si>
  <si>
    <t>30/06/2021-010030</t>
  </si>
  <si>
    <t>30/06/2021-010133</t>
  </si>
  <si>
    <t>0381</t>
  </si>
  <si>
    <t>30/06/2021-010136</t>
  </si>
  <si>
    <t>0383</t>
  </si>
  <si>
    <t xml:space="preserve">Constatation de la Facture N°0007759 Portant frais de communication </t>
  </si>
  <si>
    <t>30/06/2021-010171</t>
  </si>
  <si>
    <t xml:space="preserve">Justification de frais de mission pour la Celebration à Memoire pr Charles et Oscar </t>
  </si>
  <si>
    <t>30/06/2021-010175</t>
  </si>
  <si>
    <t>Location véhicule/célébration de commemoration des memoire  Commune Gihogazi</t>
  </si>
  <si>
    <t>30/06/2021-010177</t>
  </si>
  <si>
    <t>carburant/célébration de commemoration des memoires commune Gihogazi</t>
  </si>
  <si>
    <t>30/06/2021-010179</t>
  </si>
  <si>
    <t>camera et montage video/célébration de commemoration des memoires</t>
  </si>
  <si>
    <t>30/06/2021-010181</t>
  </si>
  <si>
    <t>Imprimer des invitations/célébration de commemoration des memoires</t>
  </si>
  <si>
    <t>Annulation Imprimes des invitations/célébrétion de commemoration des memoires</t>
  </si>
  <si>
    <t>30/06/2021-010183</t>
  </si>
  <si>
    <t>desinfectant/commemoration des memoires</t>
  </si>
  <si>
    <t>30/06/2021-010185</t>
  </si>
  <si>
    <t>Communication/commemoration des memoires</t>
  </si>
  <si>
    <t>30/06/2021-010189</t>
  </si>
  <si>
    <t>GIT0042</t>
  </si>
  <si>
    <t>Liste de frais de Deplacement des participants/commemoration des memoires</t>
  </si>
  <si>
    <t>30/06/2021-010190</t>
  </si>
  <si>
    <t>rafraichissement des participants/commemoration des memoires</t>
  </si>
  <si>
    <t>30/06/2021-010192</t>
  </si>
  <si>
    <t>Confection de banderoles/commemoration des memoires</t>
  </si>
  <si>
    <t>30/06/2021-010194</t>
  </si>
  <si>
    <t>Rafraichissement des invites d'honneur/commemoration des memoires</t>
  </si>
  <si>
    <t>30/06/2021-010198</t>
  </si>
  <si>
    <t>GIT0044</t>
  </si>
  <si>
    <t>Justification des frais de Decor/commemoration des memoires</t>
  </si>
  <si>
    <t>30/06/2021-010201</t>
  </si>
  <si>
    <t>GIT0046</t>
  </si>
  <si>
    <t>Justification des frais de Sonorisation /commemoration des memoires</t>
  </si>
  <si>
    <t>30/06/2021-010202</t>
  </si>
  <si>
    <t>Location de tente/commemoration des memoires</t>
  </si>
  <si>
    <t>30/06/2021-010204</t>
  </si>
  <si>
    <t>Location Chaise/commemoration des memoires</t>
  </si>
  <si>
    <t>30/06/2021-010208</t>
  </si>
  <si>
    <t>GIT0048</t>
  </si>
  <si>
    <t>Justification des frais de couverture mediatique/commemoration des memoires</t>
  </si>
  <si>
    <t>30/06/2021-010209</t>
  </si>
  <si>
    <t>Imprimé des invitations pour la célébration de commémoration des méùoires</t>
  </si>
  <si>
    <t>30/06/2021-010283</t>
  </si>
  <si>
    <t>Location véhicule du 28 au 29 avril  2021</t>
  </si>
  <si>
    <t>30/06/2021-010285</t>
  </si>
  <si>
    <t>Carburant pour la descente à Mwakiro</t>
  </si>
  <si>
    <t>30/06/2021-010305</t>
  </si>
  <si>
    <t>30/06/2021-010306</t>
  </si>
  <si>
    <t>30/06/2021-030001</t>
  </si>
  <si>
    <t>Matériel didactique pr la préparation de la célébration des mémoires</t>
  </si>
  <si>
    <t>30/06/2021-030006</t>
  </si>
  <si>
    <t>BUJ0084</t>
  </si>
  <si>
    <t>Frais de restauration pr la préparation de la célébration des mémoires</t>
  </si>
  <si>
    <t>30/06/2021-030007</t>
  </si>
  <si>
    <t>Frais de communication pr la préparation de la célébration des mémoires</t>
  </si>
  <si>
    <t>30/06/2021-030011</t>
  </si>
  <si>
    <t>BUJ0086</t>
  </si>
  <si>
    <t>Frais de mission pr la préparation de la célébration des mémoires</t>
  </si>
  <si>
    <t>30/06/2021-030012</t>
  </si>
  <si>
    <t>Frais carburant pr la préparation de la célébration des mémoires</t>
  </si>
  <si>
    <t>30/06/2021-030014</t>
  </si>
  <si>
    <t>Frais de location véhicule pr la prép de la célébration des mémoires</t>
  </si>
  <si>
    <t>30/06/2021-030018</t>
  </si>
  <si>
    <t>BUJ0088</t>
  </si>
  <si>
    <t>Frais de déplacement des participants pr la prép de la célébration</t>
  </si>
  <si>
    <t>30/06/2021-030019</t>
  </si>
  <si>
    <t>Frais de communication pr la journée de la célébration des mémoires</t>
  </si>
  <si>
    <t>30/06/2021-030021</t>
  </si>
  <si>
    <t>Frais de location véhicules pr la journée de la célébration des mémoires</t>
  </si>
  <si>
    <t>30/06/2021-030023</t>
  </si>
  <si>
    <t>Frais carburant pr la journée de la célébration des mémoires</t>
  </si>
  <si>
    <t>30/06/2021-030027</t>
  </si>
  <si>
    <t>BUJ0090</t>
  </si>
  <si>
    <t>Frais de couverture médiatique pr la journée de la célébration des mémoires</t>
  </si>
  <si>
    <t>30/06/2021-030028</t>
  </si>
  <si>
    <t>Frais de couverture audio-visuelle</t>
  </si>
  <si>
    <t>30/06/2021-030030</t>
  </si>
  <si>
    <t>Frais d'aménagement des lieux pr la journée des mémoires</t>
  </si>
  <si>
    <t>30/06/2021-030034</t>
  </si>
  <si>
    <t>BUJ0092</t>
  </si>
  <si>
    <t>Frais des desinfectants et invitation</t>
  </si>
  <si>
    <t>30/06/2021-030036</t>
  </si>
  <si>
    <t>BUJ0093</t>
  </si>
  <si>
    <t>Frais de déplacement des participants des porteurs Mrvya et Mbuye</t>
  </si>
  <si>
    <t>30/06/2021-030039</t>
  </si>
  <si>
    <t>BUJ0095</t>
  </si>
  <si>
    <t>Frais de restauration et raffraichissement pr la journée des mémoires</t>
  </si>
  <si>
    <t>30/06/2021-030043</t>
  </si>
  <si>
    <t>BUJ0098</t>
  </si>
  <si>
    <t>Frais de mission pour la journée des mémoires</t>
  </si>
  <si>
    <t>30/06/2021-030044</t>
  </si>
  <si>
    <t>Frais de Banderole pour la journée des mémoires</t>
  </si>
  <si>
    <t>30/06/2021-030048</t>
  </si>
  <si>
    <t>BUJ0100</t>
  </si>
  <si>
    <t>Frais d'organisation journée de la célébration des mémoires</t>
  </si>
  <si>
    <t>30/06/2021-030049</t>
  </si>
  <si>
    <t>Frais de Facilitation pour la Prép des mémoires</t>
  </si>
  <si>
    <t>30/06/2021-050001</t>
  </si>
  <si>
    <t xml:space="preserve">Frais de restauration des invités d'honneur de la célébration </t>
  </si>
  <si>
    <t>30/06/2021-070017</t>
  </si>
  <si>
    <t>NGO0046</t>
  </si>
  <si>
    <t xml:space="preserve">Frais d'amenagement des lieux lors de la célebration à BUSIGA </t>
  </si>
  <si>
    <t>30/06/2021-070018</t>
  </si>
  <si>
    <t>MUY0042</t>
  </si>
  <si>
    <t>Frais pour raffraichissement des participants/célébration mémoire</t>
  </si>
  <si>
    <t>Frais du carburant /célébration mémoire</t>
  </si>
  <si>
    <t>Frais de couverture médiatique/célébration mémoire</t>
  </si>
  <si>
    <t>Frais de location chaises/célébration mémoire</t>
  </si>
  <si>
    <t>Frais de gerbe de fleurs/célébration mémoire</t>
  </si>
  <si>
    <t>Frais d'amenagement des lieux/célébration mémoire</t>
  </si>
  <si>
    <t>Frais de mission du Point Focal /Célébration mémoire</t>
  </si>
  <si>
    <t>30/06/2021-070022</t>
  </si>
  <si>
    <t>NGO0048</t>
  </si>
  <si>
    <t xml:space="preserve">Frais d'amenagement des lieux lors de la célebration à MATONGO </t>
  </si>
  <si>
    <t>30/06/2021-070023</t>
  </si>
  <si>
    <t>MUY0044</t>
  </si>
  <si>
    <t>Frais de déplacement des participants/préparation de célébration des mémoires</t>
  </si>
  <si>
    <t>Frais de communcation /Préparation de célébration des mémoires</t>
  </si>
  <si>
    <t>Frais de location véhicule /Préparation célébration des mémoires</t>
  </si>
  <si>
    <t>Frais du carburant/Préparation de célébration des mémoires</t>
  </si>
  <si>
    <t>Frais de mission /Préparation de célébration des mémoires</t>
  </si>
  <si>
    <t>30/06/2021-070025</t>
  </si>
  <si>
    <t>Impression des cartes d'invitation/célébration des mémoires</t>
  </si>
  <si>
    <t>Frais de communication/célébration des mémoires</t>
  </si>
  <si>
    <t>Achat des désinfectants/célébration des mémoires</t>
  </si>
  <si>
    <t>30/06/2021-070028</t>
  </si>
  <si>
    <t>Location des tentes pour les invités/célébration des mémoires</t>
  </si>
  <si>
    <t>30/06/2021-070031</t>
  </si>
  <si>
    <t>NGO0050</t>
  </si>
  <si>
    <t xml:space="preserve">Frais de Rafraichissement des partcipants de la commune BUSIGA </t>
  </si>
  <si>
    <t>30/06/2021-070032</t>
  </si>
  <si>
    <t>Sonorisation /célébration des mémmoires</t>
  </si>
  <si>
    <t>30/06/2021-070035</t>
  </si>
  <si>
    <t>Confection des bandéroles/célébration des mémoires</t>
  </si>
  <si>
    <t>30/06/2021-070037</t>
  </si>
  <si>
    <t>NGO0052</t>
  </si>
  <si>
    <t xml:space="preserve">Frais de Rafraichissement des partcipants de la commune Gitwenzi </t>
  </si>
  <si>
    <t>30/06/2021-070038</t>
  </si>
  <si>
    <t>Décor/célébration des mémoires</t>
  </si>
  <si>
    <t>30/06/2021-070049</t>
  </si>
  <si>
    <t>NGO0054</t>
  </si>
  <si>
    <t xml:space="preserve">Frais de Rafraichissement des partcipants de la commune MATONGO </t>
  </si>
  <si>
    <t>30/06/2021-070058</t>
  </si>
  <si>
    <t>MUY0046</t>
  </si>
  <si>
    <t>Frais de déplacement des membres groupes porteurs Commune Mwakiro</t>
  </si>
  <si>
    <t>Déplacement des membres groupes porteus Commune Gasorwe</t>
  </si>
  <si>
    <t>30/06/2021-070060</t>
  </si>
  <si>
    <t>NGO0056</t>
  </si>
  <si>
    <t xml:space="preserve">Justification de frais de deplacement des partcipants de Ruhororo </t>
  </si>
  <si>
    <t>30/06/2021-070067</t>
  </si>
  <si>
    <t>RUY0026</t>
  </si>
  <si>
    <t>Raffraichissement des participants/célébration mémoires 4 communes</t>
  </si>
  <si>
    <t>Frais de déplacement pr les mbres des GP et leadeurs communautaires/célébr memoires</t>
  </si>
  <si>
    <t>Frais de communication pr organisateurs/célébr mémoires 4 communes</t>
  </si>
  <si>
    <t>Frais de confection des bandéroles/célébr memoires 4 communes</t>
  </si>
  <si>
    <t>Sonorisation /célébration commémoration des mémoires 4 communes</t>
  </si>
  <si>
    <t>frais des desinfectants /célébr comemoration des mémoires 4 communes</t>
  </si>
  <si>
    <t>Location véh /célébration comémoration des mémoires 4 communes</t>
  </si>
  <si>
    <t>Carburant  /célébration comémoration des mémoires 4 communes</t>
  </si>
  <si>
    <t>Frais de mission pr 3staff CDJP/Célébrat comémoration des mémoires 4 communes</t>
  </si>
  <si>
    <t>30/06/2021-070068</t>
  </si>
  <si>
    <t>NGO0058</t>
  </si>
  <si>
    <t xml:space="preserve">Avance de frais de deplacements de partcipants de la commune MATONGO </t>
  </si>
  <si>
    <t>30/06/2021-070071</t>
  </si>
  <si>
    <t>NGO0060</t>
  </si>
  <si>
    <t xml:space="preserve">Frais des groupes porteurs et des leaders cible à BUSIGA </t>
  </si>
  <si>
    <t>30/06/2021-070073</t>
  </si>
  <si>
    <t xml:space="preserve">Paiement frais de location vehicule lors de la célebration Memoire </t>
  </si>
  <si>
    <t>30/06/2021-070074</t>
  </si>
  <si>
    <t xml:space="preserve">Paiement frais de location vehicule de la Commune RUHORORO </t>
  </si>
  <si>
    <t>30/06/2021-070075</t>
  </si>
  <si>
    <t xml:space="preserve">Achats des désinfectants pour les célebration des mémoires </t>
  </si>
  <si>
    <t>30/06/2021-070076</t>
  </si>
  <si>
    <t xml:space="preserve">Paiement frais de sonorisation lors de la célebrations des mémoires de BUSIGA </t>
  </si>
  <si>
    <t>30/06/2021-070077</t>
  </si>
  <si>
    <t xml:space="preserve">Paiement frais de sonorisation lors de la celebration de memoires pour MATONGO </t>
  </si>
  <si>
    <t>30/06/2021-070078</t>
  </si>
  <si>
    <t xml:space="preserve">Paiement frais de sonorisation pour RUHORORO </t>
  </si>
  <si>
    <t>30/06/2021-070079</t>
  </si>
  <si>
    <t>Paiement frais de mission lors de la celebration des memoires dans les communes Matongo ,Ruhororo et</t>
  </si>
  <si>
    <t>30/06/2021-070080</t>
  </si>
  <si>
    <t xml:space="preserve">Paiement frais de mission lors de la celebration des mémoires dans les com Matongo ,RUSH et BUSIGA </t>
  </si>
  <si>
    <t>30/06/2021-070081</t>
  </si>
  <si>
    <t xml:space="preserve">Paiement frais de mission lors de la celebration des mémoires dans les Com à RIYAZIMANA Rembert </t>
  </si>
  <si>
    <t>30/06/2021-070082</t>
  </si>
  <si>
    <t xml:space="preserve">Paiement frais de mission lors de la celebration des mémoires dans les Com à Arakaza Tatienne </t>
  </si>
  <si>
    <t>30/06/2021-070083</t>
  </si>
  <si>
    <t xml:space="preserve">Paiement frais de mission lors de la celebration des mémoires dans les Com à Dieudonné </t>
  </si>
  <si>
    <t>30/06/2021-070084</t>
  </si>
  <si>
    <t xml:space="preserve">Paiement frais de mission lors de la celebration des mémoires dans les Com à Lambert </t>
  </si>
  <si>
    <t>30/06/2021-070085</t>
  </si>
  <si>
    <t xml:space="preserve">Paiement frais de mission lors de la celebration des mémoires dans les Com à Félix </t>
  </si>
  <si>
    <t>30/06/2021-070086</t>
  </si>
  <si>
    <t xml:space="preserve">Paiement frais d'impression des cartes d'invitation </t>
  </si>
  <si>
    <t>30/06/2021-070087</t>
  </si>
  <si>
    <t xml:space="preserve">Paiet de frais de Couverture Médiatique lors de la Célebration </t>
  </si>
  <si>
    <t>30/06/2021-070088</t>
  </si>
  <si>
    <t xml:space="preserve">Paiet frais du désinfectant pour la célebration des mémoires pr Commune Rango </t>
  </si>
  <si>
    <t>30/06/2021-070089</t>
  </si>
  <si>
    <t xml:space="preserve">Paiet frais de Location Véhicule lors de la Célebration </t>
  </si>
  <si>
    <t>30/06/2021-070090</t>
  </si>
  <si>
    <t xml:space="preserve">Frais de Rafraichissement des partcipants lors de la celebration des mémoires pr Rango </t>
  </si>
  <si>
    <t>30/06/2021-070091</t>
  </si>
  <si>
    <t xml:space="preserve">Frais de location des baches lors de la célébration des mémoires en Commune Rango </t>
  </si>
  <si>
    <t>30/06/2021-070092</t>
  </si>
  <si>
    <t>30/06/2021-070095</t>
  </si>
  <si>
    <t>NGO0062</t>
  </si>
  <si>
    <t>Justification de frais de deplacement des leaders de groupes porteurs lors de la celebration à Rango</t>
  </si>
  <si>
    <t>30/06/2021-070100</t>
  </si>
  <si>
    <t xml:space="preserve">Paiet frais de Carburant pour la célebration des mémoires </t>
  </si>
  <si>
    <t>30/06/2021-070101</t>
  </si>
  <si>
    <t xml:space="preserve">Paiemet fais de communication pour la celebration à RANGO </t>
  </si>
  <si>
    <t>30/06/2021-070102</t>
  </si>
  <si>
    <t xml:space="preserve">Paiet frais de location Véhicule pour le déplacement des materiels lors de la célebration </t>
  </si>
  <si>
    <t>30/06/2021-070103</t>
  </si>
  <si>
    <t xml:space="preserve">Carburant pour la celebration des memoires à RANGO /CH N°0932510 </t>
  </si>
  <si>
    <t>30/06/2021-070104</t>
  </si>
  <si>
    <t>Carburant pour la celebration des memoires à RANGO /CH N°0932509</t>
  </si>
  <si>
    <t>30/06/2021-070105</t>
  </si>
  <si>
    <t xml:space="preserve">Frais de la Confection de la banderole lors de la celebration des mémoires pr RANGO </t>
  </si>
  <si>
    <t>30/06/2021-070106</t>
  </si>
  <si>
    <t xml:space="preserve">Paiement frais de Communication pour les célébrations dans les trois communes </t>
  </si>
  <si>
    <t>30/06/2021-070107</t>
  </si>
  <si>
    <t xml:space="preserve">Frais de la Confection de la banderole lors de la celebration des mémoires </t>
  </si>
  <si>
    <t>30/06/2021-070108</t>
  </si>
  <si>
    <t xml:space="preserve">Frais de Confections de la banderole lors de la Célébration </t>
  </si>
  <si>
    <t>30/06/2021-070109</t>
  </si>
  <si>
    <t xml:space="preserve">Frais de carburant de la Célébration des mémoires à MATONGO </t>
  </si>
  <si>
    <t>30/06/2021-070110</t>
  </si>
  <si>
    <t xml:space="preserve">Frais de la Confections de la Banderole lors de la Célebrations à MATONGO </t>
  </si>
  <si>
    <t>30/06/2021-070116</t>
  </si>
  <si>
    <t xml:space="preserve">Frais de location chaises lors de la célébration à Rango </t>
  </si>
  <si>
    <t>30/06/2021-070117</t>
  </si>
  <si>
    <t xml:space="preserve">Frais de sonolisation lors de la célébration à Rango </t>
  </si>
  <si>
    <t>30/06/2021-070118</t>
  </si>
  <si>
    <t xml:space="preserve">Frais d'amanagement et Lieux lors de la célébration des mémoires </t>
  </si>
  <si>
    <t>30/06/2021-070119</t>
  </si>
  <si>
    <t xml:space="preserve">Frais d'amanagement et Lieux lors de la célébration des mémoires à Rango </t>
  </si>
  <si>
    <t>30/06/2021-070120</t>
  </si>
  <si>
    <t xml:space="preserve">Frais des fourniture pour la preparation des rapports </t>
  </si>
  <si>
    <t>01/03/2021-010003</t>
  </si>
  <si>
    <t>CJPB0101</t>
  </si>
  <si>
    <t>0692</t>
  </si>
  <si>
    <t xml:space="preserve">CH N°0006239 Portant frais de mission à Maryse </t>
  </si>
  <si>
    <t>01/03/2021-010004</t>
  </si>
  <si>
    <t>CJPB0102</t>
  </si>
  <si>
    <t xml:space="preserve">CH N°0006240  Portant frais de mission à Dieudonné </t>
  </si>
  <si>
    <t>01/03/2021-010005</t>
  </si>
  <si>
    <t>CJPB0103</t>
  </si>
  <si>
    <t xml:space="preserve">CH N°0006240  Portant frais de mission à Henri </t>
  </si>
  <si>
    <t>10/03/2021-010008</t>
  </si>
  <si>
    <t xml:space="preserve">Paiement d'avance des Honoraires pour la consultance </t>
  </si>
  <si>
    <t>10/03/2021-010012</t>
  </si>
  <si>
    <t>CJPB0126</t>
  </si>
  <si>
    <t xml:space="preserve">CH N°0006245 Portant frais de mission à Emery </t>
  </si>
  <si>
    <t>16/03/2021-010004</t>
  </si>
  <si>
    <t>24/03/2021-010042</t>
  </si>
  <si>
    <t xml:space="preserve">Paiement de la facture portant frais de communication pour evaluation finale de projet </t>
  </si>
  <si>
    <t>24/03/2021-010043</t>
  </si>
  <si>
    <t xml:space="preserve">Paiement frais de mission au point Focal pour suivi d'evaluation finale de projet </t>
  </si>
  <si>
    <t>24/03/2021-010044</t>
  </si>
  <si>
    <t xml:space="preserve">Paiement de frais de deplacement des enquétes et enqueteurs lors de l'evaluation finale du projet </t>
  </si>
  <si>
    <t>25/03/2021-010013</t>
  </si>
  <si>
    <t xml:space="preserve">OP N°0006996 Portant remboursement de frais de Carburant à Elysée </t>
  </si>
  <si>
    <t>30/03/2021-010006</t>
  </si>
  <si>
    <t xml:space="preserve">Constatation de frais de location Vehicule à Estis House pour la descente de Mwaro </t>
  </si>
  <si>
    <t>30/03/2021-010007</t>
  </si>
  <si>
    <t xml:space="preserve">Constatation de frais de location Vehicule à Maxplus à la descente de Muyinga </t>
  </si>
  <si>
    <t>31/03/2021-010025</t>
  </si>
  <si>
    <t>08/04/2021-010001</t>
  </si>
  <si>
    <t xml:space="preserve">Constatation de frais de location vehicule pour la descente à Kayanza </t>
  </si>
  <si>
    <t>08/04/2021-010005</t>
  </si>
  <si>
    <t xml:space="preserve">Constatation des Honoraires pour le agents de Saisie </t>
  </si>
  <si>
    <t>08/04/2021-010006</t>
  </si>
  <si>
    <t xml:space="preserve">Constatation des Honoraires pour le agents de Saisie Paterne </t>
  </si>
  <si>
    <t>08/04/2021-010007</t>
  </si>
  <si>
    <t xml:space="preserve">Constatation des Honoraires pour le agents de Saisie Ernest </t>
  </si>
  <si>
    <t>08/04/2021-010008</t>
  </si>
  <si>
    <t>0157</t>
  </si>
  <si>
    <t xml:space="preserve">Constatation des Honoraires pour le agents de Saisie Josianne </t>
  </si>
  <si>
    <t>08/04/2021-010009</t>
  </si>
  <si>
    <t>0158</t>
  </si>
  <si>
    <t>08/04/2021-010010</t>
  </si>
  <si>
    <t xml:space="preserve">Constatation des Honoraires pour le agents de Saisie Séverin </t>
  </si>
  <si>
    <t>08/04/2021-010011</t>
  </si>
  <si>
    <t xml:space="preserve">Constatation des Honoraires pour le agents de l'enquete </t>
  </si>
  <si>
    <t>08/04/2021-010012</t>
  </si>
  <si>
    <t xml:space="preserve">Constatation des Honoraires pour le agents de l'enquete Gaspard </t>
  </si>
  <si>
    <t>08/04/2021-010013</t>
  </si>
  <si>
    <t xml:space="preserve">Constatation des Honoraires pour l'Enquete </t>
  </si>
  <si>
    <t xml:space="preserve">Constatation de frais de  carburant pour  Suppervision à Muyinga </t>
  </si>
  <si>
    <t xml:space="preserve">Constatation de frais de  carburant pour  Suppervision à KAYANZA </t>
  </si>
  <si>
    <t xml:space="preserve">Constatation de frais de  carburant pour  Suppervision à MUYINGA ET MWARO </t>
  </si>
  <si>
    <t>15/04/2021-010002</t>
  </si>
  <si>
    <t xml:space="preserve">Constatation des honoraires à ANASTASE </t>
  </si>
  <si>
    <t>27/04/2021-010014</t>
  </si>
  <si>
    <t>0208</t>
  </si>
  <si>
    <t xml:space="preserve">Constatation de frais de location vehicule à NIYONZIMA Elvis </t>
  </si>
  <si>
    <t>27/04/2021-010018</t>
  </si>
  <si>
    <t>0210</t>
  </si>
  <si>
    <t xml:space="preserve">Constatation IPR pour Honoraire des agents de saisie des données de l'enquete </t>
  </si>
  <si>
    <t>29/04/2021-010018</t>
  </si>
  <si>
    <t>0225</t>
  </si>
  <si>
    <t xml:space="preserve">Constatation de frais des Honoraires pour l'enqueteur KADENDE </t>
  </si>
  <si>
    <t>12/05/2021-010012</t>
  </si>
  <si>
    <t>0279</t>
  </si>
  <si>
    <t xml:space="preserve">Constatation de frais de location salle pour la CEAL </t>
  </si>
  <si>
    <t>02/06/2021-010010</t>
  </si>
  <si>
    <t>0310</t>
  </si>
  <si>
    <t xml:space="preserve">Constatation de frais pour l'enquete lors de l'evaluation finale de projet </t>
  </si>
  <si>
    <t>21/06/2021-070003</t>
  </si>
  <si>
    <t>NGO0034</t>
  </si>
  <si>
    <t>Frais de déplacement des enquetés</t>
  </si>
  <si>
    <t>22/06/2021-070003</t>
  </si>
  <si>
    <t>NGO0036</t>
  </si>
  <si>
    <t>22/06/2021-070004</t>
  </si>
  <si>
    <t>Frais de mission du PFD pour l'enquete de l'évaluation du projet</t>
  </si>
  <si>
    <t>22/06/2021-070005</t>
  </si>
  <si>
    <t>Constatation du facture n°007044/ Frais de communication du PFD lors de l'enquete du projet</t>
  </si>
  <si>
    <t>23/06/2021-070004</t>
  </si>
  <si>
    <t>NGO0038</t>
  </si>
  <si>
    <t>25/06/2021-010009</t>
  </si>
  <si>
    <t>0347</t>
  </si>
  <si>
    <t xml:space="preserve">Frais d'atelier pour breifing sur les outils de l'evaluation de projet </t>
  </si>
  <si>
    <t>30/06/2021-010213</t>
  </si>
  <si>
    <t>GIT0050</t>
  </si>
  <si>
    <t>Liste de frais de déplacement des participants/Evaluation du projet Commune Nyabihanga</t>
  </si>
  <si>
    <t>30/06/2021-010216</t>
  </si>
  <si>
    <t>GIT0052</t>
  </si>
  <si>
    <t>Justification des frais de communication/Evaluation du projet Commune Nyabihanga</t>
  </si>
  <si>
    <t>30/06/2021-010219</t>
  </si>
  <si>
    <t>GIT0054</t>
  </si>
  <si>
    <t>Liste de frais de déplacement des participants/Evaluation du projet Commune Gihogazi</t>
  </si>
  <si>
    <t>30/06/2021-010222</t>
  </si>
  <si>
    <t>GIT0056</t>
  </si>
  <si>
    <t>Justif frais de Déplacement de l'enqueteur /Evaluation du projet Commune Nyabihanga</t>
  </si>
  <si>
    <t>30/06/2021-010225</t>
  </si>
  <si>
    <t>GIT0058</t>
  </si>
  <si>
    <t>Justif des Frais de mission du PF /Evaluation du projet dans la commune Gihogazi</t>
  </si>
  <si>
    <t>30/06/2021-010228</t>
  </si>
  <si>
    <t>GIT0060</t>
  </si>
  <si>
    <t>Justif des Frais de mission du PF /Evaluation du projet dans la commune Nyabihanga</t>
  </si>
  <si>
    <t>30/06/2021-010231</t>
  </si>
  <si>
    <t>GIT0062</t>
  </si>
  <si>
    <t>Justif frais de Déplacement de l'enqueteur /Evaluation du projet Commune Gihogazi</t>
  </si>
  <si>
    <t>30/06/2021-010234</t>
  </si>
  <si>
    <t>GIT0064</t>
  </si>
  <si>
    <t>Justification des frais de communication du PF /Evaluation du projet Commune Gihogazi</t>
  </si>
  <si>
    <t>30/06/2021-010309</t>
  </si>
  <si>
    <t>0503</t>
  </si>
  <si>
    <t xml:space="preserve">Constatation de frais des Honoraires pour les consultants de l'evaluation de projet </t>
  </si>
  <si>
    <t>30/06/2021-060004</t>
  </si>
  <si>
    <t>MUY0048</t>
  </si>
  <si>
    <t xml:space="preserve">Frais de deplacement des participants lors de l'evaluation </t>
  </si>
  <si>
    <t xml:space="preserve">Frais de mission au Point Focal lors de l'evaluation du projet </t>
  </si>
  <si>
    <t xml:space="preserve">Frais de communication pour l'evaluation de projet </t>
  </si>
  <si>
    <t xml:space="preserve">Frais de deplacement de l'enqueteur </t>
  </si>
  <si>
    <t>Du 01/05/2018 au 30/06/2021</t>
  </si>
  <si>
    <t>N° de pièce</t>
  </si>
  <si>
    <t>Date</t>
  </si>
  <si>
    <t>Description</t>
  </si>
  <si>
    <t>Montant EUR</t>
  </si>
  <si>
    <t>A1-212</t>
  </si>
  <si>
    <t>Achat pc HPelite 800 G4</t>
  </si>
  <si>
    <t>contrat + facture globale</t>
  </si>
  <si>
    <t>Loyers (1,5%) mai 2018 à mai 2019</t>
  </si>
  <si>
    <t>Loyers (1,5%) juin 2019 à septembre 2020</t>
  </si>
  <si>
    <t>Loyers (1,5%) oct 2020 à juin 2021</t>
  </si>
  <si>
    <t>A1-143</t>
  </si>
  <si>
    <t>Fact 05.17041.002.59 Eau Déc-Avril</t>
  </si>
  <si>
    <t>A1-144</t>
  </si>
  <si>
    <t>Fact 05.17040.001.28 Eau Nov-Avril</t>
  </si>
  <si>
    <t>A1-140</t>
  </si>
  <si>
    <t>F11536247 électricté et gaz Mai</t>
  </si>
  <si>
    <t>A1-168</t>
  </si>
  <si>
    <t>F11536247 électricté et gaz juin</t>
  </si>
  <si>
    <t>A1-223</t>
  </si>
  <si>
    <t>F11658640 électricté et gaz juillet</t>
  </si>
  <si>
    <t>A1-229</t>
  </si>
  <si>
    <t>F11893529 électricté et gaz août</t>
  </si>
  <si>
    <t>A1-260</t>
  </si>
  <si>
    <t>F12011201 électricté et gaz septembre</t>
  </si>
  <si>
    <t>A1-287</t>
  </si>
  <si>
    <t>F12128723 électricité et gaz octobre</t>
  </si>
  <si>
    <t>A1-333</t>
  </si>
  <si>
    <t>F12251256 électricté et gaz novembre</t>
  </si>
  <si>
    <t>A1-375</t>
  </si>
  <si>
    <t>F12373740 Electricté et Gaz décembre</t>
  </si>
  <si>
    <t>A1-2</t>
  </si>
  <si>
    <t>F12496290.-électricité janvier 19</t>
  </si>
  <si>
    <t>A1-47</t>
  </si>
  <si>
    <t>F12618713.-électricité Fev 19</t>
  </si>
  <si>
    <t>A1-92</t>
  </si>
  <si>
    <t>F12741253.-électricité 03 19</t>
  </si>
  <si>
    <t>A1-131</t>
  </si>
  <si>
    <t>F12863831 Electricté et gaz Avril 19</t>
  </si>
  <si>
    <t>A1-172</t>
  </si>
  <si>
    <t>F12986142 Electricité gaz mai</t>
  </si>
  <si>
    <t>A1-221</t>
  </si>
  <si>
    <t>F13108633 Electricté et gaz</t>
  </si>
  <si>
    <t>A1-237</t>
  </si>
  <si>
    <t>F13231434 Electricité gaz juillet</t>
  </si>
  <si>
    <t>A1-249</t>
  </si>
  <si>
    <t>F13353927 Electricité gaz aout</t>
  </si>
  <si>
    <t>A1-273</t>
  </si>
  <si>
    <t>F13476704 Electricité gaz sept</t>
  </si>
  <si>
    <t>A1-330</t>
  </si>
  <si>
    <t xml:space="preserve">F13599825 Eléctricité-Gaz </t>
  </si>
  <si>
    <t>A1-383</t>
  </si>
  <si>
    <t>F13784229 Electricté Gaz</t>
  </si>
  <si>
    <t>A1-410</t>
  </si>
  <si>
    <t>F13864553 Electricité et gaz déc 19</t>
  </si>
  <si>
    <t>A1-159</t>
  </si>
  <si>
    <t xml:space="preserve">Vivaqua </t>
  </si>
  <si>
    <t>A1-160</t>
  </si>
  <si>
    <t>A1-161</t>
  </si>
  <si>
    <t>A1-100</t>
  </si>
  <si>
    <t>Fact 05.17041.004.61 Eau Avril 2020</t>
  </si>
  <si>
    <t>A1-101</t>
  </si>
  <si>
    <t>Fact 05.17039.003.97 Eau Avril19-Avril20</t>
  </si>
  <si>
    <t>A1-102</t>
  </si>
  <si>
    <t>Fact 05.17040.003.30 Eau Avril19-Avril20</t>
  </si>
  <si>
    <t>Facture globale</t>
  </si>
  <si>
    <t>Facture d'électricité annuelle 2020</t>
  </si>
  <si>
    <t>Facture de gaz annuelle 2020</t>
  </si>
  <si>
    <t>Facture de gaz du 01-01-21 au 30-06-21</t>
  </si>
  <si>
    <t>Facture d'électricité du 01-01-21 au 30-06-21</t>
  </si>
  <si>
    <t>A1-422</t>
  </si>
  <si>
    <t>AssuranceAnnuelleEmployés-17/03146</t>
  </si>
  <si>
    <t>A1-246</t>
  </si>
  <si>
    <t>Assurance projet burundi-ntakarutimna</t>
  </si>
  <si>
    <t>A1-392</t>
  </si>
  <si>
    <t>Assur missionBurundi 01/20</t>
  </si>
  <si>
    <t>A1-153</t>
  </si>
  <si>
    <t>Assurance mission RDC Mejia A</t>
  </si>
  <si>
    <t>A1-154</t>
  </si>
  <si>
    <t>Assurance mission RDC Uluc/Albert</t>
  </si>
  <si>
    <t>A1-80</t>
  </si>
  <si>
    <t>PaiementPriseChargePartenaireBurundi</t>
  </si>
  <si>
    <t>A1-129</t>
  </si>
  <si>
    <t>envoi projet burundi decl cr</t>
  </si>
  <si>
    <t>A1-182</t>
  </si>
  <si>
    <t>Conférence Goverance Burundi</t>
  </si>
  <si>
    <t>A1-263</t>
  </si>
  <si>
    <t>Envoi document projet burundi</t>
  </si>
  <si>
    <t>A1-69</t>
  </si>
  <si>
    <t>Envoi recommandé projet Burundi</t>
  </si>
  <si>
    <t>Frais transfert 2018</t>
  </si>
  <si>
    <t xml:space="preserve">Frais bancaires 1er transfert </t>
  </si>
  <si>
    <t>Frais transfert 2020</t>
  </si>
  <si>
    <t xml:space="preserve">Frais bancaires 2e transfert </t>
  </si>
  <si>
    <t>Frais transfert 2021</t>
  </si>
  <si>
    <t xml:space="preserve">Frais bancaires 3e transfert </t>
  </si>
  <si>
    <t>Recharge téléphone Burundi</t>
  </si>
  <si>
    <t>A1-141</t>
  </si>
  <si>
    <t>Fuzer - F18SCF3149</t>
  </si>
  <si>
    <t>A1-180</t>
  </si>
  <si>
    <t>Fuzer - F18SCF3403</t>
  </si>
  <si>
    <t>Fuzer - F18SCF4567</t>
  </si>
  <si>
    <t>Fuzer - F18SCF5206</t>
  </si>
  <si>
    <t>A1-262</t>
  </si>
  <si>
    <t>Fuzer - F18SCF5644</t>
  </si>
  <si>
    <t>A1-301</t>
  </si>
  <si>
    <t>Fuzer - F18SCF6667 ABONNEMENT</t>
  </si>
  <si>
    <t>A1-344</t>
  </si>
  <si>
    <t>Fuzer - F18SCF7305 ABONNEMENT</t>
  </si>
  <si>
    <t>A1-390</t>
  </si>
  <si>
    <t>Fuzer - F18scf8270 abonnement</t>
  </si>
  <si>
    <t>A1-9</t>
  </si>
  <si>
    <t>Fuzer - Facture 19SCF0814 ABONNEMENT</t>
  </si>
  <si>
    <t>A1-26</t>
  </si>
  <si>
    <t>Fuzer -Abonnement 01/19</t>
  </si>
  <si>
    <t>A1-42</t>
  </si>
  <si>
    <t>Fuzer -activation service</t>
  </si>
  <si>
    <t>A1-55</t>
  </si>
  <si>
    <t>Fuzer -F19SCF1341 ABONNEMENT 02/19</t>
  </si>
  <si>
    <t>A1-112</t>
  </si>
  <si>
    <t>Fuzer -Abonnement Téléphonique 03/19</t>
  </si>
  <si>
    <t>A1-158</t>
  </si>
  <si>
    <t>Fuzer -F19SCF3164 04/19</t>
  </si>
  <si>
    <t>A1-189</t>
  </si>
  <si>
    <t>Fuzer -F19SCF3937 05/19</t>
  </si>
  <si>
    <t>A1-220</t>
  </si>
  <si>
    <t>Fuzer -F19SF4434 Abonnement 6/19</t>
  </si>
  <si>
    <t>A1-268</t>
  </si>
  <si>
    <t>Fuzer -F19SCF6246 Abonnement Aout</t>
  </si>
  <si>
    <t>A1-294</t>
  </si>
  <si>
    <t>Fuzer -F19SCF6921 Abonnement septembre</t>
  </si>
  <si>
    <t>A1-339</t>
  </si>
  <si>
    <t>Fuzer -F19SCF7595 abonnement octobre</t>
  </si>
  <si>
    <t>A1-385</t>
  </si>
  <si>
    <t>Fuzer -F19SCF8255 Abonnement novembre</t>
  </si>
  <si>
    <t>Fuzer -F19SCF4917 Abonnement 07/19</t>
  </si>
  <si>
    <t>A1-432</t>
  </si>
  <si>
    <t>Fuzer -F19SF9120 Abonnement</t>
  </si>
  <si>
    <t>Abonnement internet-téléphone 01-01-20 au 31-12-20</t>
  </si>
  <si>
    <t>Abonnement internet-téléphone 01-01-21 au 30-06-21</t>
  </si>
  <si>
    <t>A1-166</t>
  </si>
  <si>
    <t>MissionBurundi-DebeveClara-juillet18-F52519</t>
  </si>
  <si>
    <t>A1-195</t>
  </si>
  <si>
    <t>Visa Mission Burundi DebeveC - juillet18</t>
  </si>
  <si>
    <t>A1-183</t>
  </si>
  <si>
    <t>AssurMissionBurundi-DebeveC-F11/201807/00409</t>
  </si>
  <si>
    <t>A2-68</t>
  </si>
  <si>
    <t>PerDiemMissionBurundi-DebeveC-août18</t>
  </si>
  <si>
    <t>A2-69</t>
  </si>
  <si>
    <t>LogementHôtelMissionBurundi-août18</t>
  </si>
  <si>
    <t>A2-75</t>
  </si>
  <si>
    <t>TrajetsAéroportMissionBurundi-août18</t>
  </si>
  <si>
    <t>A1-58</t>
  </si>
  <si>
    <t xml:space="preserve">BilletBurundi-clara Debeve </t>
  </si>
  <si>
    <t>A1-105</t>
  </si>
  <si>
    <t>Visa Mission DebeveC</t>
  </si>
  <si>
    <t>A2-17</t>
  </si>
  <si>
    <t>perdiem</t>
  </si>
  <si>
    <t>A2-22</t>
  </si>
  <si>
    <t>A1-125</t>
  </si>
  <si>
    <t>AssuranceDebeve-Burundi</t>
  </si>
  <si>
    <t>A2-02</t>
  </si>
  <si>
    <t>Train C. DEBEVEC</t>
  </si>
  <si>
    <t>A1-440</t>
  </si>
  <si>
    <t>Billet Burundi C. DEBEVE</t>
  </si>
  <si>
    <t>Taxi</t>
  </si>
  <si>
    <t>A1-115</t>
  </si>
  <si>
    <t>Billet avion Albert</t>
  </si>
  <si>
    <t>A1-116</t>
  </si>
  <si>
    <t>Billet avion Noel</t>
  </si>
  <si>
    <t>A1-117</t>
  </si>
  <si>
    <t>Billet d'avion Uluc</t>
  </si>
  <si>
    <t>A1-118</t>
  </si>
  <si>
    <t>Billet d'avion Debeve</t>
  </si>
  <si>
    <t>A1-121</t>
  </si>
  <si>
    <t>Billet d'avion Cardon</t>
  </si>
  <si>
    <t>A2-40</t>
  </si>
  <si>
    <t>Remboursement consultant D. Noel</t>
  </si>
  <si>
    <t>A2-91</t>
  </si>
  <si>
    <t xml:space="preserve">Remb Frais dépl mission </t>
  </si>
  <si>
    <t>A2-124</t>
  </si>
  <si>
    <t>Frais  de déplacement Visite Barthélemy Burundi</t>
  </si>
  <si>
    <t>A2-128</t>
  </si>
  <si>
    <t>Frais D. Noel prise en charge Barthélemy Ntakarutimana</t>
  </si>
  <si>
    <t>A2-126</t>
  </si>
  <si>
    <t>Frais de dépalcement projet Burundi</t>
  </si>
  <si>
    <t>A2-26</t>
  </si>
  <si>
    <t xml:space="preserve">Frais de déplacement réunion Burundi </t>
  </si>
  <si>
    <t>A2-01</t>
  </si>
  <si>
    <t>Per Diem C. DEBEVE</t>
  </si>
  <si>
    <t>Hotel C. DEBEVE</t>
  </si>
  <si>
    <t>Visa C. DEBEVE</t>
  </si>
  <si>
    <t>Pharmacie C. DEBEVE</t>
  </si>
  <si>
    <t>A2-32</t>
  </si>
  <si>
    <t>PerDiemPartenaire Barthélémy Ntakarutimanajuin 18</t>
  </si>
  <si>
    <t>Réunion Projet Burundi 8/06</t>
  </si>
  <si>
    <t>A2-35</t>
  </si>
  <si>
    <t>Frais transport mission Burundi +visa Ntakarutimana</t>
  </si>
  <si>
    <t>A2-36</t>
  </si>
  <si>
    <t>Frais réunion partenaire Burundi</t>
  </si>
  <si>
    <t>A1-213</t>
  </si>
  <si>
    <t>LogementPartenaireBarthélémyNtakarutimana-juin18</t>
  </si>
  <si>
    <t>A2-39</t>
  </si>
  <si>
    <t xml:space="preserve">Journée de travail avec partenaires Burundi </t>
  </si>
  <si>
    <t>Fourniture  mission burundi</t>
  </si>
  <si>
    <t>Frais de prise en charge partenaires Burundi</t>
  </si>
  <si>
    <t>A2-87</t>
  </si>
  <si>
    <t>PerDiemPartenaire</t>
  </si>
  <si>
    <t>A2-90</t>
  </si>
  <si>
    <t>frais de visa B. Ntakarutimana</t>
  </si>
  <si>
    <t>A1-331</t>
  </si>
  <si>
    <t>Frais de séjour Barthélémy Ntakarutimana</t>
  </si>
  <si>
    <t>A1-259</t>
  </si>
  <si>
    <t>Billet B. Ntakarutimana</t>
  </si>
  <si>
    <t>A2-55</t>
  </si>
  <si>
    <t>Prise en charge partenaire Rwanda</t>
  </si>
  <si>
    <t xml:space="preserve">Recharge téléphone Burundi </t>
  </si>
  <si>
    <t>A2-119</t>
  </si>
  <si>
    <t xml:space="preserve">frais de téléphone D. Noel </t>
  </si>
  <si>
    <t xml:space="preserve">Remb depl mission D. Noel </t>
  </si>
  <si>
    <t>A2-130</t>
  </si>
  <si>
    <t>A2-09</t>
  </si>
  <si>
    <t>frais communication Delphine NOEL</t>
  </si>
  <si>
    <t>frais communication D NOEL</t>
  </si>
  <si>
    <t>A2-28</t>
  </si>
  <si>
    <t>Remb frais de tél projet burundi NOEL Delphine</t>
  </si>
  <si>
    <t>remb frais tél projet burundi</t>
  </si>
  <si>
    <t>remb frais tél pour partenaire burundais</t>
  </si>
  <si>
    <t>DEXA-39 V1/2106031</t>
  </si>
  <si>
    <t>Prise en chargebillet avion Noel</t>
  </si>
  <si>
    <t>A2-NF31</t>
  </si>
  <si>
    <t>Consultants 2018</t>
  </si>
  <si>
    <t>Honoraires et frais de mission Delphine Noel+ Benoit Albert 2018</t>
  </si>
  <si>
    <t>Consultants 2019</t>
  </si>
  <si>
    <t>Honoraires et frais de mission Delphine Noel+ Benoit Albert 2019</t>
  </si>
  <si>
    <t>Consultants 2020</t>
  </si>
  <si>
    <t>Solde honoraires et frais de mission Delphine Noel+ Benoit Albert 2020</t>
  </si>
  <si>
    <t>Décompte 2021</t>
  </si>
  <si>
    <t>Décl Cr HonoraireS Delphine NOEL</t>
  </si>
  <si>
    <t>Décl Cr Honoraires Benoit Albert</t>
  </si>
  <si>
    <t>Frais DGM Benoit Albert</t>
  </si>
  <si>
    <t>A2-NF32</t>
  </si>
  <si>
    <t xml:space="preserve">Perdiem  Delphine Noel </t>
  </si>
  <si>
    <t>Delphine Noel Test PCR</t>
  </si>
  <si>
    <t>Frais de taxi 150 USD Kigali-Bukavu</t>
  </si>
  <si>
    <t>A1-302</t>
  </si>
  <si>
    <t xml:space="preserve">Test Covid D. Noel </t>
  </si>
  <si>
    <t>A1-303</t>
  </si>
  <si>
    <t>Test Covid B. Albert</t>
  </si>
  <si>
    <t>A1-298/299</t>
  </si>
  <si>
    <t>A1-326</t>
  </si>
  <si>
    <t>Per diem  Benoit Albert</t>
  </si>
  <si>
    <t>Test PCR Belgique</t>
  </si>
  <si>
    <t>Anti malaria</t>
  </si>
  <si>
    <t>fiche de paie mai 2018 Chantal BION (administration-secrétariat)</t>
  </si>
  <si>
    <t>fiche de paie juin 2018 Chantal BION (administration-secrétariat)</t>
  </si>
  <si>
    <t>fiche de paie juillet 2018 Chantal BION (administration-secrétariat)</t>
  </si>
  <si>
    <t>fiche de paie août 2018 Chantal BION (administration-secrétariat)</t>
  </si>
  <si>
    <t>fiche de paie septembre 2018 Chantal BION (administration-secrétariat)</t>
  </si>
  <si>
    <t>fiche de paie octobre 2018 Chantal BION (administration-secrétariat)</t>
  </si>
  <si>
    <t>fiche de paie novembre 2018 Chantal BION (administration-secrétariat)</t>
  </si>
  <si>
    <t>fiche de paie décembre 2018 Chantal BION (administration-secrétariat)</t>
  </si>
  <si>
    <t>fiche de paie mai 2018 Clara DEBEVE (chargée du projet)</t>
  </si>
  <si>
    <t>fiche de paie juin 2018 Clara DEBEVE (chargée du projet)</t>
  </si>
  <si>
    <t>fiche de paie juillet 2018 Clara DEBEVE (chargée du projet)</t>
  </si>
  <si>
    <t>fiche de paie août 2018 Clara DEBEVE (chargée du projet)</t>
  </si>
  <si>
    <t>fiche de paie septembre 2018 Clara DEBEVE (chargée du projet)</t>
  </si>
  <si>
    <t>fiche de paie octobre 2018 Clara DEBEVE (chargée du projet)</t>
  </si>
  <si>
    <t>fiche de paie novembre 2018 Clara DEBEVE (chargée du projet)</t>
  </si>
  <si>
    <t>fiche de paie décembre 2018 Clara DEBEVE (chargée du projet)</t>
  </si>
  <si>
    <t>fiche de paie janvier 2019 Miguel ARRIMADAS (responsable administratif et financier)</t>
  </si>
  <si>
    <t>fiche de paie février 2019 Miguel ARRIMADAS (responsable administratif et financier)</t>
  </si>
  <si>
    <t>fiche de paie mars 2019 Miguel ARRIMADAS (responsable administratif et financier)</t>
  </si>
  <si>
    <t>fiche de paie avril 2019 Miguel ARRIMADAS (responsable administratif et financier)</t>
  </si>
  <si>
    <t>fiche de paie juin 2019 Miguel ARRIMADAS (responsable administratif et financier)</t>
  </si>
  <si>
    <t>fiche de paie mai 2019 Miguel ARRIMADAS (responsable administratif et financier)</t>
  </si>
  <si>
    <t>fiche de paie juillet 2019 Miguel ARRIMADAS (responsable administratif et financier)</t>
  </si>
  <si>
    <t>fiche de paie août 2019 Miguel ARRIMADAS (responsable administratif et financier)</t>
  </si>
  <si>
    <t>fiche de paie sept 2019 Miguel ARRIMADAS (responsable administratif et financier)</t>
  </si>
  <si>
    <t>fiche de paie oct 2019 Miguel ARRIMADAS (responsable administratif et financier)</t>
  </si>
  <si>
    <t>fiche de paie novembre 2019 Miguel ARRIMADAS (responsable administratif et financier)</t>
  </si>
  <si>
    <t>fiche de paie décembre 2019 Miguel ARRIMADAS (responsable administratif et financier)</t>
  </si>
  <si>
    <t>fiche de paie janvier 2019 Clara DEBEVE (chargée du projet)</t>
  </si>
  <si>
    <t>fiche de paie février 2019 Clara DEBEVE (chargée du projet)</t>
  </si>
  <si>
    <t>fiche de paie mars 2019 Clara DEBEVE (chargée du projet)</t>
  </si>
  <si>
    <t>fiche de paie avril 2019 Clara DEBEVE (chargée du projet)</t>
  </si>
  <si>
    <t>fiche de paie mai 2019 Clara DEBEVE (chargée du projet)</t>
  </si>
  <si>
    <t>fiche de paie juin 2019 Clara DEBEVE (chargée du projet)</t>
  </si>
  <si>
    <t>fiche de paie juillet 2019 Clara DEBEVE (chargée du projet)</t>
  </si>
  <si>
    <t>fiche de paie août 2019 Clara DEBEVE (chargée du projet)</t>
  </si>
  <si>
    <t>fiche de paie sept 2019 Clara DEBEVE (chargée du projet)</t>
  </si>
  <si>
    <t>fiche de paie oct 2019 Clara DEBEVE (chargée du projet)</t>
  </si>
  <si>
    <t>fiche de paie nov 2019 Clara DEBEVE (chargée du projet)</t>
  </si>
  <si>
    <t>fiche de paie déc 2019 Clara DEBEVE (chargée du projet)</t>
  </si>
  <si>
    <t>fiche de paie janvier 2019 Pauline LAIGNEAUX (chargée de comm)</t>
  </si>
  <si>
    <t>fiche de paie février 2019 Pauline LAIGNEAUX (chargée de comm)</t>
  </si>
  <si>
    <t>fiche de paie mars 2019 Pauline LAIGNEAUX (chargée de comm)</t>
  </si>
  <si>
    <t>fiche de paie avril 2019 Pauline LAIGNEAUX (chargée de comm)</t>
  </si>
  <si>
    <t>fiche de paie mai 2019 Pauline LAIGNEAUX (chargée de comm)</t>
  </si>
  <si>
    <t>fiche de paie juin 2019 Pauline LAIGNEAUX (chargée de comm)</t>
  </si>
  <si>
    <t>fiche de paie juillet 2019 Pauline LAIGNEAUX (chargée de comm)</t>
  </si>
  <si>
    <t>fiche de paie août 2019 Pauline LAIGNEAUX (chargée de comm)</t>
  </si>
  <si>
    <t>fiche de paie sept 2019 Pauline LAIGNEAUX (chargée de comm)</t>
  </si>
  <si>
    <t>fiche de paie oct 2019 Pauline LAIGNEAUX (chargée de comm)</t>
  </si>
  <si>
    <t>fiche de paie nov 2019 Pauline LAIGNEAUX (chargée de comm)</t>
  </si>
  <si>
    <t>fiche de paie dec 2019 Pauline LAIGNEAUX (chargée de comm)</t>
  </si>
  <si>
    <t>fiche de paie janvier 2020 Miguel ARRIMADAS (responsable administratif et financier)</t>
  </si>
  <si>
    <t>fiche de paie février 2020 Miguel ARRIMADAS (responsable administratif et financier)</t>
  </si>
  <si>
    <t>fiche de paie mars 2020 Miguel ARRIMADAS (responsable administratif et financier)</t>
  </si>
  <si>
    <t>fiche de paie avril 2020 Miguel ARRIMADAS (responsable administratif et financier)</t>
  </si>
  <si>
    <t>fiche de paie mai 2020 Miguel ARRIMADAS (responsable administratif et financier)</t>
  </si>
  <si>
    <t>fiche de paie juin 2020 Miguel ARRIMADAS (responsable administratif et financier)</t>
  </si>
  <si>
    <t>fiche de paie juillet 2020 Miguel ARRIMADAS (responsable administratif et financier)</t>
  </si>
  <si>
    <t>fiche de paie août 2020 Miguel ARRIMADAS (responsable administratif et financier)</t>
  </si>
  <si>
    <t>fiche de paie sept 2020 Miguel ARRIMADAS (responsable administratif et financier)</t>
  </si>
  <si>
    <t>fiche de paie oct 2020 Miguel ARRIMADAS (responsable administratif et financier)</t>
  </si>
  <si>
    <t>fiche de paie novembre 2020 Miguel ARRIMADAS (responsable administratif et financier)</t>
  </si>
  <si>
    <t>fiche de paie décembre 2020 Miguel ARRIMADAS (responsable administratif et financier)</t>
  </si>
  <si>
    <t>fiche de paie janvier 2020 Clara DEBEVE (chargée du projet)</t>
  </si>
  <si>
    <t>fiche de paie février 2020 Clara DEBEVE (chargée du projet)</t>
  </si>
  <si>
    <t>fiche de paie mai 2020 Clara DEBEVE (chargée du projet)</t>
  </si>
  <si>
    <t>fiche de paie juin 2020 Clara DEBEVE (chargée du projet)</t>
  </si>
  <si>
    <t>fiche de paie juillet 2020 Clara DEBEVE (chargée du projet)</t>
  </si>
  <si>
    <t>fiche de paie août 2020 Clara DEBEVE (chargée du projet)</t>
  </si>
  <si>
    <t>fiche de paie sept 2020 Clara DEBEVE (chargée du projet)</t>
  </si>
  <si>
    <t>fiche de paie oct 2020 Clara DEBEVE (chargée du projet)</t>
  </si>
  <si>
    <t>fiche de paie nov 2020 Clara DEBEVE (chargée du projet)</t>
  </si>
  <si>
    <t>fiche de paie déc 2020 Clara DEBEVE (chargée du projet)</t>
  </si>
  <si>
    <t>fiche de paie janvier 2021 Clara DEBEVE (chargée du projet)</t>
  </si>
  <si>
    <t>fiche de paie février 2021 Clara DEBEVE (chargée du projet)</t>
  </si>
  <si>
    <t>fiche de paie janvier 2020 Pauline LAIGNEAUX (chargée de comm)</t>
  </si>
  <si>
    <t>fiche de paie février 2020 Pauline LAIGNEAUX (chargée de comm)</t>
  </si>
  <si>
    <t>fiche de paie mars 2020 Pauline LAIGNEAUX (chargée de comm)</t>
  </si>
  <si>
    <t>fiche de paie avril 2020 Pauline LAIGNEAUX (chargée de comm)</t>
  </si>
  <si>
    <t>fiche de paie mai 2020 Pauline LAIGNEAUX (chargée de comm)</t>
  </si>
  <si>
    <t>fiche de paie juin 2020 Pauline LAIGNEAUX (chargée de comm)</t>
  </si>
  <si>
    <t>fiche de paie juillet 2020 Pauline LAIGNEAUX (chargée de comm)</t>
  </si>
  <si>
    <t>fiche de paie août 2020 Pauline LAIGNEAUX (chargée de comm)</t>
  </si>
  <si>
    <t>fiche de paie sept 2020 Pauline LAIGNEAUX (chargée de comm)</t>
  </si>
  <si>
    <t>fiche de paie oct 2020 Pauline LAIGNEAUX (chargée de comm)</t>
  </si>
  <si>
    <t>fiche de paie nov 2020 Pauline LAIGNEAUX (chargée de comm)</t>
  </si>
  <si>
    <t>fiche de paie dec 2020 Pauline LAIGNEAUX (chargée de comm)</t>
  </si>
  <si>
    <t>fiche de paie janvier 2021 Miguel ARRIMADAS (responsable administratif et financier)</t>
  </si>
  <si>
    <t>fiche de paie février 2021 Miguel ARRIMADAS (responsable administratif et financier)</t>
  </si>
  <si>
    <t>fiche de paie mars 2021 Miguel ARRIMADAS (responsable administratif et financier)</t>
  </si>
  <si>
    <t>fiche de paie avril 2021 Miguel ARRIMADAS (responsable administratif et financier)</t>
  </si>
  <si>
    <t>fiche de paie mai 2021 Miguel ARRIMADAS (responsable administratif et financier)</t>
  </si>
  <si>
    <t>fiche de paie février 2021 Alejandra MEJIA (chargée du projet)</t>
  </si>
  <si>
    <t>fiche de paie mars 2021 Alejandra MEJIA (chargée du projet)</t>
  </si>
  <si>
    <t>fiche de paie avril 2021 Alejandra MEJIA (chargée du projet)</t>
  </si>
  <si>
    <t>fiche de paie mai 2021 Alejandra MEJIA (chargée du projet)</t>
  </si>
  <si>
    <t>fiche de paie juin 2021 Alejandra MEJIA (chargée du projet)</t>
  </si>
  <si>
    <t>fiche de paie janvier 2021 Pauline LAIGNEAUX (chargée de comm)</t>
  </si>
  <si>
    <t>fiche de paie février 2021 Pauline LAIGNEAUX (chargée de comm)</t>
  </si>
  <si>
    <t>fiche de paie mars 2021 Pauline LAIGNEAUX (chargée de comm)</t>
  </si>
  <si>
    <t>fiche de paie avril 2021 Pauline LAIGNEAUX (chargée de comm)</t>
  </si>
  <si>
    <t>fiche de paie mai 2021 Pauline LAIGNEAUX (chargée de comm)</t>
  </si>
  <si>
    <t>fiche de paie juin 2021 Pauline LAIGNEAUX (chargée de comm)</t>
  </si>
  <si>
    <t>fiche de paie janvier 2021 Chantal BION (administration-secrétariat)</t>
  </si>
  <si>
    <t>fiche de paie février 2021 Chantal BION (administration-secrétariat)</t>
  </si>
  <si>
    <t>fiche de paie mars 2021 Chantal BION (administration-secrétariat)</t>
  </si>
  <si>
    <t>fiche de paie avril 2021 Chantal BION (administration-secrétariat)</t>
  </si>
  <si>
    <t>fiche de paie mai 2021 Chantal BION (administration-secrétariat)</t>
  </si>
  <si>
    <t>fiche de paie juin 2021 Chantal BION (administration-secrétariat)</t>
  </si>
  <si>
    <t>Montant envoyé Belgique</t>
  </si>
  <si>
    <t>Montant reçu Burundi</t>
  </si>
  <si>
    <t>Frais bancaires</t>
  </si>
  <si>
    <t>Taux Moyen Pondéré</t>
  </si>
  <si>
    <t xml:space="preserve">Date réception </t>
  </si>
  <si>
    <t xml:space="preserve">1er transfert </t>
  </si>
  <si>
    <t xml:space="preserve">2e transfert </t>
  </si>
  <si>
    <t xml:space="preserve">3e transfert </t>
  </si>
  <si>
    <t>total transferts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</si>
</sst>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d\-mm\-yyyy;@"/>
    <numFmt numFmtId="165" formatCode="&quot; &quot;[$€-80C]&quot; &quot;#,##0.00&quot; &quot;;&quot; &quot;[$€-80C]&quot; -&quot;#,##0.00&quot; &quot;;&quot; &quot;[$€-80C]&quot; -&quot;#&quot; &quot;;&quot; &quot;@&quot; &quot;"/>
    <numFmt numFmtId="166" formatCode="dd\-mm\-yy"/>
    <numFmt numFmtId="167" formatCode="&quot; &quot;#,##0.00&quot; &quot;[$€-80C]&quot; &quot;;&quot;-&quot;#,##0.00&quot; &quot;[$€-80C]&quot; &quot;;&quot; -&quot;#&quot; &quot;[$€-80C]&quot; &quot;;&quot; &quot;@&quot; &quot;"/>
    <numFmt numFmtId="168" formatCode="#,##0.00&quot; &quot;[$BIF-80C]"/>
    <numFmt numFmtId="169" formatCode="&quot; &quot;#,##0.0000&quot;   &quot;;&quot;-&quot;#,##0.0000&quot;   &quot;;&quot; -&quot;#.00&quot;   &quot;;&quot; &quot;@&quot; &quot;"/>
    <numFmt numFmtId="170" formatCode="0.0000"/>
    <numFmt numFmtId="171" formatCode="&quot; &quot;#,##0.0000&quot;   &quot;;&quot;-&quot;#,##0.0000&quot;   &quot;;&quot; -&quot;#&quot;   &quot;;&quot; &quot;@&quot; &quot;"/>
    <numFmt numFmtId="172" formatCode="#,##0&quot;  &quot;"/>
    <numFmt numFmtId="173" formatCode="#,##0.00&quot; &quot;[$€-80C]"/>
    <numFmt numFmtId="174" formatCode="&quot; &quot;#,##0.00&quot; &quot;;&quot;-&quot;#,##0.00&quot; &quot;;&quot; -&quot;#&quot; &quot;;&quot; &quot;@&quot; &quot;"/>
    <numFmt numFmtId="175" formatCode="&quot; &quot;#,##0.00&quot;   &quot;;&quot;-&quot;#,##0.00&quot;   &quot;;&quot; -&quot;#&quot;   &quot;;&quot; &quot;@&quot; &quot;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C0C0C0"/>
      <name val="Calibri"/>
      <family val="2"/>
    </font>
    <font>
      <sz val="11"/>
      <color rgb="FF969696"/>
      <name val="Calibri"/>
      <family val="2"/>
    </font>
    <font>
      <sz val="10"/>
      <color rgb="FF000000"/>
      <name val="Arial"/>
      <family val="2"/>
    </font>
    <font>
      <b/>
      <sz val="10"/>
      <color rgb="FFFFFFFF"/>
      <name val="Verdana"/>
      <family val="2"/>
    </font>
    <font>
      <b/>
      <sz val="12"/>
      <color rgb="FFFFFFFF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8"/>
      <color rgb="FF000000"/>
      <name val="Verdana"/>
      <family val="2"/>
    </font>
    <font>
      <b/>
      <sz val="11"/>
      <color rgb="FFFFFFFF"/>
      <name val="Calibri"/>
      <family val="2"/>
    </font>
    <font>
      <b/>
      <i/>
      <sz val="10"/>
      <color rgb="FF000000"/>
      <name val="Verdana"/>
      <family val="2"/>
    </font>
    <font>
      <b/>
      <sz val="10"/>
      <color rgb="FF000000"/>
      <name val="Arial"/>
      <family val="2"/>
    </font>
    <font>
      <b/>
      <sz val="11"/>
      <color rgb="FFFFFFFF"/>
      <name val="Verdana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305496"/>
        <bgColor rgb="FF305496"/>
      </patternFill>
    </fill>
    <fill>
      <patternFill patternType="solid">
        <fgColor rgb="FF8EA9DB"/>
        <bgColor rgb="FF8EA9DB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4B084"/>
        <bgColor rgb="FFF4B084"/>
      </patternFill>
    </fill>
    <fill>
      <patternFill patternType="solid">
        <fgColor rgb="FFACB9CA"/>
        <bgColor rgb="FFACB9CA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9">
    <xf numFmtId="0" fontId="0" fillId="0" borderId="0"/>
    <xf numFmtId="17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</cellStyleXfs>
  <cellXfs count="146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vertical="top" shrinkToFit="1"/>
    </xf>
    <xf numFmtId="0" fontId="7" fillId="3" borderId="4" xfId="0" applyFont="1" applyFill="1" applyBorder="1" applyAlignment="1">
      <alignment vertical="top" shrinkToFit="1"/>
    </xf>
    <xf numFmtId="4" fontId="8" fillId="3" borderId="3" xfId="0" applyNumberFormat="1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shrinkToFit="1"/>
    </xf>
    <xf numFmtId="0" fontId="8" fillId="0" borderId="5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5" xfId="0" applyFont="1" applyBorder="1" applyAlignment="1">
      <alignment vertical="center" shrinkToFit="1"/>
    </xf>
    <xf numFmtId="4" fontId="8" fillId="0" borderId="5" xfId="0" applyNumberFormat="1" applyFont="1" applyBorder="1" applyAlignment="1">
      <alignment vertical="top" wrapText="1"/>
    </xf>
    <xf numFmtId="9" fontId="1" fillId="0" borderId="5" xfId="2" applyBorder="1" applyAlignment="1">
      <alignment horizontal="center"/>
    </xf>
    <xf numFmtId="0" fontId="9" fillId="4" borderId="5" xfId="0" applyFont="1" applyFill="1" applyBorder="1" applyAlignment="1">
      <alignment horizontal="left" vertical="top" shrinkToFit="1"/>
    </xf>
    <xf numFmtId="0" fontId="9" fillId="4" borderId="6" xfId="0" applyFont="1" applyFill="1" applyBorder="1" applyAlignment="1">
      <alignment horizontal="left" vertical="top" shrinkToFit="1"/>
    </xf>
    <xf numFmtId="4" fontId="9" fillId="4" borderId="5" xfId="0" applyNumberFormat="1" applyFont="1" applyFill="1" applyBorder="1" applyAlignment="1">
      <alignment vertical="top" wrapText="1"/>
    </xf>
    <xf numFmtId="9" fontId="1" fillId="4" borderId="5" xfId="2" applyFill="1" applyBorder="1" applyAlignment="1">
      <alignment horizontal="center"/>
    </xf>
    <xf numFmtId="0" fontId="7" fillId="3" borderId="5" xfId="0" applyFont="1" applyFill="1" applyBorder="1" applyAlignment="1">
      <alignment vertical="top" shrinkToFit="1"/>
    </xf>
    <xf numFmtId="0" fontId="7" fillId="3" borderId="6" xfId="0" applyFont="1" applyFill="1" applyBorder="1" applyAlignment="1">
      <alignment vertical="top" shrinkToFit="1"/>
    </xf>
    <xf numFmtId="4" fontId="8" fillId="3" borderId="5" xfId="0" applyNumberFormat="1" applyFont="1" applyFill="1" applyBorder="1" applyAlignment="1">
      <alignment vertical="top" wrapText="1"/>
    </xf>
    <xf numFmtId="9" fontId="7" fillId="3" borderId="5" xfId="0" applyNumberFormat="1" applyFont="1" applyFill="1" applyBorder="1" applyAlignment="1">
      <alignment horizontal="center" vertical="top" shrinkToFit="1"/>
    </xf>
    <xf numFmtId="0" fontId="8" fillId="0" borderId="6" xfId="0" applyFont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top"/>
    </xf>
    <xf numFmtId="9" fontId="8" fillId="4" borderId="5" xfId="2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 wrapText="1"/>
    </xf>
    <xf numFmtId="4" fontId="8" fillId="0" borderId="5" xfId="0" applyNumberFormat="1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top" shrinkToFit="1"/>
    </xf>
    <xf numFmtId="0" fontId="9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shrinkToFit="1"/>
    </xf>
    <xf numFmtId="4" fontId="5" fillId="2" borderId="5" xfId="0" applyNumberFormat="1" applyFont="1" applyFill="1" applyBorder="1" applyAlignment="1">
      <alignment vertical="top" wrapText="1"/>
    </xf>
    <xf numFmtId="9" fontId="11" fillId="2" borderId="5" xfId="2" applyFont="1" applyFill="1" applyBorder="1" applyAlignment="1">
      <alignment horizontal="center"/>
    </xf>
    <xf numFmtId="9" fontId="7" fillId="3" borderId="5" xfId="0" applyNumberFormat="1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left" vertical="center" shrinkToFit="1"/>
    </xf>
    <xf numFmtId="0" fontId="12" fillId="5" borderId="6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 wrapText="1"/>
    </xf>
    <xf numFmtId="4" fontId="12" fillId="5" borderId="5" xfId="0" applyNumberFormat="1" applyFont="1" applyFill="1" applyBorder="1" applyAlignment="1">
      <alignment vertical="center" wrapText="1"/>
    </xf>
    <xf numFmtId="9" fontId="13" fillId="5" borderId="5" xfId="2" applyFont="1" applyFill="1" applyBorder="1" applyAlignment="1">
      <alignment horizontal="center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2" fontId="8" fillId="0" borderId="5" xfId="0" applyNumberFormat="1" applyFont="1" applyBorder="1" applyAlignment="1">
      <alignment horizontal="left" vertical="center"/>
    </xf>
    <xf numFmtId="4" fontId="12" fillId="6" borderId="5" xfId="0" applyNumberFormat="1" applyFont="1" applyFill="1" applyBorder="1" applyAlignment="1">
      <alignment vertical="center" wrapText="1"/>
    </xf>
    <xf numFmtId="4" fontId="9" fillId="4" borderId="7" xfId="0" applyNumberFormat="1" applyFont="1" applyFill="1" applyBorder="1" applyAlignment="1">
      <alignment vertical="top" wrapText="1"/>
    </xf>
    <xf numFmtId="9" fontId="1" fillId="4" borderId="7" xfId="2" applyFill="1" applyBorder="1" applyAlignment="1">
      <alignment horizontal="center"/>
    </xf>
    <xf numFmtId="0" fontId="9" fillId="2" borderId="8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vertical="top" shrinkToFit="1"/>
    </xf>
    <xf numFmtId="0" fontId="14" fillId="2" borderId="9" xfId="0" applyFont="1" applyFill="1" applyBorder="1" applyAlignment="1">
      <alignment vertical="top"/>
    </xf>
    <xf numFmtId="4" fontId="14" fillId="2" borderId="1" xfId="0" applyNumberFormat="1" applyFont="1" applyFill="1" applyBorder="1" applyAlignment="1">
      <alignment vertical="top" wrapText="1"/>
    </xf>
    <xf numFmtId="9" fontId="15" fillId="7" borderId="1" xfId="2" applyFont="1" applyFill="1" applyBorder="1" applyAlignment="1">
      <alignment horizontal="center"/>
    </xf>
    <xf numFmtId="0" fontId="4" fillId="0" borderId="0" xfId="0" applyFont="1" applyAlignment="1">
      <alignment horizontal="right" shrinkToFit="1"/>
    </xf>
    <xf numFmtId="4" fontId="0" fillId="0" borderId="0" xfId="0" applyNumberFormat="1"/>
    <xf numFmtId="0" fontId="16" fillId="0" borderId="0" xfId="15" applyFont="1" applyFill="1" applyAlignment="1"/>
    <xf numFmtId="166" fontId="16" fillId="0" borderId="0" xfId="15" applyNumberFormat="1" applyFont="1" applyFill="1" applyAlignment="1"/>
    <xf numFmtId="0" fontId="17" fillId="0" borderId="0" xfId="15" applyFont="1" applyFill="1" applyAlignment="1">
      <alignment horizontal="center"/>
    </xf>
    <xf numFmtId="0" fontId="16" fillId="0" borderId="0" xfId="15" applyFont="1" applyFill="1" applyAlignment="1">
      <alignment horizontal="right"/>
    </xf>
    <xf numFmtId="1" fontId="16" fillId="0" borderId="0" xfId="15" applyNumberFormat="1" applyFont="1" applyFill="1" applyAlignment="1"/>
    <xf numFmtId="166" fontId="19" fillId="8" borderId="10" xfId="15" applyNumberFormat="1" applyFont="1" applyFill="1" applyBorder="1" applyAlignment="1">
      <alignment horizontal="center" vertical="center" wrapText="1"/>
    </xf>
    <xf numFmtId="0" fontId="19" fillId="8" borderId="10" xfId="15" applyFont="1" applyFill="1" applyBorder="1" applyAlignment="1">
      <alignment horizontal="center" vertical="center" wrapText="1"/>
    </xf>
    <xf numFmtId="0" fontId="15" fillId="8" borderId="10" xfId="15" applyFont="1" applyFill="1" applyBorder="1" applyAlignment="1">
      <alignment horizontal="center" vertical="center" wrapText="1"/>
    </xf>
    <xf numFmtId="1" fontId="19" fillId="8" borderId="10" xfId="15" applyNumberFormat="1" applyFont="1" applyFill="1" applyBorder="1" applyAlignment="1">
      <alignment horizontal="center" vertical="center" wrapText="1"/>
    </xf>
    <xf numFmtId="172" fontId="19" fillId="8" borderId="10" xfId="15" applyNumberFormat="1" applyFont="1" applyFill="1" applyBorder="1" applyAlignment="1">
      <alignment horizontal="center" vertical="center" wrapText="1"/>
    </xf>
    <xf numFmtId="166" fontId="16" fillId="0" borderId="11" xfId="15" applyNumberFormat="1" applyFont="1" applyFill="1" applyBorder="1" applyAlignment="1"/>
    <xf numFmtId="0" fontId="17" fillId="0" borderId="11" xfId="0" applyFont="1" applyFill="1" applyBorder="1" applyAlignment="1">
      <alignment horizontal="center"/>
    </xf>
    <xf numFmtId="172" fontId="16" fillId="0" borderId="11" xfId="15" applyNumberFormat="1" applyFont="1" applyFill="1" applyBorder="1" applyAlignment="1"/>
    <xf numFmtId="173" fontId="16" fillId="0" borderId="11" xfId="15" applyNumberFormat="1" applyFont="1" applyFill="1" applyBorder="1" applyAlignment="1"/>
    <xf numFmtId="166" fontId="17" fillId="0" borderId="11" xfId="15" applyNumberFormat="1" applyFont="1" applyFill="1" applyBorder="1" applyAlignment="1">
      <alignment horizontal="center"/>
    </xf>
    <xf numFmtId="0" fontId="17" fillId="0" borderId="11" xfId="15" applyFont="1" applyFill="1" applyBorder="1" applyAlignment="1">
      <alignment horizontal="center"/>
    </xf>
    <xf numFmtId="49" fontId="17" fillId="0" borderId="11" xfId="15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66" fontId="16" fillId="0" borderId="10" xfId="15" applyNumberFormat="1" applyFont="1" applyFill="1" applyBorder="1" applyAlignment="1"/>
    <xf numFmtId="172" fontId="16" fillId="0" borderId="12" xfId="15" applyNumberFormat="1" applyFont="1" applyFill="1" applyBorder="1" applyAlignment="1"/>
    <xf numFmtId="0" fontId="17" fillId="0" borderId="11" xfId="0" applyFont="1" applyBorder="1" applyAlignment="1">
      <alignment horizontal="center"/>
    </xf>
    <xf numFmtId="172" fontId="16" fillId="0" borderId="13" xfId="15" applyNumberFormat="1" applyFont="1" applyFill="1" applyBorder="1" applyAlignment="1"/>
    <xf numFmtId="0" fontId="17" fillId="0" borderId="10" xfId="0" applyFont="1" applyBorder="1" applyAlignment="1">
      <alignment horizontal="center"/>
    </xf>
    <xf numFmtId="173" fontId="16" fillId="0" borderId="12" xfId="15" applyNumberFormat="1" applyFont="1" applyFill="1" applyBorder="1" applyAlignment="1"/>
    <xf numFmtId="172" fontId="20" fillId="0" borderId="11" xfId="0" applyNumberFormat="1" applyFont="1" applyBorder="1"/>
    <xf numFmtId="173" fontId="18" fillId="9" borderId="11" xfId="15" applyNumberFormat="1" applyFont="1" applyFill="1" applyBorder="1" applyAlignment="1"/>
    <xf numFmtId="0" fontId="20" fillId="0" borderId="0" xfId="0" applyFont="1"/>
    <xf numFmtId="166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0" fontId="21" fillId="10" borderId="14" xfId="0" applyFont="1" applyFill="1" applyBorder="1" applyAlignment="1">
      <alignment horizontal="center"/>
    </xf>
    <xf numFmtId="0" fontId="21" fillId="0" borderId="0" xfId="0" applyFont="1"/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166" fontId="0" fillId="0" borderId="11" xfId="0" applyNumberFormat="1" applyBorder="1" applyAlignment="1">
      <alignment horizontal="center"/>
    </xf>
    <xf numFmtId="0" fontId="0" fillId="0" borderId="14" xfId="0" applyBorder="1"/>
    <xf numFmtId="166" fontId="0" fillId="0" borderId="12" xfId="0" applyNumberFormat="1" applyBorder="1" applyAlignment="1">
      <alignment horizontal="center"/>
    </xf>
    <xf numFmtId="0" fontId="22" fillId="0" borderId="0" xfId="0" applyFont="1"/>
    <xf numFmtId="0" fontId="0" fillId="0" borderId="10" xfId="0" applyBorder="1"/>
    <xf numFmtId="16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167" fontId="0" fillId="0" borderId="0" xfId="0" applyNumberFormat="1"/>
    <xf numFmtId="0" fontId="23" fillId="0" borderId="0" xfId="0" applyFont="1" applyAlignment="1">
      <alignment wrapText="1"/>
    </xf>
    <xf numFmtId="167" fontId="23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center" wrapText="1"/>
    </xf>
    <xf numFmtId="167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8" fontId="0" fillId="0" borderId="0" xfId="0" applyNumberFormat="1"/>
    <xf numFmtId="169" fontId="0" fillId="0" borderId="0" xfId="0" applyNumberFormat="1"/>
    <xf numFmtId="167" fontId="0" fillId="0" borderId="15" xfId="0" applyNumberFormat="1" applyBorder="1"/>
    <xf numFmtId="168" fontId="0" fillId="0" borderId="15" xfId="0" applyNumberFormat="1" applyBorder="1"/>
    <xf numFmtId="169" fontId="0" fillId="0" borderId="15" xfId="0" applyNumberFormat="1" applyBorder="1"/>
    <xf numFmtId="0" fontId="23" fillId="0" borderId="0" xfId="0" applyFont="1"/>
    <xf numFmtId="167" fontId="23" fillId="0" borderId="0" xfId="0" applyNumberFormat="1" applyFont="1"/>
    <xf numFmtId="168" fontId="23" fillId="0" borderId="0" xfId="0" applyNumberFormat="1" applyFont="1"/>
    <xf numFmtId="170" fontId="23" fillId="9" borderId="0" xfId="0" applyNumberFormat="1" applyFont="1" applyFill="1"/>
    <xf numFmtId="171" fontId="0" fillId="0" borderId="0" xfId="0" applyNumberFormat="1"/>
    <xf numFmtId="166" fontId="16" fillId="0" borderId="0" xfId="15" applyNumberFormat="1" applyFont="1" applyFill="1" applyBorder="1" applyAlignment="1"/>
    <xf numFmtId="0" fontId="16" fillId="0" borderId="0" xfId="15" applyFont="1" applyFill="1" applyBorder="1" applyAlignment="1"/>
    <xf numFmtId="0" fontId="17" fillId="0" borderId="0" xfId="15" applyFont="1" applyFill="1" applyBorder="1" applyAlignment="1">
      <alignment horizontal="center"/>
    </xf>
    <xf numFmtId="0" fontId="16" fillId="0" borderId="0" xfId="15" applyFont="1" applyFill="1" applyBorder="1" applyAlignment="1">
      <alignment horizontal="right"/>
    </xf>
    <xf numFmtId="1" fontId="16" fillId="0" borderId="0" xfId="15" applyNumberFormat="1" applyFont="1" applyFill="1" applyBorder="1" applyAlignment="1"/>
    <xf numFmtId="49" fontId="16" fillId="0" borderId="0" xfId="15" applyNumberFormat="1" applyFont="1" applyFill="1" applyBorder="1" applyAlignment="1"/>
    <xf numFmtId="170" fontId="16" fillId="0" borderId="0" xfId="15" applyNumberFormat="1" applyFont="1" applyFill="1" applyBorder="1" applyAlignment="1"/>
    <xf numFmtId="166" fontId="18" fillId="0" borderId="0" xfId="15" applyNumberFormat="1" applyFont="1" applyFill="1" applyBorder="1" applyAlignment="1"/>
    <xf numFmtId="0" fontId="21" fillId="10" borderId="20" xfId="0" applyFont="1" applyFill="1" applyBorder="1" applyAlignment="1">
      <alignment horizontal="center"/>
    </xf>
    <xf numFmtId="0" fontId="21" fillId="10" borderId="21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165" fontId="0" fillId="0" borderId="23" xfId="14" applyFont="1" applyBorder="1"/>
    <xf numFmtId="0" fontId="0" fillId="0" borderId="24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65" fontId="0" fillId="6" borderId="23" xfId="14" applyFont="1" applyFill="1" applyBorder="1"/>
    <xf numFmtId="0" fontId="0" fillId="0" borderId="0" xfId="0" applyBorder="1"/>
    <xf numFmtId="0" fontId="0" fillId="0" borderId="25" xfId="0" applyBorder="1" applyAlignment="1">
      <alignment horizontal="center"/>
    </xf>
    <xf numFmtId="165" fontId="0" fillId="0" borderId="26" xfId="14" applyFont="1" applyBorder="1"/>
    <xf numFmtId="0" fontId="0" fillId="0" borderId="27" xfId="0" applyBorder="1" applyAlignment="1">
      <alignment horizontal="center"/>
    </xf>
    <xf numFmtId="0" fontId="0" fillId="0" borderId="28" xfId="0" applyBorder="1"/>
    <xf numFmtId="166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left"/>
    </xf>
    <xf numFmtId="165" fontId="0" fillId="0" borderId="29" xfId="14" applyFont="1" applyBorder="1"/>
    <xf numFmtId="165" fontId="23" fillId="11" borderId="16" xfId="0" applyNumberFormat="1" applyFont="1" applyFill="1" applyBorder="1"/>
    <xf numFmtId="166" fontId="20" fillId="0" borderId="11" xfId="0" applyNumberFormat="1" applyFont="1" applyFill="1" applyBorder="1" applyAlignment="1">
      <alignment horizontal="center"/>
    </xf>
    <xf numFmtId="0" fontId="20" fillId="4" borderId="17" xfId="0" applyFont="1" applyFill="1" applyBorder="1" applyAlignment="1">
      <alignment horizontal="center"/>
    </xf>
    <xf numFmtId="0" fontId="20" fillId="4" borderId="18" xfId="0" applyFont="1" applyFill="1" applyBorder="1" applyAlignment="1">
      <alignment horizontal="center"/>
    </xf>
    <xf numFmtId="0" fontId="20" fillId="4" borderId="19" xfId="0" applyFont="1" applyFill="1" applyBorder="1" applyAlignment="1">
      <alignment horizontal="center"/>
    </xf>
  </cellXfs>
  <cellStyles count="19">
    <cellStyle name="cf1" xfId="3" xr:uid="{00000000-0005-0000-0000-000000000000}"/>
    <cellStyle name="cf10" xfId="4" xr:uid="{00000000-0005-0000-0000-000001000000}"/>
    <cellStyle name="cf2" xfId="5" xr:uid="{00000000-0005-0000-0000-000002000000}"/>
    <cellStyle name="cf3" xfId="6" xr:uid="{00000000-0005-0000-0000-000003000000}"/>
    <cellStyle name="cf4" xfId="7" xr:uid="{00000000-0005-0000-0000-000004000000}"/>
    <cellStyle name="cf5" xfId="8" xr:uid="{00000000-0005-0000-0000-000005000000}"/>
    <cellStyle name="cf6" xfId="9" xr:uid="{00000000-0005-0000-0000-000006000000}"/>
    <cellStyle name="cf7" xfId="10" xr:uid="{00000000-0005-0000-0000-000007000000}"/>
    <cellStyle name="cf8" xfId="11" xr:uid="{00000000-0005-0000-0000-000008000000}"/>
    <cellStyle name="cf9" xfId="12" xr:uid="{00000000-0005-0000-0000-000009000000}"/>
    <cellStyle name="Milliers" xfId="1" builtinId="3" customBuiltin="1"/>
    <cellStyle name="Milliers 11" xfId="13" xr:uid="{00000000-0005-0000-0000-00000B000000}"/>
    <cellStyle name="Monétaire 3" xfId="14" xr:uid="{00000000-0005-0000-0000-00000C000000}"/>
    <cellStyle name="Normal" xfId="0" builtinId="0" customBuiltin="1"/>
    <cellStyle name="Normal 2" xfId="15" xr:uid="{00000000-0005-0000-0000-00000E000000}"/>
    <cellStyle name="Normal 2 2" xfId="16" xr:uid="{00000000-0005-0000-0000-00000F000000}"/>
    <cellStyle name="Normal 3" xfId="17" xr:uid="{00000000-0005-0000-0000-000010000000}"/>
    <cellStyle name="Normal 5" xfId="18" xr:uid="{00000000-0005-0000-0000-000011000000}"/>
    <cellStyle name="Pourcentage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19271" cy="742803"/>
    <xdr:pic>
      <xdr:nvPicPr>
        <xdr:cNvPr id="2" name="Image 1">
          <a:extLst>
            <a:ext uri="{FF2B5EF4-FFF2-40B4-BE49-F238E27FC236}">
              <a16:creationId xmlns:a16="http://schemas.microsoft.com/office/drawing/2014/main" id="{2C3DA544-D79E-4E67-9E61-80FF74AA9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19271" cy="7428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9753" cy="744705"/>
    <xdr:pic>
      <xdr:nvPicPr>
        <xdr:cNvPr id="2" name="Image 1">
          <a:extLst>
            <a:ext uri="{FF2B5EF4-FFF2-40B4-BE49-F238E27FC236}">
              <a16:creationId xmlns:a16="http://schemas.microsoft.com/office/drawing/2014/main" id="{3DF04670-0401-434D-94A0-43CE713EC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753" cy="74470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59051</xdr:rowOff>
    </xdr:from>
    <xdr:ext cx="1805939" cy="738990"/>
    <xdr:pic>
      <xdr:nvPicPr>
        <xdr:cNvPr id="2" name="Image 1">
          <a:extLst>
            <a:ext uri="{FF2B5EF4-FFF2-40B4-BE49-F238E27FC236}">
              <a16:creationId xmlns:a16="http://schemas.microsoft.com/office/drawing/2014/main" id="{138E0773-F86F-4CC8-BF2B-60AED58EC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051"/>
          <a:ext cx="1805939" cy="73899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CB9CA"/>
  </sheetPr>
  <dimension ref="A1:H59"/>
  <sheetViews>
    <sheetView tabSelected="1" zoomScale="66" zoomScaleNormal="66" workbookViewId="0">
      <selection activeCell="H56" sqref="H56"/>
    </sheetView>
  </sheetViews>
  <sheetFormatPr baseColWidth="10" defaultColWidth="11.5703125" defaultRowHeight="15" x14ac:dyDescent="0.25"/>
  <cols>
    <col min="1" max="1" width="11.5703125" customWidth="1"/>
    <col min="2" max="2" width="29.5703125" style="1" customWidth="1"/>
    <col min="3" max="3" width="83.7109375" style="1" customWidth="1"/>
    <col min="4" max="4" width="19.140625" customWidth="1"/>
    <col min="5" max="6" width="18.42578125" customWidth="1"/>
    <col min="7" max="7" width="10.140625" style="2" customWidth="1"/>
    <col min="8" max="8" width="19.140625" customWidth="1"/>
    <col min="9" max="9" width="11.5703125" customWidth="1"/>
  </cols>
  <sheetData>
    <row r="1" spans="1:8" ht="72.599999999999994" customHeight="1" thickBot="1" x14ac:dyDescent="0.3"/>
    <row r="2" spans="1:8" ht="44.45" customHeight="1" thickBot="1" x14ac:dyDescent="0.3">
      <c r="A2" s="3" t="s">
        <v>0</v>
      </c>
      <c r="B2" s="4" t="s">
        <v>1</v>
      </c>
      <c r="C2" s="5" t="s">
        <v>2</v>
      </c>
      <c r="D2" s="6" t="s">
        <v>3</v>
      </c>
      <c r="E2" s="5" t="s">
        <v>4</v>
      </c>
      <c r="F2" s="6" t="s">
        <v>5</v>
      </c>
      <c r="G2" s="7" t="s">
        <v>6</v>
      </c>
      <c r="H2" s="7" t="s">
        <v>7</v>
      </c>
    </row>
    <row r="3" spans="1:8" x14ac:dyDescent="0.25">
      <c r="A3" s="8"/>
      <c r="B3" s="9" t="s">
        <v>8</v>
      </c>
      <c r="C3" s="8"/>
      <c r="D3" s="10"/>
      <c r="E3" s="10"/>
      <c r="F3" s="10"/>
      <c r="G3" s="11"/>
      <c r="H3" s="8"/>
    </row>
    <row r="4" spans="1:8" x14ac:dyDescent="0.25">
      <c r="A4" s="12">
        <v>1.1000000000000001</v>
      </c>
      <c r="B4" s="13" t="s">
        <v>9</v>
      </c>
      <c r="C4" s="14" t="s">
        <v>10</v>
      </c>
      <c r="D4" s="15">
        <v>1187.7239</v>
      </c>
      <c r="E4" s="15">
        <v>1474.51</v>
      </c>
      <c r="F4" s="15">
        <f>SUMIF(Dépenses_Belgique!$A$4:$A$257,rapport_financier!A4,Dépenses_Belgique!$E$4:$E$257)</f>
        <v>1474.51</v>
      </c>
      <c r="G4" s="16">
        <f>F4/D4</f>
        <v>1.2414585578348638</v>
      </c>
      <c r="H4" s="15">
        <f>+D4-F4</f>
        <v>-286.78610000000003</v>
      </c>
    </row>
    <row r="5" spans="1:8" x14ac:dyDescent="0.25">
      <c r="A5" s="17"/>
      <c r="B5" s="18" t="s">
        <v>11</v>
      </c>
      <c r="C5" s="17"/>
      <c r="D5" s="19">
        <f>D4</f>
        <v>1187.7239</v>
      </c>
      <c r="E5" s="19">
        <f>E4</f>
        <v>1474.51</v>
      </c>
      <c r="F5" s="19">
        <f>F4</f>
        <v>1474.51</v>
      </c>
      <c r="G5" s="20">
        <f>F5/D5</f>
        <v>1.2414585578348638</v>
      </c>
      <c r="H5" s="19">
        <f>+D5-F5</f>
        <v>-286.78610000000003</v>
      </c>
    </row>
    <row r="6" spans="1:8" x14ac:dyDescent="0.25">
      <c r="A6" s="21"/>
      <c r="B6" s="22" t="s">
        <v>12</v>
      </c>
      <c r="C6" s="21"/>
      <c r="D6" s="23"/>
      <c r="E6" s="23"/>
      <c r="F6" s="23"/>
      <c r="G6" s="24"/>
      <c r="H6" s="24"/>
    </row>
    <row r="7" spans="1:8" x14ac:dyDescent="0.25">
      <c r="A7" s="12">
        <v>2.1</v>
      </c>
      <c r="B7" s="25" t="s">
        <v>13</v>
      </c>
      <c r="C7" s="14" t="s">
        <v>14</v>
      </c>
      <c r="D7" s="15">
        <v>1577.3630136986303</v>
      </c>
      <c r="E7" s="15">
        <v>675</v>
      </c>
      <c r="F7" s="15">
        <f>SUMIF(Dépenses_Belgique!$A$4:$A$257,rapport_financier!A7,Dépenses_Belgique!$E$4:$E$257)</f>
        <v>1710</v>
      </c>
      <c r="G7" s="16">
        <f t="shared" ref="G7:G12" si="0">F7/D7</f>
        <v>1.0840878004298833</v>
      </c>
      <c r="H7" s="15">
        <f t="shared" ref="H7:H12" si="1">+D7-F7</f>
        <v>-132.63698630136969</v>
      </c>
    </row>
    <row r="8" spans="1:8" x14ac:dyDescent="0.25">
      <c r="A8" s="12">
        <v>2.2000000000000002</v>
      </c>
      <c r="B8" s="25" t="s">
        <v>15</v>
      </c>
      <c r="C8" s="14" t="s">
        <v>16</v>
      </c>
      <c r="D8" s="15">
        <v>619.06240410958901</v>
      </c>
      <c r="E8" s="15">
        <v>281.62</v>
      </c>
      <c r="F8" s="15">
        <f>SUMIF(Dépenses_Belgique!$A$4:$A$257,rapport_financier!A8,Dépenses_Belgique!$E$4:$E$257)</f>
        <v>796.31199999999978</v>
      </c>
      <c r="G8" s="16">
        <f t="shared" si="0"/>
        <v>1.2863194319567068</v>
      </c>
      <c r="H8" s="15">
        <f t="shared" si="1"/>
        <v>-177.24959589041077</v>
      </c>
    </row>
    <row r="9" spans="1:8" x14ac:dyDescent="0.25">
      <c r="A9" s="12">
        <v>2.2999999999999998</v>
      </c>
      <c r="B9" s="25" t="s">
        <v>17</v>
      </c>
      <c r="C9" s="14" t="s">
        <v>18</v>
      </c>
      <c r="D9" s="15">
        <v>244.40152831250003</v>
      </c>
      <c r="E9" s="15">
        <v>83.68</v>
      </c>
      <c r="F9" s="15">
        <f>SUMIF(Dépenses_Belgique!$A$4:$A$257,rapport_financier!A9,Dépenses_Belgique!$E$4:$E$257)</f>
        <v>338.68</v>
      </c>
      <c r="G9" s="16">
        <f t="shared" si="0"/>
        <v>1.3857523819038986</v>
      </c>
      <c r="H9" s="15">
        <f t="shared" si="1"/>
        <v>-94.278471687499973</v>
      </c>
    </row>
    <row r="10" spans="1:8" x14ac:dyDescent="0.25">
      <c r="A10" s="12">
        <v>2.4</v>
      </c>
      <c r="B10" s="25" t="s">
        <v>19</v>
      </c>
      <c r="C10" s="14" t="s">
        <v>20</v>
      </c>
      <c r="D10" s="15">
        <v>383.82500000000005</v>
      </c>
      <c r="E10" s="15">
        <v>67.53</v>
      </c>
      <c r="F10" s="15">
        <f>SUMIF(Dépenses_Belgique!$A$4:$A$257,rapport_financier!A10,Dépenses_Belgique!$E$4:$E$257)</f>
        <v>691.47999999999888</v>
      </c>
      <c r="G10" s="16">
        <f t="shared" si="0"/>
        <v>1.8015501856314695</v>
      </c>
      <c r="H10" s="15">
        <f t="shared" si="1"/>
        <v>-307.65499999999884</v>
      </c>
    </row>
    <row r="11" spans="1:8" x14ac:dyDescent="0.25">
      <c r="A11" s="12">
        <v>2.5</v>
      </c>
      <c r="B11" s="25" t="s">
        <v>21</v>
      </c>
      <c r="C11" s="14" t="s">
        <v>22</v>
      </c>
      <c r="D11" s="15">
        <v>172.72125</v>
      </c>
      <c r="E11" s="15">
        <v>79.83</v>
      </c>
      <c r="F11" s="15">
        <f>SUMIF(Dépenses_Belgique!$A$4:$A$257,rapport_financier!A11,Dépenses_Belgique!$E$4:$E$257)</f>
        <v>431.01020000000005</v>
      </c>
      <c r="G11" s="16">
        <f t="shared" si="0"/>
        <v>2.4954092215057502</v>
      </c>
      <c r="H11" s="15">
        <f t="shared" si="1"/>
        <v>-258.28895000000006</v>
      </c>
    </row>
    <row r="12" spans="1:8" x14ac:dyDescent="0.25">
      <c r="A12" s="17"/>
      <c r="B12" s="26" t="s">
        <v>11</v>
      </c>
      <c r="C12" s="17"/>
      <c r="D12" s="19">
        <f>SUM(D7:D11)</f>
        <v>2997.3731961207191</v>
      </c>
      <c r="E12" s="19">
        <f>SUM(E7:E11)</f>
        <v>1187.6599999999999</v>
      </c>
      <c r="F12" s="19">
        <f>SUM(F7:F11)</f>
        <v>3967.482199999999</v>
      </c>
      <c r="G12" s="27">
        <f t="shared" si="0"/>
        <v>1.3236530589967312</v>
      </c>
      <c r="H12" s="19">
        <f t="shared" si="1"/>
        <v>-970.10900387927995</v>
      </c>
    </row>
    <row r="13" spans="1:8" x14ac:dyDescent="0.25">
      <c r="A13" s="21"/>
      <c r="B13" s="28" t="s">
        <v>23</v>
      </c>
      <c r="C13" s="21"/>
      <c r="D13" s="29"/>
      <c r="E13" s="29"/>
      <c r="F13" s="29"/>
      <c r="G13" s="24"/>
      <c r="H13" s="29"/>
    </row>
    <row r="14" spans="1:8" x14ac:dyDescent="0.25">
      <c r="A14" s="12">
        <v>3.1</v>
      </c>
      <c r="B14" s="25" t="s">
        <v>24</v>
      </c>
      <c r="C14" s="12" t="s">
        <v>25</v>
      </c>
      <c r="D14" s="15">
        <v>8183.1490000000003</v>
      </c>
      <c r="E14" s="15">
        <v>4687.83</v>
      </c>
      <c r="F14" s="15">
        <f>SUMIF(Dépenses_Belgique!$A$4:$A$257,rapport_financier!A14,Dépenses_Belgique!$E$4:$E$257)</f>
        <v>11842.820000000002</v>
      </c>
      <c r="G14" s="16">
        <f>F14/D14</f>
        <v>1.4472203793429645</v>
      </c>
      <c r="H14" s="15">
        <f>+D14-F14</f>
        <v>-3659.6710000000012</v>
      </c>
    </row>
    <row r="15" spans="1:8" x14ac:dyDescent="0.25">
      <c r="A15" s="12">
        <v>3.2</v>
      </c>
      <c r="B15" s="25" t="s">
        <v>26</v>
      </c>
      <c r="C15" s="12" t="s">
        <v>27</v>
      </c>
      <c r="D15" s="15">
        <v>9211.7999999999993</v>
      </c>
      <c r="E15" s="15">
        <v>1679.95</v>
      </c>
      <c r="F15" s="15">
        <f>SUMIF(Dépenses_Belgique!$A$4:$A$257,rapport_financier!A15,Dépenses_Belgique!$E$4:$E$257)</f>
        <v>3262.6</v>
      </c>
      <c r="G15" s="16">
        <f>F15/D15</f>
        <v>0.35417616535313406</v>
      </c>
      <c r="H15" s="15">
        <f>+D15-F15</f>
        <v>5949.1999999999989</v>
      </c>
    </row>
    <row r="16" spans="1:8" x14ac:dyDescent="0.25">
      <c r="A16" s="17"/>
      <c r="B16" s="26" t="s">
        <v>11</v>
      </c>
      <c r="C16" s="17"/>
      <c r="D16" s="19">
        <f>SUM(D14:D15)</f>
        <v>17394.949000000001</v>
      </c>
      <c r="E16" s="19">
        <f>SUM(E14:E15)</f>
        <v>6367.78</v>
      </c>
      <c r="F16" s="19">
        <f>SUM(F14:F15)</f>
        <v>15105.420000000002</v>
      </c>
      <c r="G16" s="20">
        <f>F16/D16</f>
        <v>0.8683796658443782</v>
      </c>
      <c r="H16" s="19">
        <f>+D16-F16</f>
        <v>2289.5289999999986</v>
      </c>
    </row>
    <row r="17" spans="1:8" x14ac:dyDescent="0.25">
      <c r="A17" s="21"/>
      <c r="B17" s="28" t="s">
        <v>28</v>
      </c>
      <c r="C17" s="21"/>
      <c r="D17" s="23"/>
      <c r="E17" s="23"/>
      <c r="F17" s="23"/>
      <c r="G17" s="24"/>
      <c r="H17" s="23"/>
    </row>
    <row r="18" spans="1:8" x14ac:dyDescent="0.25">
      <c r="A18" s="12">
        <v>4.0999999999999996</v>
      </c>
      <c r="B18" s="25" t="s">
        <v>29</v>
      </c>
      <c r="C18" s="14" t="s">
        <v>30</v>
      </c>
      <c r="D18" s="15">
        <v>9840</v>
      </c>
      <c r="E18" s="15">
        <v>3936</v>
      </c>
      <c r="F18" s="15">
        <f>SUMIF(Dépenses_Belgique!$A$4:$A$257,rapport_financier!A18,Dépenses_Belgique!$E$4:$E$257)</f>
        <v>-557.24</v>
      </c>
      <c r="G18" s="16">
        <f>F18/D18</f>
        <v>-5.6630081300813012E-2</v>
      </c>
      <c r="H18" s="15">
        <f>+D18-F18</f>
        <v>10397.24</v>
      </c>
    </row>
    <row r="19" spans="1:8" x14ac:dyDescent="0.25">
      <c r="A19" s="12">
        <v>4.2</v>
      </c>
      <c r="B19" s="25" t="s">
        <v>29</v>
      </c>
      <c r="C19" s="14" t="s">
        <v>31</v>
      </c>
      <c r="D19" s="15">
        <v>11400</v>
      </c>
      <c r="E19" s="15">
        <v>4560</v>
      </c>
      <c r="F19" s="15">
        <f>SUMIF(Dépenses_Belgique!$A$4:$A$257,rapport_financier!A19,Dépenses_Belgique!$E$4:$E$257)</f>
        <v>26128.75</v>
      </c>
      <c r="G19" s="16">
        <f>F19/D19</f>
        <v>2.2919956140350877</v>
      </c>
      <c r="H19" s="15">
        <f>+D19-F19</f>
        <v>-14728.75</v>
      </c>
    </row>
    <row r="20" spans="1:8" x14ac:dyDescent="0.25">
      <c r="A20" s="12">
        <v>4.3</v>
      </c>
      <c r="B20" s="25" t="s">
        <v>29</v>
      </c>
      <c r="C20" s="14" t="s">
        <v>32</v>
      </c>
      <c r="D20" s="15">
        <v>4116</v>
      </c>
      <c r="E20" s="15">
        <v>1646.4</v>
      </c>
      <c r="F20" s="15">
        <f>SUMIF(Dépenses_Belgique!$A$4:$A$257,rapport_financier!A20,Dépenses_Belgique!$E$4:$E$257)</f>
        <v>1455.8600000000001</v>
      </c>
      <c r="G20" s="16">
        <f>F20/D20</f>
        <v>0.35370748299319732</v>
      </c>
      <c r="H20" s="15">
        <f>+D20-F20</f>
        <v>2660.14</v>
      </c>
    </row>
    <row r="21" spans="1:8" x14ac:dyDescent="0.25">
      <c r="A21" s="17"/>
      <c r="B21" s="26" t="s">
        <v>11</v>
      </c>
      <c r="C21" s="17"/>
      <c r="D21" s="19">
        <f>SUM(D18:D20)</f>
        <v>25356</v>
      </c>
      <c r="E21" s="19">
        <f>SUM(E18:E20)</f>
        <v>10142.4</v>
      </c>
      <c r="F21" s="19">
        <f>SUM(F18:F20)</f>
        <v>27027.37</v>
      </c>
      <c r="G21" s="20">
        <f>F21/D21</f>
        <v>1.0659161539675026</v>
      </c>
      <c r="H21" s="19">
        <f>+D21-F21</f>
        <v>-1671.369999999999</v>
      </c>
    </row>
    <row r="22" spans="1:8" x14ac:dyDescent="0.25">
      <c r="A22" s="21"/>
      <c r="B22" s="28" t="s">
        <v>33</v>
      </c>
      <c r="C22" s="21"/>
      <c r="D22" s="23"/>
      <c r="E22" s="21"/>
      <c r="F22" s="21"/>
      <c r="G22" s="24"/>
      <c r="H22" s="21"/>
    </row>
    <row r="23" spans="1:8" x14ac:dyDescent="0.25">
      <c r="A23" s="12">
        <v>5.0999999999999996</v>
      </c>
      <c r="B23" s="25" t="s">
        <v>34</v>
      </c>
      <c r="C23" s="14" t="s">
        <v>35</v>
      </c>
      <c r="D23" s="30">
        <v>41594.442101691442</v>
      </c>
      <c r="E23" s="30">
        <v>20498.29</v>
      </c>
      <c r="F23" s="30">
        <f>SUMIF(Dépenses_Belgique!$A$4:$A$257,rapport_financier!A23,Dépenses_Belgique!$E$4:$E$257)</f>
        <v>56689.10196</v>
      </c>
      <c r="G23" s="16">
        <f>F23/D23</f>
        <v>1.3629008852049185</v>
      </c>
      <c r="H23" s="30">
        <f>+D23-F23</f>
        <v>-15094.659858308558</v>
      </c>
    </row>
    <row r="24" spans="1:8" x14ac:dyDescent="0.25">
      <c r="A24" s="31">
        <v>5.2</v>
      </c>
      <c r="B24" s="32" t="s">
        <v>36</v>
      </c>
      <c r="C24" s="14" t="s">
        <v>37</v>
      </c>
      <c r="D24" s="30">
        <v>45691.804253571434</v>
      </c>
      <c r="E24" s="30">
        <v>16928.330000000002</v>
      </c>
      <c r="F24" s="30">
        <f>SUMIF(Dépenses_Belgique!$A$4:$A$257,rapport_financier!A24,Dépenses_Belgique!$E$4:$E$257)</f>
        <v>50530.343551757003</v>
      </c>
      <c r="G24" s="16">
        <f>F24/D24</f>
        <v>1.1058951244589421</v>
      </c>
      <c r="H24" s="30">
        <f>+D24-F24</f>
        <v>-4838.5392981855694</v>
      </c>
    </row>
    <row r="25" spans="1:8" x14ac:dyDescent="0.25">
      <c r="A25" s="17"/>
      <c r="B25" s="26" t="s">
        <v>11</v>
      </c>
      <c r="C25" s="17"/>
      <c r="D25" s="19">
        <f>SUM(D23:D24)</f>
        <v>87286.246355262876</v>
      </c>
      <c r="E25" s="19">
        <f>SUM(E23:E24)</f>
        <v>37426.620000000003</v>
      </c>
      <c r="F25" s="19">
        <f>SUM(F23:F24)</f>
        <v>107219.445511757</v>
      </c>
      <c r="G25" s="20">
        <f>F25/D25</f>
        <v>1.2283658650569553</v>
      </c>
      <c r="H25" s="19">
        <f>+D25-F25</f>
        <v>-19933.199156494127</v>
      </c>
    </row>
    <row r="26" spans="1:8" x14ac:dyDescent="0.25">
      <c r="A26" s="33"/>
      <c r="B26" s="34"/>
      <c r="C26" s="35" t="s">
        <v>38</v>
      </c>
      <c r="D26" s="36">
        <f>D5+D12+D16+D21+D25</f>
        <v>134222.2924513836</v>
      </c>
      <c r="E26" s="36">
        <f>E5+E12+E16+E21+E25</f>
        <v>56598.97</v>
      </c>
      <c r="F26" s="36">
        <f>F5+F12+F16+F21+F25</f>
        <v>154794.227711757</v>
      </c>
      <c r="G26" s="37">
        <f>F26/D26</f>
        <v>1.1532676493945648</v>
      </c>
      <c r="H26" s="36">
        <f>H5+H12+H16+H21+H25</f>
        <v>-20571.935260373408</v>
      </c>
    </row>
    <row r="27" spans="1:8" x14ac:dyDescent="0.25">
      <c r="A27" s="21"/>
      <c r="B27" s="28" t="s">
        <v>39</v>
      </c>
      <c r="C27" s="21"/>
      <c r="D27" s="29"/>
      <c r="E27" s="29"/>
      <c r="F27" s="29"/>
      <c r="G27" s="38"/>
      <c r="H27" s="38"/>
    </row>
    <row r="28" spans="1:8" ht="27" customHeight="1" x14ac:dyDescent="0.25">
      <c r="A28" s="39"/>
      <c r="B28" s="40" t="s">
        <v>40</v>
      </c>
      <c r="C28" s="41" t="s">
        <v>41</v>
      </c>
      <c r="D28" s="42">
        <f>SUM(D29:D33)</f>
        <v>135520</v>
      </c>
      <c r="E28" s="42">
        <f>SUM(E29:E33)</f>
        <v>94738</v>
      </c>
      <c r="F28" s="42">
        <f>SUM(F29:F33)</f>
        <v>129171.29068319828</v>
      </c>
      <c r="G28" s="43">
        <f t="shared" ref="G28:G56" si="2">F28/D28</f>
        <v>0.95315297139313959</v>
      </c>
      <c r="H28" s="42">
        <f t="shared" ref="H28:H56" si="3">+D28-F28</f>
        <v>6348.7093168017163</v>
      </c>
    </row>
    <row r="29" spans="1:8" ht="25.5" x14ac:dyDescent="0.25">
      <c r="A29" s="12" t="s">
        <v>42</v>
      </c>
      <c r="B29" s="44" t="s">
        <v>43</v>
      </c>
      <c r="C29" s="45" t="s">
        <v>44</v>
      </c>
      <c r="D29" s="30">
        <v>26605</v>
      </c>
      <c r="E29" s="30">
        <v>24099.01</v>
      </c>
      <c r="F29" s="30">
        <f>SUMIF(Dépenses_Burundi!$E$7:$E$2187,rapport_financier!A29,Dépenses_Burundi!$H$7:$H$2187)</f>
        <v>23858.871269515355</v>
      </c>
      <c r="G29" s="16">
        <f t="shared" si="2"/>
        <v>0.89678147977881428</v>
      </c>
      <c r="H29" s="30">
        <f t="shared" si="3"/>
        <v>2746.1287304846446</v>
      </c>
    </row>
    <row r="30" spans="1:8" ht="25.5" x14ac:dyDescent="0.25">
      <c r="A30" s="12" t="s">
        <v>45</v>
      </c>
      <c r="B30" s="44" t="s">
        <v>46</v>
      </c>
      <c r="C30" s="45" t="s">
        <v>47</v>
      </c>
      <c r="D30" s="30">
        <v>23105</v>
      </c>
      <c r="E30" s="30">
        <v>20750.810000000001</v>
      </c>
      <c r="F30" s="30">
        <f>SUMIF(Dépenses_Burundi!$E$7:$E$2187,rapport_financier!A30,Dépenses_Burundi!$H$7:$H$2187)</f>
        <v>21594.999212936422</v>
      </c>
      <c r="G30" s="16">
        <f t="shared" si="2"/>
        <v>0.93464614641577237</v>
      </c>
      <c r="H30" s="30">
        <f t="shared" si="3"/>
        <v>1510.0007870635782</v>
      </c>
    </row>
    <row r="31" spans="1:8" ht="25.5" x14ac:dyDescent="0.25">
      <c r="A31" s="12" t="s">
        <v>48</v>
      </c>
      <c r="B31" s="44" t="s">
        <v>49</v>
      </c>
      <c r="C31" s="45" t="s">
        <v>50</v>
      </c>
      <c r="D31" s="30">
        <v>20905</v>
      </c>
      <c r="E31" s="30">
        <v>18672.79</v>
      </c>
      <c r="F31" s="30">
        <f>SUMIF(Dépenses_Burundi!$E$7:$E$2187,rapport_financier!A31,Dépenses_Burundi!$H$7:$H$2187)</f>
        <v>18661.909905356457</v>
      </c>
      <c r="G31" s="16">
        <f t="shared" si="2"/>
        <v>0.892700784757544</v>
      </c>
      <c r="H31" s="30">
        <f t="shared" si="3"/>
        <v>2243.0900946435431</v>
      </c>
    </row>
    <row r="32" spans="1:8" x14ac:dyDescent="0.25">
      <c r="A32" s="12" t="s">
        <v>51</v>
      </c>
      <c r="B32" s="44" t="s">
        <v>52</v>
      </c>
      <c r="C32" s="45" t="s">
        <v>53</v>
      </c>
      <c r="D32" s="30">
        <v>20905</v>
      </c>
      <c r="E32" s="30">
        <v>19581.97</v>
      </c>
      <c r="F32" s="30">
        <f>SUMIF(Dépenses_Burundi!$E$7:$E$2187,rapport_financier!A32,Dépenses_Burundi!$H$7:$H$2187)</f>
        <v>19993.361321864104</v>
      </c>
      <c r="G32" s="16">
        <f t="shared" si="2"/>
        <v>0.95639135718077517</v>
      </c>
      <c r="H32" s="30">
        <f t="shared" si="3"/>
        <v>911.63867813589604</v>
      </c>
    </row>
    <row r="33" spans="1:8" ht="25.5" x14ac:dyDescent="0.25">
      <c r="A33" s="12" t="s">
        <v>54</v>
      </c>
      <c r="B33" s="44" t="s">
        <v>55</v>
      </c>
      <c r="C33" s="45" t="s">
        <v>56</v>
      </c>
      <c r="D33" s="30">
        <v>44000</v>
      </c>
      <c r="E33" s="30">
        <v>11633.42</v>
      </c>
      <c r="F33" s="30">
        <f>SUMIF(Dépenses_Burundi!$E$7:$E$2187,rapport_financier!A33,Dépenses_Burundi!$H$7:$H$2187)</f>
        <v>45062.148973525938</v>
      </c>
      <c r="G33" s="16">
        <f t="shared" si="2"/>
        <v>1.0241397493983169</v>
      </c>
      <c r="H33" s="30">
        <f t="shared" si="3"/>
        <v>-1062.1489735259383</v>
      </c>
    </row>
    <row r="34" spans="1:8" x14ac:dyDescent="0.25">
      <c r="A34" s="39"/>
      <c r="B34" s="40" t="s">
        <v>57</v>
      </c>
      <c r="C34" s="41" t="s">
        <v>58</v>
      </c>
      <c r="D34" s="42">
        <f>D35</f>
        <v>8640</v>
      </c>
      <c r="E34" s="42">
        <f>E35</f>
        <v>307.5</v>
      </c>
      <c r="F34" s="42">
        <f>F35</f>
        <v>8096.5352290270002</v>
      </c>
      <c r="G34" s="43">
        <f t="shared" si="2"/>
        <v>0.937098984841088</v>
      </c>
      <c r="H34" s="42">
        <f t="shared" si="3"/>
        <v>543.46477097299976</v>
      </c>
    </row>
    <row r="35" spans="1:8" ht="38.25" x14ac:dyDescent="0.25">
      <c r="A35" s="12" t="s">
        <v>59</v>
      </c>
      <c r="B35" s="44" t="s">
        <v>60</v>
      </c>
      <c r="C35" s="45" t="s">
        <v>61</v>
      </c>
      <c r="D35" s="30">
        <v>8640</v>
      </c>
      <c r="E35" s="30">
        <v>307.5</v>
      </c>
      <c r="F35" s="30">
        <f>SUMIF(Dépenses_Burundi!$E$7:$E$2187,rapport_financier!A35,Dépenses_Burundi!$H$7:$H$2187)</f>
        <v>8096.5352290270002</v>
      </c>
      <c r="G35" s="16">
        <f t="shared" si="2"/>
        <v>0.937098984841088</v>
      </c>
      <c r="H35" s="30">
        <f t="shared" si="3"/>
        <v>543.46477097299976</v>
      </c>
    </row>
    <row r="36" spans="1:8" ht="25.5" x14ac:dyDescent="0.25">
      <c r="A36" s="39"/>
      <c r="B36" s="40" t="s">
        <v>62</v>
      </c>
      <c r="C36" s="41" t="s">
        <v>63</v>
      </c>
      <c r="D36" s="42">
        <f>SUM(D37:D38)</f>
        <v>43448</v>
      </c>
      <c r="E36" s="42">
        <f>SUM(E37:E38)</f>
        <v>0</v>
      </c>
      <c r="F36" s="42">
        <f>SUM(F37:F38)</f>
        <v>43837.240245994668</v>
      </c>
      <c r="G36" s="43">
        <f t="shared" si="2"/>
        <v>1.0089587609555024</v>
      </c>
      <c r="H36" s="42">
        <f t="shared" si="3"/>
        <v>-389.24024599466793</v>
      </c>
    </row>
    <row r="37" spans="1:8" ht="25.5" x14ac:dyDescent="0.25">
      <c r="A37" s="12" t="s">
        <v>64</v>
      </c>
      <c r="B37" s="44" t="s">
        <v>65</v>
      </c>
      <c r="C37" s="45" t="s">
        <v>66</v>
      </c>
      <c r="D37" s="30">
        <v>18005</v>
      </c>
      <c r="E37" s="30">
        <v>0</v>
      </c>
      <c r="F37" s="30">
        <f>SUMIF(Dépenses_Burundi!$E$7:$E$2187,rapport_financier!A37,Dépenses_Burundi!$H$7:$H$2187)</f>
        <v>19663.106360309925</v>
      </c>
      <c r="G37" s="16">
        <f t="shared" si="2"/>
        <v>1.092091439061923</v>
      </c>
      <c r="H37" s="30">
        <f t="shared" si="3"/>
        <v>-1658.1063603099246</v>
      </c>
    </row>
    <row r="38" spans="1:8" ht="25.5" x14ac:dyDescent="0.25">
      <c r="A38" s="12" t="s">
        <v>67</v>
      </c>
      <c r="B38" s="44" t="s">
        <v>68</v>
      </c>
      <c r="C38" s="45" t="s">
        <v>69</v>
      </c>
      <c r="D38" s="30">
        <v>25443</v>
      </c>
      <c r="E38" s="30">
        <v>0</v>
      </c>
      <c r="F38" s="30">
        <f>SUMIF(Dépenses_Burundi!$E$7:$E$2187,rapport_financier!A38,Dépenses_Burundi!$H$7:$H$2187)</f>
        <v>24174.133885684743</v>
      </c>
      <c r="G38" s="16">
        <f t="shared" si="2"/>
        <v>0.95012906833646749</v>
      </c>
      <c r="H38" s="30">
        <f t="shared" si="3"/>
        <v>1268.8661143152567</v>
      </c>
    </row>
    <row r="39" spans="1:8" ht="25.5" x14ac:dyDescent="0.25">
      <c r="A39" s="39"/>
      <c r="B39" s="40" t="s">
        <v>70</v>
      </c>
      <c r="C39" s="41" t="s">
        <v>71</v>
      </c>
      <c r="D39" s="42">
        <f>D40</f>
        <v>32520</v>
      </c>
      <c r="E39" s="42">
        <f>E40</f>
        <v>0</v>
      </c>
      <c r="F39" s="42">
        <f>F40</f>
        <v>31125.954978101716</v>
      </c>
      <c r="G39" s="43">
        <f t="shared" si="2"/>
        <v>0.95713268690349684</v>
      </c>
      <c r="H39" s="42">
        <f t="shared" si="3"/>
        <v>1394.0450218982842</v>
      </c>
    </row>
    <row r="40" spans="1:8" ht="38.25" x14ac:dyDescent="0.25">
      <c r="A40" s="12" t="s">
        <v>72</v>
      </c>
      <c r="B40" s="44" t="s">
        <v>73</v>
      </c>
      <c r="C40" s="45" t="s">
        <v>74</v>
      </c>
      <c r="D40" s="30">
        <v>32520</v>
      </c>
      <c r="E40" s="30">
        <v>0</v>
      </c>
      <c r="F40" s="30">
        <f>SUMIF(Dépenses_Burundi!$E$7:$E$2187,rapport_financier!A40,Dépenses_Burundi!$H$7:$H$2187)</f>
        <v>31125.954978101716</v>
      </c>
      <c r="G40" s="16">
        <f t="shared" si="2"/>
        <v>0.95713268690349684</v>
      </c>
      <c r="H40" s="30">
        <f t="shared" si="3"/>
        <v>1394.0450218982842</v>
      </c>
    </row>
    <row r="41" spans="1:8" ht="25.5" x14ac:dyDescent="0.25">
      <c r="A41" s="39"/>
      <c r="B41" s="40" t="s">
        <v>75</v>
      </c>
      <c r="C41" s="41" t="s">
        <v>76</v>
      </c>
      <c r="D41" s="42">
        <f>D42</f>
        <v>19220</v>
      </c>
      <c r="E41" s="42">
        <f>E42</f>
        <v>0</v>
      </c>
      <c r="F41" s="42">
        <f>F42</f>
        <v>14599.276811486347</v>
      </c>
      <c r="G41" s="43">
        <f t="shared" si="2"/>
        <v>0.75958776334476308</v>
      </c>
      <c r="H41" s="42">
        <f t="shared" si="3"/>
        <v>4620.7231885136534</v>
      </c>
    </row>
    <row r="42" spans="1:8" x14ac:dyDescent="0.25">
      <c r="A42" s="12" t="s">
        <v>77</v>
      </c>
      <c r="B42" s="44" t="s">
        <v>78</v>
      </c>
      <c r="C42" s="45" t="s">
        <v>79</v>
      </c>
      <c r="D42" s="30">
        <v>19220</v>
      </c>
      <c r="E42" s="30">
        <v>0</v>
      </c>
      <c r="F42" s="30">
        <f>SUMIF(Dépenses_Burundi!$E$7:$E$2187,rapport_financier!A42,Dépenses_Burundi!$H$7:$H$2187)</f>
        <v>14599.276811486347</v>
      </c>
      <c r="G42" s="16">
        <f t="shared" si="2"/>
        <v>0.75958776334476308</v>
      </c>
      <c r="H42" s="30">
        <f t="shared" si="3"/>
        <v>4620.7231885136534</v>
      </c>
    </row>
    <row r="43" spans="1:8" ht="51" x14ac:dyDescent="0.25">
      <c r="A43" s="39"/>
      <c r="B43" s="40" t="s">
        <v>80</v>
      </c>
      <c r="C43" s="41" t="s">
        <v>81</v>
      </c>
      <c r="D43" s="42">
        <f>SUM(D44:D45)</f>
        <v>82188</v>
      </c>
      <c r="E43" s="42">
        <f>SUM(E44:E45)</f>
        <v>0</v>
      </c>
      <c r="F43" s="42">
        <f>SUM(F44:F45)</f>
        <v>80286.770536399621</v>
      </c>
      <c r="G43" s="43">
        <f t="shared" si="2"/>
        <v>0.97686731075582345</v>
      </c>
      <c r="H43" s="42">
        <f t="shared" si="3"/>
        <v>1901.2294636003789</v>
      </c>
    </row>
    <row r="44" spans="1:8" ht="25.5" x14ac:dyDescent="0.25">
      <c r="A44" s="12" t="s">
        <v>82</v>
      </c>
      <c r="B44" s="44" t="s">
        <v>83</v>
      </c>
      <c r="C44" s="45" t="s">
        <v>84</v>
      </c>
      <c r="D44" s="30">
        <v>51330</v>
      </c>
      <c r="E44" s="30">
        <v>0</v>
      </c>
      <c r="F44" s="30">
        <f>SUMIF(Dépenses_Burundi!$E$7:$E$2187,rapport_financier!A44,Dépenses_Burundi!$H$7:$H$2187)</f>
        <v>49740.916803468375</v>
      </c>
      <c r="G44" s="16">
        <f t="shared" si="2"/>
        <v>0.96904182356260227</v>
      </c>
      <c r="H44" s="30">
        <f t="shared" si="3"/>
        <v>1589.0831965316247</v>
      </c>
    </row>
    <row r="45" spans="1:8" ht="25.5" x14ac:dyDescent="0.25">
      <c r="A45" s="12" t="s">
        <v>85</v>
      </c>
      <c r="B45" s="44" t="s">
        <v>86</v>
      </c>
      <c r="C45" s="45" t="s">
        <v>87</v>
      </c>
      <c r="D45" s="30">
        <v>30858</v>
      </c>
      <c r="E45" s="30">
        <v>0</v>
      </c>
      <c r="F45" s="30">
        <f>SUMIF(Dépenses_Burundi!$E$7:$E$2187,rapport_financier!A45,Dépenses_Burundi!$H$7:$H$2187)</f>
        <v>30545.853732931249</v>
      </c>
      <c r="G45" s="16">
        <f t="shared" si="2"/>
        <v>0.98988442974046431</v>
      </c>
      <c r="H45" s="30">
        <f t="shared" si="3"/>
        <v>312.1462670687506</v>
      </c>
    </row>
    <row r="46" spans="1:8" ht="25.5" x14ac:dyDescent="0.25">
      <c r="A46" s="46"/>
      <c r="B46" s="40" t="s">
        <v>88</v>
      </c>
      <c r="C46" s="41" t="s">
        <v>89</v>
      </c>
      <c r="D46" s="42">
        <f>D47</f>
        <v>31312</v>
      </c>
      <c r="E46" s="42">
        <f>E47</f>
        <v>3544.63</v>
      </c>
      <c r="F46" s="42">
        <f>F47</f>
        <v>33948.051954422343</v>
      </c>
      <c r="G46" s="43">
        <f t="shared" si="2"/>
        <v>1.0841866362551846</v>
      </c>
      <c r="H46" s="42">
        <f t="shared" si="3"/>
        <v>-2636.0519544223425</v>
      </c>
    </row>
    <row r="47" spans="1:8" x14ac:dyDescent="0.25">
      <c r="A47" s="47" t="s">
        <v>90</v>
      </c>
      <c r="B47" s="44" t="s">
        <v>91</v>
      </c>
      <c r="C47" s="45" t="s">
        <v>92</v>
      </c>
      <c r="D47" s="30">
        <v>31312</v>
      </c>
      <c r="E47" s="30">
        <v>3544.63</v>
      </c>
      <c r="F47" s="30">
        <f>SUMIF(Dépenses_Burundi!$E$7:$E$2187,rapport_financier!A47,Dépenses_Burundi!$H$7:$H$2187)</f>
        <v>33948.051954422343</v>
      </c>
      <c r="G47" s="16">
        <f t="shared" si="2"/>
        <v>1.0841866362551846</v>
      </c>
      <c r="H47" s="30">
        <f t="shared" si="3"/>
        <v>-2636.0519544223425</v>
      </c>
    </row>
    <row r="48" spans="1:8" ht="25.5" x14ac:dyDescent="0.25">
      <c r="A48" s="47">
        <v>6.8</v>
      </c>
      <c r="B48" s="40" t="s">
        <v>93</v>
      </c>
      <c r="C48" s="41" t="s">
        <v>94</v>
      </c>
      <c r="D48" s="42">
        <v>35610</v>
      </c>
      <c r="E48" s="42">
        <v>7726.82</v>
      </c>
      <c r="F48" s="42">
        <f>SUMIF(Dépenses_Burundi!$E$7:$E$2187,rapport_financier!A48,Dépenses_Burundi!$H$7:$H$2187)</f>
        <v>33189.493545402693</v>
      </c>
      <c r="G48" s="43">
        <f t="shared" si="2"/>
        <v>0.93202733910145164</v>
      </c>
      <c r="H48" s="42">
        <f t="shared" si="3"/>
        <v>2420.5064545973073</v>
      </c>
    </row>
    <row r="49" spans="1:8" x14ac:dyDescent="0.25">
      <c r="A49" s="47">
        <v>6.9</v>
      </c>
      <c r="B49" s="40" t="s">
        <v>95</v>
      </c>
      <c r="C49" s="41" t="s">
        <v>96</v>
      </c>
      <c r="D49" s="42">
        <v>11136</v>
      </c>
      <c r="E49" s="42">
        <v>5504.31</v>
      </c>
      <c r="F49" s="42">
        <f>SUMIF(Dépenses_Burundi!$E$7:$E$2187,rapport_financier!A49,Dépenses_Burundi!$H$7:$H$2187)</f>
        <v>7527.2273371507345</v>
      </c>
      <c r="G49" s="43">
        <f t="shared" si="2"/>
        <v>0.67593636289069092</v>
      </c>
      <c r="H49" s="42">
        <f t="shared" si="3"/>
        <v>3608.7726628492655</v>
      </c>
    </row>
    <row r="50" spans="1:8" x14ac:dyDescent="0.25">
      <c r="A50" s="48">
        <v>6.1</v>
      </c>
      <c r="B50" s="40" t="s">
        <v>97</v>
      </c>
      <c r="C50" s="41" t="s">
        <v>98</v>
      </c>
      <c r="D50" s="42">
        <v>7500</v>
      </c>
      <c r="E50" s="42">
        <v>0</v>
      </c>
      <c r="F50" s="49">
        <f>SUMIF(Dépenses_Burundi!$E$7:$E$2187,rapport_financier!A50,Dépenses_Burundi!$H$7:$H$2187)</f>
        <v>6162.8195096462596</v>
      </c>
      <c r="G50" s="43">
        <f t="shared" si="2"/>
        <v>0.82170926795283461</v>
      </c>
      <c r="H50" s="42">
        <f t="shared" si="3"/>
        <v>1337.1804903537404</v>
      </c>
    </row>
    <row r="51" spans="1:8" x14ac:dyDescent="0.25">
      <c r="A51" s="47">
        <v>6.11</v>
      </c>
      <c r="B51" s="40" t="s">
        <v>99</v>
      </c>
      <c r="C51" s="41" t="s">
        <v>100</v>
      </c>
      <c r="D51" s="42">
        <v>9000</v>
      </c>
      <c r="E51" s="42">
        <v>0</v>
      </c>
      <c r="F51" s="49">
        <f>SUMIF(Dépenses_Burundi!$E$7:$E$2187,rapport_financier!A51,Dépenses_Burundi!$H$7:$H$2187)</f>
        <v>8770.9011525020196</v>
      </c>
      <c r="G51" s="43">
        <f t="shared" si="2"/>
        <v>0.97454457250022442</v>
      </c>
      <c r="H51" s="42">
        <f t="shared" si="3"/>
        <v>229.09884749798039</v>
      </c>
    </row>
    <row r="52" spans="1:8" x14ac:dyDescent="0.25">
      <c r="A52" s="47">
        <v>6.12</v>
      </c>
      <c r="B52" s="40" t="s">
        <v>101</v>
      </c>
      <c r="C52" s="41" t="s">
        <v>102</v>
      </c>
      <c r="D52" s="42">
        <v>38245.5</v>
      </c>
      <c r="E52" s="42">
        <v>13778.33</v>
      </c>
      <c r="F52" s="42">
        <v>38245.5</v>
      </c>
      <c r="G52" s="43">
        <f t="shared" si="2"/>
        <v>1</v>
      </c>
      <c r="H52" s="42">
        <f t="shared" si="3"/>
        <v>0</v>
      </c>
    </row>
    <row r="53" spans="1:8" x14ac:dyDescent="0.25">
      <c r="A53" s="47">
        <v>6.13</v>
      </c>
      <c r="B53" s="40" t="s">
        <v>103</v>
      </c>
      <c r="C53" s="41" t="s">
        <v>104</v>
      </c>
      <c r="D53" s="42">
        <v>63742.5</v>
      </c>
      <c r="E53" s="42">
        <v>26559.759999999998</v>
      </c>
      <c r="F53" s="42">
        <v>63742.5</v>
      </c>
      <c r="G53" s="43">
        <f t="shared" si="2"/>
        <v>1</v>
      </c>
      <c r="H53" s="42">
        <f t="shared" si="3"/>
        <v>0</v>
      </c>
    </row>
    <row r="54" spans="1:8" x14ac:dyDescent="0.25">
      <c r="A54" s="17"/>
      <c r="B54" s="26" t="s">
        <v>11</v>
      </c>
      <c r="C54" s="17"/>
      <c r="D54" s="50">
        <v>518082</v>
      </c>
      <c r="E54" s="50">
        <v>152159.35</v>
      </c>
      <c r="F54" s="50">
        <f>F28+F34+F36+F39+F41+F43+F46+F48+F49+F50+F51+F52+F53</f>
        <v>498703.56198333169</v>
      </c>
      <c r="G54" s="51">
        <f t="shared" si="2"/>
        <v>0.96259580912545062</v>
      </c>
      <c r="H54" s="50">
        <f t="shared" si="3"/>
        <v>19378.438016668311</v>
      </c>
    </row>
    <row r="55" spans="1:8" ht="15.75" thickBot="1" x14ac:dyDescent="0.3">
      <c r="A55" s="33"/>
      <c r="B55" s="52"/>
      <c r="C55" s="35" t="s">
        <v>105</v>
      </c>
      <c r="D55" s="36">
        <v>518082</v>
      </c>
      <c r="E55" s="36">
        <v>152159.35</v>
      </c>
      <c r="F55" s="36">
        <f>F54</f>
        <v>498703.56198333169</v>
      </c>
      <c r="G55" s="37">
        <f t="shared" si="2"/>
        <v>0.96259580912545062</v>
      </c>
      <c r="H55" s="36">
        <f t="shared" si="3"/>
        <v>19378.438016668311</v>
      </c>
    </row>
    <row r="56" spans="1:8" ht="15.75" thickBot="1" x14ac:dyDescent="0.3">
      <c r="A56" s="53"/>
      <c r="B56" s="54" t="s">
        <v>106</v>
      </c>
      <c r="C56" s="53"/>
      <c r="D56" s="55">
        <v>652304.29245138355</v>
      </c>
      <c r="E56" s="55">
        <v>208758.32</v>
      </c>
      <c r="F56" s="55">
        <f>F26+F55</f>
        <v>653497.78969508875</v>
      </c>
      <c r="G56" s="56">
        <f t="shared" si="2"/>
        <v>1.0018296633297015</v>
      </c>
      <c r="H56" s="55">
        <f t="shared" si="3"/>
        <v>-1193.4972437052056</v>
      </c>
    </row>
    <row r="59" spans="1:8" x14ac:dyDescent="0.25">
      <c r="C59" s="57"/>
      <c r="D59" s="58"/>
      <c r="E59" s="58"/>
      <c r="F59" s="58"/>
    </row>
  </sheetData>
  <sheetProtection algorithmName="SHA-512" hashValue="iuJ8u3jyUtkuXlLlHMthq1PIphKoPZ0q7YyGdBRNY2QBWG9MSojlIK4MFjb03hMNyGngmNn1zUAFXFGwqVS+cQ==" saltValue="3dWipun47bbUp0CvafQ89Q==" spinCount="100000" sheet="1" objects="1" scenarios="1"/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6DCE4"/>
  </sheetPr>
  <dimension ref="A1:K2190"/>
  <sheetViews>
    <sheetView view="pageBreakPreview" zoomScale="60" zoomScaleNormal="100" workbookViewId="0">
      <selection activeCell="G17" sqref="G17"/>
    </sheetView>
  </sheetViews>
  <sheetFormatPr baseColWidth="10" defaultColWidth="11.85546875" defaultRowHeight="15" x14ac:dyDescent="0.25"/>
  <cols>
    <col min="1" max="1" width="21.7109375" style="86" customWidth="1"/>
    <col min="2" max="2" width="16.5703125" customWidth="1"/>
    <col min="3" max="3" width="13" customWidth="1"/>
    <col min="4" max="4" width="20.28515625" customWidth="1"/>
    <col min="5" max="5" width="11.7109375" style="76" customWidth="1"/>
    <col min="6" max="6" width="82.140625" style="87" customWidth="1"/>
    <col min="7" max="7" width="19.140625" style="88" customWidth="1"/>
    <col min="8" max="8" width="16.85546875" customWidth="1"/>
    <col min="9" max="9" width="11.85546875" customWidth="1"/>
    <col min="10" max="10" width="14.5703125" customWidth="1"/>
    <col min="11" max="11" width="11.85546875" customWidth="1"/>
  </cols>
  <sheetData>
    <row r="1" spans="1:8" ht="15.75" x14ac:dyDescent="0.25">
      <c r="A1" s="117"/>
      <c r="B1" s="118"/>
      <c r="C1" s="118"/>
      <c r="D1" s="118"/>
      <c r="E1" s="119"/>
      <c r="F1" s="120"/>
      <c r="G1" s="121"/>
      <c r="H1" s="118"/>
    </row>
    <row r="2" spans="1:8" ht="15.75" x14ac:dyDescent="0.25">
      <c r="A2" s="117"/>
      <c r="B2" s="122" t="s">
        <v>107</v>
      </c>
      <c r="C2" s="117">
        <v>43282</v>
      </c>
      <c r="D2" s="118"/>
      <c r="E2" s="119"/>
      <c r="F2" s="120" t="s">
        <v>108</v>
      </c>
      <c r="G2" s="123">
        <f>Taux_de_change!I8</f>
        <v>2078.5940558455982</v>
      </c>
      <c r="H2" s="118"/>
    </row>
    <row r="3" spans="1:8" ht="15.75" x14ac:dyDescent="0.25">
      <c r="A3" s="117"/>
      <c r="B3" s="122" t="s">
        <v>109</v>
      </c>
      <c r="C3" s="117">
        <v>44377</v>
      </c>
      <c r="D3" s="118"/>
      <c r="E3" s="119"/>
      <c r="F3" s="120"/>
      <c r="G3" s="121"/>
      <c r="H3" s="118"/>
    </row>
    <row r="4" spans="1:8" ht="15.75" x14ac:dyDescent="0.25">
      <c r="A4" s="124" t="s">
        <v>110</v>
      </c>
      <c r="B4" s="122" t="s">
        <v>111</v>
      </c>
      <c r="C4" s="118"/>
      <c r="D4" s="118"/>
      <c r="E4" s="119"/>
      <c r="F4" s="120"/>
      <c r="G4" s="121"/>
      <c r="H4" s="118"/>
    </row>
    <row r="5" spans="1:8" ht="15.75" x14ac:dyDescent="0.25">
      <c r="A5" s="60"/>
      <c r="B5" s="59"/>
      <c r="C5" s="59"/>
      <c r="D5" s="59"/>
      <c r="E5" s="61"/>
      <c r="F5" s="62"/>
      <c r="G5" s="63"/>
      <c r="H5" s="59"/>
    </row>
    <row r="6" spans="1:8" ht="18" x14ac:dyDescent="0.25">
      <c r="A6" s="64" t="s">
        <v>112</v>
      </c>
      <c r="B6" s="65" t="s">
        <v>113</v>
      </c>
      <c r="C6" s="65" t="s">
        <v>114</v>
      </c>
      <c r="D6" s="65" t="s">
        <v>115</v>
      </c>
      <c r="E6" s="66" t="s">
        <v>0</v>
      </c>
      <c r="F6" s="65" t="s">
        <v>2</v>
      </c>
      <c r="G6" s="67" t="s">
        <v>116</v>
      </c>
      <c r="H6" s="68" t="s">
        <v>117</v>
      </c>
    </row>
    <row r="7" spans="1:8" ht="15.75" x14ac:dyDescent="0.25">
      <c r="A7" s="69">
        <v>43387</v>
      </c>
      <c r="B7" s="69" t="s">
        <v>118</v>
      </c>
      <c r="C7" s="69" t="s">
        <v>119</v>
      </c>
      <c r="D7" s="69" t="s">
        <v>120</v>
      </c>
      <c r="E7" s="70" t="s">
        <v>42</v>
      </c>
      <c r="F7" s="69" t="s">
        <v>121</v>
      </c>
      <c r="G7" s="71">
        <v>150000</v>
      </c>
      <c r="H7" s="72">
        <f t="shared" ref="H7:H70" si="0">G7/$G$2</f>
        <v>72.164162876419908</v>
      </c>
    </row>
    <row r="8" spans="1:8" ht="15.75" x14ac:dyDescent="0.25">
      <c r="A8" s="69">
        <v>43388</v>
      </c>
      <c r="B8" s="69" t="s">
        <v>118</v>
      </c>
      <c r="C8" s="69" t="s">
        <v>122</v>
      </c>
      <c r="D8" s="69" t="s">
        <v>120</v>
      </c>
      <c r="E8" s="73" t="s">
        <v>42</v>
      </c>
      <c r="F8" s="69" t="s">
        <v>123</v>
      </c>
      <c r="G8" s="71">
        <v>50000</v>
      </c>
      <c r="H8" s="72">
        <f t="shared" si="0"/>
        <v>24.054720958806634</v>
      </c>
    </row>
    <row r="9" spans="1:8" ht="15.75" x14ac:dyDescent="0.25">
      <c r="A9" s="69">
        <v>43388</v>
      </c>
      <c r="B9" s="69" t="s">
        <v>118</v>
      </c>
      <c r="C9" s="69" t="s">
        <v>124</v>
      </c>
      <c r="D9" s="69" t="s">
        <v>120</v>
      </c>
      <c r="E9" s="73" t="s">
        <v>42</v>
      </c>
      <c r="F9" s="69" t="s">
        <v>123</v>
      </c>
      <c r="G9" s="71">
        <v>100000</v>
      </c>
      <c r="H9" s="72">
        <f t="shared" si="0"/>
        <v>48.109441917613267</v>
      </c>
    </row>
    <row r="10" spans="1:8" ht="15.75" x14ac:dyDescent="0.25">
      <c r="A10" s="69">
        <v>43419</v>
      </c>
      <c r="B10" s="69" t="s">
        <v>118</v>
      </c>
      <c r="C10" s="69" t="s">
        <v>125</v>
      </c>
      <c r="D10" s="69" t="s">
        <v>120</v>
      </c>
      <c r="E10" s="73" t="s">
        <v>42</v>
      </c>
      <c r="F10" s="69" t="s">
        <v>126</v>
      </c>
      <c r="G10" s="71">
        <v>30000</v>
      </c>
      <c r="H10" s="72">
        <f t="shared" si="0"/>
        <v>14.432832575283982</v>
      </c>
    </row>
    <row r="11" spans="1:8" ht="15.75" x14ac:dyDescent="0.25">
      <c r="A11" s="69">
        <v>43388</v>
      </c>
      <c r="B11" s="69" t="s">
        <v>118</v>
      </c>
      <c r="C11" s="69" t="s">
        <v>127</v>
      </c>
      <c r="D11" s="69" t="s">
        <v>120</v>
      </c>
      <c r="E11" s="73" t="s">
        <v>42</v>
      </c>
      <c r="F11" s="69" t="s">
        <v>128</v>
      </c>
      <c r="G11" s="71">
        <v>50000</v>
      </c>
      <c r="H11" s="72">
        <f t="shared" si="0"/>
        <v>24.054720958806634</v>
      </c>
    </row>
    <row r="12" spans="1:8" ht="15.75" x14ac:dyDescent="0.25">
      <c r="A12" s="69">
        <v>43388</v>
      </c>
      <c r="B12" s="69" t="s">
        <v>118</v>
      </c>
      <c r="C12" s="69" t="s">
        <v>129</v>
      </c>
      <c r="D12" s="69" t="s">
        <v>120</v>
      </c>
      <c r="E12" s="73" t="s">
        <v>42</v>
      </c>
      <c r="F12" s="69" t="s">
        <v>130</v>
      </c>
      <c r="G12" s="71">
        <v>280000</v>
      </c>
      <c r="H12" s="72">
        <f t="shared" si="0"/>
        <v>134.70643736931714</v>
      </c>
    </row>
    <row r="13" spans="1:8" ht="15.75" x14ac:dyDescent="0.25">
      <c r="A13" s="69">
        <v>43353</v>
      </c>
      <c r="B13" s="69" t="s">
        <v>118</v>
      </c>
      <c r="C13" s="69" t="s">
        <v>131</v>
      </c>
      <c r="D13" s="69" t="s">
        <v>120</v>
      </c>
      <c r="E13" s="73" t="s">
        <v>42</v>
      </c>
      <c r="F13" s="69" t="s">
        <v>132</v>
      </c>
      <c r="G13" s="71">
        <v>210000</v>
      </c>
      <c r="H13" s="72">
        <f t="shared" si="0"/>
        <v>101.02982802698787</v>
      </c>
    </row>
    <row r="14" spans="1:8" ht="15.75" x14ac:dyDescent="0.25">
      <c r="A14" s="69">
        <v>43376</v>
      </c>
      <c r="B14" s="69" t="s">
        <v>118</v>
      </c>
      <c r="C14" s="69" t="s">
        <v>133</v>
      </c>
      <c r="D14" s="69" t="s">
        <v>120</v>
      </c>
      <c r="E14" s="74" t="s">
        <v>42</v>
      </c>
      <c r="F14" s="69" t="s">
        <v>134</v>
      </c>
      <c r="G14" s="71">
        <v>158963</v>
      </c>
      <c r="H14" s="72">
        <f t="shared" si="0"/>
        <v>76.476212155495588</v>
      </c>
    </row>
    <row r="15" spans="1:8" ht="15.75" x14ac:dyDescent="0.25">
      <c r="A15" s="69">
        <v>43376</v>
      </c>
      <c r="B15" s="69" t="s">
        <v>118</v>
      </c>
      <c r="C15" s="69" t="s">
        <v>135</v>
      </c>
      <c r="D15" s="69" t="s">
        <v>120</v>
      </c>
      <c r="E15" s="74" t="s">
        <v>42</v>
      </c>
      <c r="F15" s="69" t="s">
        <v>134</v>
      </c>
      <c r="G15" s="71">
        <v>196261</v>
      </c>
      <c r="H15" s="72">
        <f t="shared" si="0"/>
        <v>94.42007180192698</v>
      </c>
    </row>
    <row r="16" spans="1:8" ht="15.75" x14ac:dyDescent="0.25">
      <c r="A16" s="69">
        <v>43376</v>
      </c>
      <c r="B16" s="69" t="s">
        <v>118</v>
      </c>
      <c r="C16" s="69" t="s">
        <v>136</v>
      </c>
      <c r="D16" s="69" t="s">
        <v>120</v>
      </c>
      <c r="E16" s="74" t="s">
        <v>42</v>
      </c>
      <c r="F16" s="69" t="s">
        <v>137</v>
      </c>
      <c r="G16" s="71">
        <v>120000</v>
      </c>
      <c r="H16" s="72">
        <f t="shared" si="0"/>
        <v>57.731330301135927</v>
      </c>
    </row>
    <row r="17" spans="1:8" ht="15.75" x14ac:dyDescent="0.25">
      <c r="A17" s="69">
        <v>43376</v>
      </c>
      <c r="B17" s="69" t="s">
        <v>118</v>
      </c>
      <c r="C17" s="69" t="s">
        <v>138</v>
      </c>
      <c r="D17" s="69" t="s">
        <v>120</v>
      </c>
      <c r="E17" s="74" t="s">
        <v>42</v>
      </c>
      <c r="F17" s="69" t="s">
        <v>139</v>
      </c>
      <c r="G17" s="71">
        <v>120000</v>
      </c>
      <c r="H17" s="72">
        <f t="shared" si="0"/>
        <v>57.731330301135927</v>
      </c>
    </row>
    <row r="18" spans="1:8" ht="15.75" x14ac:dyDescent="0.25">
      <c r="A18" s="69">
        <v>43382</v>
      </c>
      <c r="B18" s="69" t="s">
        <v>118</v>
      </c>
      <c r="C18" s="69" t="s">
        <v>140</v>
      </c>
      <c r="D18" s="69" t="s">
        <v>120</v>
      </c>
      <c r="E18" s="74" t="s">
        <v>42</v>
      </c>
      <c r="F18" s="69" t="s">
        <v>139</v>
      </c>
      <c r="G18" s="71">
        <v>120000</v>
      </c>
      <c r="H18" s="72">
        <f t="shared" si="0"/>
        <v>57.731330301135927</v>
      </c>
    </row>
    <row r="19" spans="1:8" ht="15.75" x14ac:dyDescent="0.25">
      <c r="A19" s="69">
        <v>43382</v>
      </c>
      <c r="B19" s="69" t="s">
        <v>118</v>
      </c>
      <c r="C19" s="69" t="s">
        <v>141</v>
      </c>
      <c r="D19" s="69" t="s">
        <v>120</v>
      </c>
      <c r="E19" s="74" t="s">
        <v>42</v>
      </c>
      <c r="F19" s="69" t="s">
        <v>142</v>
      </c>
      <c r="G19" s="71">
        <v>160000</v>
      </c>
      <c r="H19" s="72">
        <f t="shared" si="0"/>
        <v>76.975107068181231</v>
      </c>
    </row>
    <row r="20" spans="1:8" ht="15.75" x14ac:dyDescent="0.25">
      <c r="A20" s="69">
        <v>43382</v>
      </c>
      <c r="B20" s="69" t="s">
        <v>118</v>
      </c>
      <c r="C20" s="69" t="s">
        <v>143</v>
      </c>
      <c r="D20" s="69" t="s">
        <v>120</v>
      </c>
      <c r="E20" s="74" t="s">
        <v>42</v>
      </c>
      <c r="F20" s="69" t="s">
        <v>142</v>
      </c>
      <c r="G20" s="71">
        <v>160000</v>
      </c>
      <c r="H20" s="72">
        <f t="shared" si="0"/>
        <v>76.975107068181231</v>
      </c>
    </row>
    <row r="21" spans="1:8" ht="15.75" x14ac:dyDescent="0.25">
      <c r="A21" s="69">
        <v>43406</v>
      </c>
      <c r="B21" s="69" t="s">
        <v>118</v>
      </c>
      <c r="C21" s="69" t="s">
        <v>144</v>
      </c>
      <c r="D21" s="69" t="s">
        <v>120</v>
      </c>
      <c r="E21" s="74" t="s">
        <v>42</v>
      </c>
      <c r="F21" s="69" t="s">
        <v>142</v>
      </c>
      <c r="G21" s="71">
        <v>160000</v>
      </c>
      <c r="H21" s="72">
        <f t="shared" si="0"/>
        <v>76.975107068181231</v>
      </c>
    </row>
    <row r="22" spans="1:8" ht="15.75" x14ac:dyDescent="0.25">
      <c r="A22" s="69">
        <v>43406</v>
      </c>
      <c r="B22" s="69" t="s">
        <v>118</v>
      </c>
      <c r="C22" s="69" t="s">
        <v>145</v>
      </c>
      <c r="D22" s="69" t="s">
        <v>120</v>
      </c>
      <c r="E22" s="74" t="s">
        <v>42</v>
      </c>
      <c r="F22" s="69" t="s">
        <v>128</v>
      </c>
      <c r="G22" s="71">
        <v>80000</v>
      </c>
      <c r="H22" s="72">
        <f t="shared" si="0"/>
        <v>38.487553534090615</v>
      </c>
    </row>
    <row r="23" spans="1:8" ht="15.75" x14ac:dyDescent="0.25">
      <c r="A23" s="69">
        <v>43406</v>
      </c>
      <c r="B23" s="69" t="s">
        <v>118</v>
      </c>
      <c r="C23" s="69" t="s">
        <v>146</v>
      </c>
      <c r="D23" s="69" t="s">
        <v>120</v>
      </c>
      <c r="E23" s="74" t="s">
        <v>42</v>
      </c>
      <c r="F23" s="69" t="s">
        <v>128</v>
      </c>
      <c r="G23" s="71">
        <v>80000</v>
      </c>
      <c r="H23" s="72">
        <f t="shared" si="0"/>
        <v>38.487553534090615</v>
      </c>
    </row>
    <row r="24" spans="1:8" ht="15.75" x14ac:dyDescent="0.25">
      <c r="A24" s="69">
        <v>43406</v>
      </c>
      <c r="B24" s="69" t="s">
        <v>118</v>
      </c>
      <c r="C24" s="69" t="s">
        <v>147</v>
      </c>
      <c r="D24" s="69" t="s">
        <v>120</v>
      </c>
      <c r="E24" s="74" t="s">
        <v>42</v>
      </c>
      <c r="F24" s="69" t="s">
        <v>128</v>
      </c>
      <c r="G24" s="71">
        <v>80000</v>
      </c>
      <c r="H24" s="72">
        <f t="shared" si="0"/>
        <v>38.487553534090615</v>
      </c>
    </row>
    <row r="25" spans="1:8" ht="15.75" x14ac:dyDescent="0.25">
      <c r="A25" s="69">
        <v>43406</v>
      </c>
      <c r="B25" s="69" t="s">
        <v>118</v>
      </c>
      <c r="C25" s="69" t="s">
        <v>148</v>
      </c>
      <c r="D25" s="69" t="s">
        <v>120</v>
      </c>
      <c r="E25" s="74" t="s">
        <v>42</v>
      </c>
      <c r="F25" s="69" t="s">
        <v>128</v>
      </c>
      <c r="G25" s="71">
        <v>40000</v>
      </c>
      <c r="H25" s="72">
        <f t="shared" si="0"/>
        <v>19.243776767045308</v>
      </c>
    </row>
    <row r="26" spans="1:8" ht="15.75" x14ac:dyDescent="0.25">
      <c r="A26" s="69">
        <v>43326</v>
      </c>
      <c r="B26" s="69" t="s">
        <v>118</v>
      </c>
      <c r="C26" s="69" t="s">
        <v>149</v>
      </c>
      <c r="D26" s="69" t="s">
        <v>120</v>
      </c>
      <c r="E26" s="74" t="s">
        <v>42</v>
      </c>
      <c r="F26" s="69" t="s">
        <v>128</v>
      </c>
      <c r="G26" s="71">
        <v>40000</v>
      </c>
      <c r="H26" s="72">
        <f t="shared" si="0"/>
        <v>19.243776767045308</v>
      </c>
    </row>
    <row r="27" spans="1:8" ht="15.75" x14ac:dyDescent="0.25">
      <c r="A27" s="69">
        <v>43378</v>
      </c>
      <c r="B27" s="69" t="s">
        <v>118</v>
      </c>
      <c r="C27" s="69" t="s">
        <v>150</v>
      </c>
      <c r="D27" s="69" t="s">
        <v>120</v>
      </c>
      <c r="E27" s="74" t="s">
        <v>42</v>
      </c>
      <c r="F27" s="69" t="s">
        <v>139</v>
      </c>
      <c r="G27" s="71">
        <v>960000</v>
      </c>
      <c r="H27" s="72">
        <f t="shared" si="0"/>
        <v>461.85064240908741</v>
      </c>
    </row>
    <row r="28" spans="1:8" ht="15.75" x14ac:dyDescent="0.25">
      <c r="A28" s="69">
        <v>43385</v>
      </c>
      <c r="B28" s="69" t="s">
        <v>118</v>
      </c>
      <c r="C28" s="69" t="s">
        <v>151</v>
      </c>
      <c r="D28" s="69" t="s">
        <v>120</v>
      </c>
      <c r="E28" s="74" t="s">
        <v>42</v>
      </c>
      <c r="F28" s="69" t="s">
        <v>152</v>
      </c>
      <c r="G28" s="71">
        <v>550000</v>
      </c>
      <c r="H28" s="72">
        <f t="shared" si="0"/>
        <v>264.60193054687301</v>
      </c>
    </row>
    <row r="29" spans="1:8" ht="15.75" x14ac:dyDescent="0.25">
      <c r="A29" s="69">
        <v>43385</v>
      </c>
      <c r="B29" s="69" t="s">
        <v>118</v>
      </c>
      <c r="C29" s="69" t="s">
        <v>153</v>
      </c>
      <c r="D29" s="69" t="s">
        <v>120</v>
      </c>
      <c r="E29" s="74" t="s">
        <v>42</v>
      </c>
      <c r="F29" s="69" t="s">
        <v>154</v>
      </c>
      <c r="G29" s="71">
        <v>475000</v>
      </c>
      <c r="H29" s="72">
        <f t="shared" si="0"/>
        <v>228.51984910866304</v>
      </c>
    </row>
    <row r="30" spans="1:8" ht="15.75" x14ac:dyDescent="0.25">
      <c r="A30" s="69">
        <v>43413</v>
      </c>
      <c r="B30" s="69" t="s">
        <v>118</v>
      </c>
      <c r="C30" s="69" t="s">
        <v>155</v>
      </c>
      <c r="D30" s="69" t="s">
        <v>120</v>
      </c>
      <c r="E30" s="74" t="s">
        <v>42</v>
      </c>
      <c r="F30" s="69" t="s">
        <v>154</v>
      </c>
      <c r="G30" s="71">
        <v>1085000</v>
      </c>
      <c r="H30" s="72">
        <f t="shared" si="0"/>
        <v>521.98744480610401</v>
      </c>
    </row>
    <row r="31" spans="1:8" ht="15.75" x14ac:dyDescent="0.25">
      <c r="A31" s="69">
        <v>43376</v>
      </c>
      <c r="B31" s="69" t="s">
        <v>118</v>
      </c>
      <c r="C31" s="69" t="s">
        <v>156</v>
      </c>
      <c r="D31" s="69" t="s">
        <v>120</v>
      </c>
      <c r="E31" s="74" t="s">
        <v>42</v>
      </c>
      <c r="F31" s="69" t="s">
        <v>157</v>
      </c>
      <c r="G31" s="71">
        <v>360000</v>
      </c>
      <c r="H31" s="72">
        <f t="shared" si="0"/>
        <v>173.19399090340778</v>
      </c>
    </row>
    <row r="32" spans="1:8" ht="15.75" x14ac:dyDescent="0.25">
      <c r="A32" s="69">
        <v>43376</v>
      </c>
      <c r="B32" s="69" t="s">
        <v>118</v>
      </c>
      <c r="C32" s="69" t="s">
        <v>158</v>
      </c>
      <c r="D32" s="69" t="s">
        <v>120</v>
      </c>
      <c r="E32" s="74" t="s">
        <v>42</v>
      </c>
      <c r="F32" s="69" t="s">
        <v>137</v>
      </c>
      <c r="G32" s="71">
        <v>40000</v>
      </c>
      <c r="H32" s="72">
        <f t="shared" si="0"/>
        <v>19.243776767045308</v>
      </c>
    </row>
    <row r="33" spans="1:8" ht="15.75" x14ac:dyDescent="0.25">
      <c r="A33" s="69">
        <v>43382</v>
      </c>
      <c r="B33" s="69" t="s">
        <v>118</v>
      </c>
      <c r="C33" s="69" t="s">
        <v>159</v>
      </c>
      <c r="D33" s="69" t="s">
        <v>120</v>
      </c>
      <c r="E33" s="74" t="s">
        <v>42</v>
      </c>
      <c r="F33" s="69" t="s">
        <v>137</v>
      </c>
      <c r="G33" s="71">
        <v>40000</v>
      </c>
      <c r="H33" s="72">
        <f t="shared" si="0"/>
        <v>19.243776767045308</v>
      </c>
    </row>
    <row r="34" spans="1:8" ht="15.75" x14ac:dyDescent="0.25">
      <c r="A34" s="69">
        <v>43382</v>
      </c>
      <c r="B34" s="69" t="s">
        <v>118</v>
      </c>
      <c r="C34" s="69" t="s">
        <v>160</v>
      </c>
      <c r="D34" s="69" t="s">
        <v>120</v>
      </c>
      <c r="E34" s="74" t="s">
        <v>42</v>
      </c>
      <c r="F34" s="69" t="s">
        <v>161</v>
      </c>
      <c r="G34" s="71">
        <v>40000</v>
      </c>
      <c r="H34" s="72">
        <f t="shared" si="0"/>
        <v>19.243776767045308</v>
      </c>
    </row>
    <row r="35" spans="1:8" ht="15.75" x14ac:dyDescent="0.25">
      <c r="A35" s="69">
        <v>43382</v>
      </c>
      <c r="B35" s="69" t="s">
        <v>118</v>
      </c>
      <c r="C35" s="69" t="s">
        <v>162</v>
      </c>
      <c r="D35" s="69" t="s">
        <v>120</v>
      </c>
      <c r="E35" s="74" t="s">
        <v>42</v>
      </c>
      <c r="F35" s="69" t="s">
        <v>161</v>
      </c>
      <c r="G35" s="71">
        <v>40000</v>
      </c>
      <c r="H35" s="72">
        <f t="shared" si="0"/>
        <v>19.243776767045308</v>
      </c>
    </row>
    <row r="36" spans="1:8" ht="15.75" x14ac:dyDescent="0.25">
      <c r="A36" s="69">
        <v>43382</v>
      </c>
      <c r="B36" s="69" t="s">
        <v>118</v>
      </c>
      <c r="C36" s="69" t="s">
        <v>163</v>
      </c>
      <c r="D36" s="69" t="s">
        <v>120</v>
      </c>
      <c r="E36" s="74" t="s">
        <v>42</v>
      </c>
      <c r="F36" s="69" t="s">
        <v>164</v>
      </c>
      <c r="G36" s="71">
        <v>40000</v>
      </c>
      <c r="H36" s="72">
        <f t="shared" si="0"/>
        <v>19.243776767045308</v>
      </c>
    </row>
    <row r="37" spans="1:8" ht="15.75" x14ac:dyDescent="0.25">
      <c r="A37" s="69">
        <v>43326</v>
      </c>
      <c r="B37" s="69" t="s">
        <v>118</v>
      </c>
      <c r="C37" s="69" t="s">
        <v>165</v>
      </c>
      <c r="D37" s="69" t="s">
        <v>120</v>
      </c>
      <c r="E37" s="74" t="s">
        <v>42</v>
      </c>
      <c r="F37" s="69" t="s">
        <v>164</v>
      </c>
      <c r="G37" s="71">
        <v>40000</v>
      </c>
      <c r="H37" s="72">
        <f t="shared" si="0"/>
        <v>19.243776767045308</v>
      </c>
    </row>
    <row r="38" spans="1:8" ht="15.75" x14ac:dyDescent="0.25">
      <c r="A38" s="69">
        <v>43326</v>
      </c>
      <c r="B38" s="69" t="s">
        <v>118</v>
      </c>
      <c r="C38" s="69" t="s">
        <v>119</v>
      </c>
      <c r="D38" s="69" t="s">
        <v>120</v>
      </c>
      <c r="E38" s="74" t="s">
        <v>42</v>
      </c>
      <c r="F38" s="69" t="s">
        <v>121</v>
      </c>
      <c r="G38" s="71">
        <v>130000</v>
      </c>
      <c r="H38" s="72">
        <f t="shared" si="0"/>
        <v>62.542274492897249</v>
      </c>
    </row>
    <row r="39" spans="1:8" ht="15.75" x14ac:dyDescent="0.25">
      <c r="A39" s="69">
        <v>43326</v>
      </c>
      <c r="B39" s="69" t="s">
        <v>118</v>
      </c>
      <c r="C39" s="69" t="s">
        <v>119</v>
      </c>
      <c r="D39" s="69" t="s">
        <v>120</v>
      </c>
      <c r="E39" s="74" t="s">
        <v>42</v>
      </c>
      <c r="F39" s="69" t="s">
        <v>121</v>
      </c>
      <c r="G39" s="71">
        <v>260000</v>
      </c>
      <c r="H39" s="72">
        <f t="shared" si="0"/>
        <v>125.0845489857945</v>
      </c>
    </row>
    <row r="40" spans="1:8" ht="15.75" x14ac:dyDescent="0.25">
      <c r="A40" s="69">
        <v>43326</v>
      </c>
      <c r="B40" s="69" t="s">
        <v>118</v>
      </c>
      <c r="C40" s="69" t="s">
        <v>119</v>
      </c>
      <c r="D40" s="69" t="s">
        <v>120</v>
      </c>
      <c r="E40" s="74" t="s">
        <v>42</v>
      </c>
      <c r="F40" s="69" t="s">
        <v>121</v>
      </c>
      <c r="G40" s="71">
        <v>130000</v>
      </c>
      <c r="H40" s="72">
        <f t="shared" si="0"/>
        <v>62.542274492897249</v>
      </c>
    </row>
    <row r="41" spans="1:8" ht="15.75" x14ac:dyDescent="0.25">
      <c r="A41" s="69">
        <v>43388</v>
      </c>
      <c r="B41" s="69" t="s">
        <v>118</v>
      </c>
      <c r="C41" s="69" t="s">
        <v>119</v>
      </c>
      <c r="D41" s="69" t="s">
        <v>120</v>
      </c>
      <c r="E41" s="74" t="s">
        <v>42</v>
      </c>
      <c r="F41" s="69" t="s">
        <v>121</v>
      </c>
      <c r="G41" s="71">
        <v>87000</v>
      </c>
      <c r="H41" s="72">
        <f t="shared" si="0"/>
        <v>41.855214468323545</v>
      </c>
    </row>
    <row r="42" spans="1:8" ht="15.75" x14ac:dyDescent="0.25">
      <c r="A42" s="69">
        <v>43388</v>
      </c>
      <c r="B42" s="69" t="s">
        <v>118</v>
      </c>
      <c r="C42" s="69" t="s">
        <v>122</v>
      </c>
      <c r="D42" s="69" t="s">
        <v>120</v>
      </c>
      <c r="E42" s="74" t="s">
        <v>42</v>
      </c>
      <c r="F42" s="69" t="s">
        <v>123</v>
      </c>
      <c r="G42" s="71">
        <v>300000</v>
      </c>
      <c r="H42" s="72">
        <f t="shared" si="0"/>
        <v>144.32832575283982</v>
      </c>
    </row>
    <row r="43" spans="1:8" ht="15.75" x14ac:dyDescent="0.25">
      <c r="A43" s="69">
        <v>43388</v>
      </c>
      <c r="B43" s="69" t="s">
        <v>118</v>
      </c>
      <c r="C43" s="69" t="s">
        <v>124</v>
      </c>
      <c r="D43" s="69" t="s">
        <v>120</v>
      </c>
      <c r="E43" s="74" t="s">
        <v>42</v>
      </c>
      <c r="F43" s="69" t="s">
        <v>123</v>
      </c>
      <c r="G43" s="71">
        <v>170000</v>
      </c>
      <c r="H43" s="72">
        <f t="shared" si="0"/>
        <v>81.786051259942553</v>
      </c>
    </row>
    <row r="44" spans="1:8" ht="15.75" x14ac:dyDescent="0.25">
      <c r="A44" s="69">
        <v>43419</v>
      </c>
      <c r="B44" s="69" t="s">
        <v>118</v>
      </c>
      <c r="C44" s="69" t="s">
        <v>125</v>
      </c>
      <c r="D44" s="69" t="s">
        <v>120</v>
      </c>
      <c r="E44" s="74" t="s">
        <v>42</v>
      </c>
      <c r="F44" s="69" t="s">
        <v>126</v>
      </c>
      <c r="G44" s="71">
        <v>200000</v>
      </c>
      <c r="H44" s="72">
        <f t="shared" si="0"/>
        <v>96.218883835226535</v>
      </c>
    </row>
    <row r="45" spans="1:8" ht="15.75" x14ac:dyDescent="0.25">
      <c r="A45" s="69">
        <v>43326</v>
      </c>
      <c r="B45" s="69" t="s">
        <v>118</v>
      </c>
      <c r="C45" s="69" t="s">
        <v>127</v>
      </c>
      <c r="D45" s="69" t="s">
        <v>120</v>
      </c>
      <c r="E45" s="74" t="s">
        <v>42</v>
      </c>
      <c r="F45" s="69" t="s">
        <v>128</v>
      </c>
      <c r="G45" s="71">
        <v>169000</v>
      </c>
      <c r="H45" s="72">
        <f t="shared" si="0"/>
        <v>81.304956840766422</v>
      </c>
    </row>
    <row r="46" spans="1:8" ht="15.75" x14ac:dyDescent="0.25">
      <c r="A46" s="69">
        <v>43326</v>
      </c>
      <c r="B46" s="69" t="s">
        <v>118</v>
      </c>
      <c r="C46" s="69" t="s">
        <v>119</v>
      </c>
      <c r="D46" s="69" t="s">
        <v>120</v>
      </c>
      <c r="E46" s="74" t="s">
        <v>42</v>
      </c>
      <c r="F46" s="69" t="s">
        <v>121</v>
      </c>
      <c r="G46" s="71">
        <v>130000</v>
      </c>
      <c r="H46" s="72">
        <f t="shared" si="0"/>
        <v>62.542274492897249</v>
      </c>
    </row>
    <row r="47" spans="1:8" ht="15.75" x14ac:dyDescent="0.25">
      <c r="A47" s="69">
        <v>43388</v>
      </c>
      <c r="B47" s="69" t="s">
        <v>118</v>
      </c>
      <c r="C47" s="69" t="s">
        <v>119</v>
      </c>
      <c r="D47" s="69" t="s">
        <v>120</v>
      </c>
      <c r="E47" s="74" t="s">
        <v>42</v>
      </c>
      <c r="F47" s="69" t="s">
        <v>121</v>
      </c>
      <c r="G47" s="71">
        <v>52000</v>
      </c>
      <c r="H47" s="72">
        <f t="shared" si="0"/>
        <v>25.016909797158899</v>
      </c>
    </row>
    <row r="48" spans="1:8" ht="15.75" x14ac:dyDescent="0.25">
      <c r="A48" s="69">
        <v>43388</v>
      </c>
      <c r="B48" s="69" t="s">
        <v>118</v>
      </c>
      <c r="C48" s="69" t="s">
        <v>122</v>
      </c>
      <c r="D48" s="69" t="s">
        <v>120</v>
      </c>
      <c r="E48" s="74" t="s">
        <v>42</v>
      </c>
      <c r="F48" s="69" t="s">
        <v>123</v>
      </c>
      <c r="G48" s="71">
        <v>150000</v>
      </c>
      <c r="H48" s="72">
        <f t="shared" si="0"/>
        <v>72.164162876419908</v>
      </c>
    </row>
    <row r="49" spans="1:8" ht="15.75" x14ac:dyDescent="0.25">
      <c r="A49" s="69">
        <v>43388</v>
      </c>
      <c r="B49" s="69" t="s">
        <v>118</v>
      </c>
      <c r="C49" s="69" t="s">
        <v>122</v>
      </c>
      <c r="D49" s="69" t="s">
        <v>120</v>
      </c>
      <c r="E49" s="74" t="s">
        <v>42</v>
      </c>
      <c r="F49" s="69" t="s">
        <v>123</v>
      </c>
      <c r="G49" s="71">
        <v>47600</v>
      </c>
      <c r="H49" s="72">
        <f t="shared" si="0"/>
        <v>22.900094352783917</v>
      </c>
    </row>
    <row r="50" spans="1:8" ht="15.75" x14ac:dyDescent="0.25">
      <c r="A50" s="69">
        <v>43388</v>
      </c>
      <c r="B50" s="69" t="s">
        <v>118</v>
      </c>
      <c r="C50" s="69" t="s">
        <v>124</v>
      </c>
      <c r="D50" s="69" t="s">
        <v>120</v>
      </c>
      <c r="E50" s="74" t="s">
        <v>42</v>
      </c>
      <c r="F50" s="69" t="s">
        <v>123</v>
      </c>
      <c r="G50" s="71">
        <v>85000</v>
      </c>
      <c r="H50" s="72">
        <f t="shared" si="0"/>
        <v>40.893025629971277</v>
      </c>
    </row>
    <row r="51" spans="1:8" ht="15.75" x14ac:dyDescent="0.25">
      <c r="A51" s="69">
        <v>43419</v>
      </c>
      <c r="B51" s="69" t="s">
        <v>118</v>
      </c>
      <c r="C51" s="69" t="s">
        <v>125</v>
      </c>
      <c r="D51" s="69" t="s">
        <v>120</v>
      </c>
      <c r="E51" s="74" t="s">
        <v>42</v>
      </c>
      <c r="F51" s="69" t="s">
        <v>126</v>
      </c>
      <c r="G51" s="71">
        <v>80000</v>
      </c>
      <c r="H51" s="72">
        <f t="shared" si="0"/>
        <v>38.487553534090615</v>
      </c>
    </row>
    <row r="52" spans="1:8" ht="15.75" x14ac:dyDescent="0.25">
      <c r="A52" s="69">
        <v>43419</v>
      </c>
      <c r="B52" s="69" t="s">
        <v>118</v>
      </c>
      <c r="C52" s="69" t="s">
        <v>127</v>
      </c>
      <c r="D52" s="69" t="s">
        <v>120</v>
      </c>
      <c r="E52" s="74" t="s">
        <v>42</v>
      </c>
      <c r="F52" s="69" t="s">
        <v>128</v>
      </c>
      <c r="G52" s="71">
        <v>65000</v>
      </c>
      <c r="H52" s="72">
        <f t="shared" si="0"/>
        <v>31.271137246448625</v>
      </c>
    </row>
    <row r="53" spans="1:8" ht="15.75" x14ac:dyDescent="0.25">
      <c r="A53" s="69">
        <v>43376</v>
      </c>
      <c r="B53" s="69" t="s">
        <v>118</v>
      </c>
      <c r="C53" s="69" t="s">
        <v>127</v>
      </c>
      <c r="D53" s="69" t="s">
        <v>120</v>
      </c>
      <c r="E53" s="74" t="s">
        <v>42</v>
      </c>
      <c r="F53" s="69" t="s">
        <v>128</v>
      </c>
      <c r="G53" s="71">
        <v>13000</v>
      </c>
      <c r="H53" s="72">
        <f t="shared" si="0"/>
        <v>6.2542274492897247</v>
      </c>
    </row>
    <row r="54" spans="1:8" ht="15.75" x14ac:dyDescent="0.25">
      <c r="A54" s="69">
        <v>43382</v>
      </c>
      <c r="B54" s="69" t="s">
        <v>118</v>
      </c>
      <c r="C54" s="69" t="s">
        <v>166</v>
      </c>
      <c r="D54" s="69" t="s">
        <v>120</v>
      </c>
      <c r="E54" s="74" t="s">
        <v>42</v>
      </c>
      <c r="F54" s="69" t="s">
        <v>139</v>
      </c>
      <c r="G54" s="71">
        <v>60000</v>
      </c>
      <c r="H54" s="72">
        <f t="shared" si="0"/>
        <v>28.865665150567963</v>
      </c>
    </row>
    <row r="55" spans="1:8" ht="15.75" x14ac:dyDescent="0.25">
      <c r="A55" s="69">
        <v>43406</v>
      </c>
      <c r="B55" s="69" t="s">
        <v>118</v>
      </c>
      <c r="C55" s="69" t="s">
        <v>167</v>
      </c>
      <c r="D55" s="69" t="s">
        <v>120</v>
      </c>
      <c r="E55" s="74" t="s">
        <v>42</v>
      </c>
      <c r="F55" s="69" t="s">
        <v>168</v>
      </c>
      <c r="G55" s="71">
        <v>80000</v>
      </c>
      <c r="H55" s="72">
        <f t="shared" si="0"/>
        <v>38.487553534090615</v>
      </c>
    </row>
    <row r="56" spans="1:8" ht="15.75" x14ac:dyDescent="0.25">
      <c r="A56" s="69">
        <v>43376</v>
      </c>
      <c r="B56" s="69" t="s">
        <v>118</v>
      </c>
      <c r="C56" s="69" t="s">
        <v>169</v>
      </c>
      <c r="D56" s="69" t="s">
        <v>120</v>
      </c>
      <c r="E56" s="74" t="s">
        <v>42</v>
      </c>
      <c r="F56" s="69" t="s">
        <v>170</v>
      </c>
      <c r="G56" s="71">
        <v>40000</v>
      </c>
      <c r="H56" s="72">
        <f t="shared" si="0"/>
        <v>19.243776767045308</v>
      </c>
    </row>
    <row r="57" spans="1:8" ht="15.75" x14ac:dyDescent="0.25">
      <c r="A57" s="69">
        <v>43388</v>
      </c>
      <c r="B57" s="69" t="s">
        <v>118</v>
      </c>
      <c r="C57" s="69" t="s">
        <v>171</v>
      </c>
      <c r="D57" s="69" t="s">
        <v>120</v>
      </c>
      <c r="E57" s="74" t="s">
        <v>42</v>
      </c>
      <c r="F57" s="69" t="s">
        <v>172</v>
      </c>
      <c r="G57" s="71">
        <v>100000</v>
      </c>
      <c r="H57" s="72">
        <f t="shared" si="0"/>
        <v>48.109441917613267</v>
      </c>
    </row>
    <row r="58" spans="1:8" ht="15.75" x14ac:dyDescent="0.25">
      <c r="A58" s="69">
        <v>43388</v>
      </c>
      <c r="B58" s="69" t="s">
        <v>118</v>
      </c>
      <c r="C58" s="69" t="s">
        <v>173</v>
      </c>
      <c r="D58" s="69" t="s">
        <v>120</v>
      </c>
      <c r="E58" s="74" t="s">
        <v>42</v>
      </c>
      <c r="F58" s="69" t="s">
        <v>174</v>
      </c>
      <c r="G58" s="71">
        <v>100000</v>
      </c>
      <c r="H58" s="72">
        <f t="shared" si="0"/>
        <v>48.109441917613267</v>
      </c>
    </row>
    <row r="59" spans="1:8" ht="17.25" customHeight="1" x14ac:dyDescent="0.25">
      <c r="A59" s="69">
        <v>43406</v>
      </c>
      <c r="B59" s="69" t="s">
        <v>118</v>
      </c>
      <c r="C59" s="69" t="s">
        <v>175</v>
      </c>
      <c r="D59" s="69" t="s">
        <v>120</v>
      </c>
      <c r="E59" s="74" t="s">
        <v>42</v>
      </c>
      <c r="F59" s="69" t="s">
        <v>176</v>
      </c>
      <c r="G59" s="71">
        <v>100000</v>
      </c>
      <c r="H59" s="72">
        <f t="shared" si="0"/>
        <v>48.109441917613267</v>
      </c>
    </row>
    <row r="60" spans="1:8" ht="14.25" customHeight="1" x14ac:dyDescent="0.25">
      <c r="A60" s="69">
        <v>43406</v>
      </c>
      <c r="B60" s="69" t="s">
        <v>118</v>
      </c>
      <c r="C60" s="69" t="s">
        <v>177</v>
      </c>
      <c r="D60" s="69" t="s">
        <v>178</v>
      </c>
      <c r="E60" s="74" t="s">
        <v>42</v>
      </c>
      <c r="F60" s="69" t="s">
        <v>179</v>
      </c>
      <c r="G60" s="71">
        <v>80000</v>
      </c>
      <c r="H60" s="72">
        <f t="shared" si="0"/>
        <v>38.487553534090615</v>
      </c>
    </row>
    <row r="61" spans="1:8" ht="15.75" x14ac:dyDescent="0.25">
      <c r="A61" s="69">
        <v>43406</v>
      </c>
      <c r="B61" s="69" t="s">
        <v>118</v>
      </c>
      <c r="C61" s="69" t="s">
        <v>180</v>
      </c>
      <c r="D61" s="69" t="s">
        <v>178</v>
      </c>
      <c r="E61" s="74" t="s">
        <v>42</v>
      </c>
      <c r="F61" s="69" t="s">
        <v>179</v>
      </c>
      <c r="G61" s="71">
        <v>60000</v>
      </c>
      <c r="H61" s="72">
        <f t="shared" si="0"/>
        <v>28.865665150567963</v>
      </c>
    </row>
    <row r="62" spans="1:8" ht="15.75" x14ac:dyDescent="0.25">
      <c r="A62" s="69">
        <v>43433</v>
      </c>
      <c r="B62" s="69" t="s">
        <v>118</v>
      </c>
      <c r="C62" s="69" t="s">
        <v>181</v>
      </c>
      <c r="D62" s="69" t="s">
        <v>178</v>
      </c>
      <c r="E62" s="74" t="s">
        <v>42</v>
      </c>
      <c r="F62" s="69" t="s">
        <v>179</v>
      </c>
      <c r="G62" s="71">
        <v>50000</v>
      </c>
      <c r="H62" s="72">
        <f t="shared" si="0"/>
        <v>24.054720958806634</v>
      </c>
    </row>
    <row r="63" spans="1:8" ht="15.75" x14ac:dyDescent="0.25">
      <c r="A63" s="69">
        <v>43433</v>
      </c>
      <c r="B63" s="69" t="s">
        <v>118</v>
      </c>
      <c r="C63" s="69" t="s">
        <v>182</v>
      </c>
      <c r="D63" s="69" t="s">
        <v>178</v>
      </c>
      <c r="E63" s="74" t="s">
        <v>42</v>
      </c>
      <c r="F63" s="69" t="s">
        <v>183</v>
      </c>
      <c r="G63" s="71">
        <v>50000</v>
      </c>
      <c r="H63" s="72">
        <f t="shared" si="0"/>
        <v>24.054720958806634</v>
      </c>
    </row>
    <row r="64" spans="1:8" ht="15.75" x14ac:dyDescent="0.25">
      <c r="A64" s="69">
        <v>43433</v>
      </c>
      <c r="B64" s="69" t="s">
        <v>118</v>
      </c>
      <c r="C64" s="69" t="s">
        <v>184</v>
      </c>
      <c r="D64" s="69" t="s">
        <v>178</v>
      </c>
      <c r="E64" s="74" t="s">
        <v>42</v>
      </c>
      <c r="F64" s="69" t="s">
        <v>183</v>
      </c>
      <c r="G64" s="71">
        <v>80000</v>
      </c>
      <c r="H64" s="72">
        <f t="shared" si="0"/>
        <v>38.487553534090615</v>
      </c>
    </row>
    <row r="65" spans="1:8" ht="15.75" x14ac:dyDescent="0.25">
      <c r="A65" s="69">
        <v>43462</v>
      </c>
      <c r="B65" s="69" t="s">
        <v>118</v>
      </c>
      <c r="C65" s="69" t="s">
        <v>185</v>
      </c>
      <c r="D65" s="69" t="s">
        <v>178</v>
      </c>
      <c r="E65" s="74" t="s">
        <v>42</v>
      </c>
      <c r="F65" s="69" t="s">
        <v>183</v>
      </c>
      <c r="G65" s="71">
        <v>50000</v>
      </c>
      <c r="H65" s="72">
        <f t="shared" si="0"/>
        <v>24.054720958806634</v>
      </c>
    </row>
    <row r="66" spans="1:8" ht="15.75" x14ac:dyDescent="0.25">
      <c r="A66" s="69">
        <v>43404</v>
      </c>
      <c r="B66" s="69" t="s">
        <v>118</v>
      </c>
      <c r="C66" s="69" t="s">
        <v>186</v>
      </c>
      <c r="D66" s="69" t="s">
        <v>178</v>
      </c>
      <c r="E66" s="74" t="s">
        <v>42</v>
      </c>
      <c r="F66" s="69" t="s">
        <v>187</v>
      </c>
      <c r="G66" s="71">
        <v>100000</v>
      </c>
      <c r="H66" s="72">
        <f t="shared" si="0"/>
        <v>48.109441917613267</v>
      </c>
    </row>
    <row r="67" spans="1:8" ht="15.75" x14ac:dyDescent="0.25">
      <c r="A67" s="69">
        <v>43406</v>
      </c>
      <c r="B67" s="69" t="s">
        <v>118</v>
      </c>
      <c r="C67" s="69" t="s">
        <v>188</v>
      </c>
      <c r="D67" s="69" t="s">
        <v>178</v>
      </c>
      <c r="E67" s="74" t="s">
        <v>42</v>
      </c>
      <c r="F67" s="69" t="s">
        <v>189</v>
      </c>
      <c r="G67" s="71">
        <v>2000000</v>
      </c>
      <c r="H67" s="72">
        <f t="shared" si="0"/>
        <v>962.18883835226541</v>
      </c>
    </row>
    <row r="68" spans="1:8" ht="15.75" x14ac:dyDescent="0.25">
      <c r="A68" s="69">
        <v>43462</v>
      </c>
      <c r="B68" s="69" t="s">
        <v>118</v>
      </c>
      <c r="C68" s="69" t="s">
        <v>190</v>
      </c>
      <c r="D68" s="69" t="s">
        <v>178</v>
      </c>
      <c r="E68" s="74" t="s">
        <v>42</v>
      </c>
      <c r="F68" s="69" t="s">
        <v>191</v>
      </c>
      <c r="G68" s="71">
        <v>1773000</v>
      </c>
      <c r="H68" s="72">
        <f t="shared" si="0"/>
        <v>852.98040519928327</v>
      </c>
    </row>
    <row r="69" spans="1:8" ht="15.75" x14ac:dyDescent="0.25">
      <c r="A69" s="69">
        <v>43462</v>
      </c>
      <c r="B69" s="69" t="s">
        <v>118</v>
      </c>
      <c r="C69" s="69" t="s">
        <v>192</v>
      </c>
      <c r="D69" s="69" t="s">
        <v>178</v>
      </c>
      <c r="E69" s="74" t="s">
        <v>42</v>
      </c>
      <c r="F69" s="69" t="s">
        <v>193</v>
      </c>
      <c r="G69" s="71">
        <v>939000</v>
      </c>
      <c r="H69" s="72">
        <f t="shared" si="0"/>
        <v>451.74765960638859</v>
      </c>
    </row>
    <row r="70" spans="1:8" ht="15.75" x14ac:dyDescent="0.25">
      <c r="A70" s="69">
        <v>43462</v>
      </c>
      <c r="B70" s="69" t="s">
        <v>118</v>
      </c>
      <c r="C70" s="69" t="s">
        <v>194</v>
      </c>
      <c r="D70" s="69" t="s">
        <v>178</v>
      </c>
      <c r="E70" s="74" t="s">
        <v>42</v>
      </c>
      <c r="F70" s="69" t="s">
        <v>193</v>
      </c>
      <c r="G70" s="71">
        <v>964000</v>
      </c>
      <c r="H70" s="72">
        <f t="shared" si="0"/>
        <v>463.77502008579194</v>
      </c>
    </row>
    <row r="71" spans="1:8" ht="15.75" x14ac:dyDescent="0.25">
      <c r="A71" s="69">
        <v>43462</v>
      </c>
      <c r="B71" s="69" t="s">
        <v>118</v>
      </c>
      <c r="C71" s="69" t="s">
        <v>195</v>
      </c>
      <c r="D71" s="69" t="s">
        <v>178</v>
      </c>
      <c r="E71" s="74" t="s">
        <v>42</v>
      </c>
      <c r="F71" s="69" t="s">
        <v>193</v>
      </c>
      <c r="G71" s="71">
        <v>990000</v>
      </c>
      <c r="H71" s="72">
        <f t="shared" ref="H71:H134" si="1">G71/$G$2</f>
        <v>476.28347498437137</v>
      </c>
    </row>
    <row r="72" spans="1:8" ht="15.75" x14ac:dyDescent="0.25">
      <c r="A72" s="69">
        <v>43462</v>
      </c>
      <c r="B72" s="69" t="s">
        <v>118</v>
      </c>
      <c r="C72" s="69" t="s">
        <v>196</v>
      </c>
      <c r="D72" s="69" t="s">
        <v>178</v>
      </c>
      <c r="E72" s="74" t="s">
        <v>42</v>
      </c>
      <c r="F72" s="69" t="s">
        <v>197</v>
      </c>
      <c r="G72" s="71">
        <v>991000</v>
      </c>
      <c r="H72" s="72">
        <f t="shared" si="1"/>
        <v>476.76456940354751</v>
      </c>
    </row>
    <row r="73" spans="1:8" ht="15.75" x14ac:dyDescent="0.25">
      <c r="A73" s="69">
        <v>43462</v>
      </c>
      <c r="B73" s="69" t="s">
        <v>118</v>
      </c>
      <c r="C73" s="69" t="s">
        <v>198</v>
      </c>
      <c r="D73" s="69" t="s">
        <v>178</v>
      </c>
      <c r="E73" s="74" t="s">
        <v>42</v>
      </c>
      <c r="F73" s="69" t="s">
        <v>197</v>
      </c>
      <c r="G73" s="71">
        <v>1000000</v>
      </c>
      <c r="H73" s="72">
        <f t="shared" si="1"/>
        <v>481.0944191761327</v>
      </c>
    </row>
    <row r="74" spans="1:8" ht="15.75" x14ac:dyDescent="0.25">
      <c r="A74" s="69">
        <v>43413</v>
      </c>
      <c r="B74" s="69" t="s">
        <v>118</v>
      </c>
      <c r="C74" s="69" t="s">
        <v>199</v>
      </c>
      <c r="D74" s="69" t="s">
        <v>178</v>
      </c>
      <c r="E74" s="74" t="s">
        <v>42</v>
      </c>
      <c r="F74" s="69" t="s">
        <v>197</v>
      </c>
      <c r="G74" s="71">
        <v>1000000</v>
      </c>
      <c r="H74" s="72">
        <f t="shared" si="1"/>
        <v>481.0944191761327</v>
      </c>
    </row>
    <row r="75" spans="1:8" ht="15.75" x14ac:dyDescent="0.25">
      <c r="A75" s="69">
        <v>43396</v>
      </c>
      <c r="B75" s="69" t="s">
        <v>118</v>
      </c>
      <c r="C75" s="69" t="s">
        <v>200</v>
      </c>
      <c r="D75" s="69" t="s">
        <v>178</v>
      </c>
      <c r="E75" s="74" t="s">
        <v>42</v>
      </c>
      <c r="F75" s="69" t="s">
        <v>134</v>
      </c>
      <c r="G75" s="71">
        <v>440256</v>
      </c>
      <c r="H75" s="72">
        <f t="shared" si="1"/>
        <v>211.80470460880747</v>
      </c>
    </row>
    <row r="76" spans="1:8" ht="15.75" x14ac:dyDescent="0.25">
      <c r="A76" s="69">
        <v>43397</v>
      </c>
      <c r="B76" s="69" t="s">
        <v>118</v>
      </c>
      <c r="C76" s="69" t="s">
        <v>201</v>
      </c>
      <c r="D76" s="69" t="s">
        <v>178</v>
      </c>
      <c r="E76" s="74" t="s">
        <v>42</v>
      </c>
      <c r="F76" s="69" t="s">
        <v>202</v>
      </c>
      <c r="G76" s="71">
        <v>200000</v>
      </c>
      <c r="H76" s="72">
        <f t="shared" si="1"/>
        <v>96.218883835226535</v>
      </c>
    </row>
    <row r="77" spans="1:8" ht="15.75" x14ac:dyDescent="0.25">
      <c r="A77" s="69">
        <v>43397</v>
      </c>
      <c r="B77" s="69" t="s">
        <v>118</v>
      </c>
      <c r="C77" s="69" t="s">
        <v>203</v>
      </c>
      <c r="D77" s="69" t="s">
        <v>178</v>
      </c>
      <c r="E77" s="74" t="s">
        <v>42</v>
      </c>
      <c r="F77" s="69" t="s">
        <v>202</v>
      </c>
      <c r="G77" s="71">
        <v>200000</v>
      </c>
      <c r="H77" s="72">
        <f t="shared" si="1"/>
        <v>96.218883835226535</v>
      </c>
    </row>
    <row r="78" spans="1:8" ht="15.75" x14ac:dyDescent="0.25">
      <c r="A78" s="69">
        <v>43397</v>
      </c>
      <c r="B78" s="69" t="s">
        <v>118</v>
      </c>
      <c r="C78" s="69" t="s">
        <v>204</v>
      </c>
      <c r="D78" s="69" t="s">
        <v>178</v>
      </c>
      <c r="E78" s="74" t="s">
        <v>42</v>
      </c>
      <c r="F78" s="69" t="s">
        <v>202</v>
      </c>
      <c r="G78" s="71">
        <v>200000</v>
      </c>
      <c r="H78" s="72">
        <f t="shared" si="1"/>
        <v>96.218883835226535</v>
      </c>
    </row>
    <row r="79" spans="1:8" ht="15.75" x14ac:dyDescent="0.25">
      <c r="A79" s="69">
        <v>43419</v>
      </c>
      <c r="B79" s="69" t="s">
        <v>118</v>
      </c>
      <c r="C79" s="69" t="s">
        <v>205</v>
      </c>
      <c r="D79" s="69" t="s">
        <v>178</v>
      </c>
      <c r="E79" s="74" t="s">
        <v>42</v>
      </c>
      <c r="F79" s="69" t="s">
        <v>206</v>
      </c>
      <c r="G79" s="71">
        <v>200000</v>
      </c>
      <c r="H79" s="72">
        <f t="shared" si="1"/>
        <v>96.218883835226535</v>
      </c>
    </row>
    <row r="80" spans="1:8" ht="15.75" x14ac:dyDescent="0.25">
      <c r="A80" s="69">
        <v>43419</v>
      </c>
      <c r="B80" s="69" t="s">
        <v>118</v>
      </c>
      <c r="C80" s="69" t="s">
        <v>207</v>
      </c>
      <c r="D80" s="69" t="s">
        <v>178</v>
      </c>
      <c r="E80" s="74" t="s">
        <v>42</v>
      </c>
      <c r="F80" s="69" t="s">
        <v>208</v>
      </c>
      <c r="G80" s="71">
        <v>250000</v>
      </c>
      <c r="H80" s="72">
        <f t="shared" si="1"/>
        <v>120.27360479403318</v>
      </c>
    </row>
    <row r="81" spans="1:8" ht="15.75" x14ac:dyDescent="0.25">
      <c r="A81" s="69">
        <v>43419</v>
      </c>
      <c r="B81" s="69" t="s">
        <v>118</v>
      </c>
      <c r="C81" s="69" t="s">
        <v>209</v>
      </c>
      <c r="D81" s="69" t="s">
        <v>178</v>
      </c>
      <c r="E81" s="74" t="s">
        <v>42</v>
      </c>
      <c r="F81" s="69" t="s">
        <v>208</v>
      </c>
      <c r="G81" s="71">
        <v>250000</v>
      </c>
      <c r="H81" s="72">
        <f t="shared" si="1"/>
        <v>120.27360479403318</v>
      </c>
    </row>
    <row r="82" spans="1:8" ht="15.75" x14ac:dyDescent="0.25">
      <c r="A82" s="69">
        <v>43419</v>
      </c>
      <c r="B82" s="69" t="s">
        <v>118</v>
      </c>
      <c r="C82" s="69" t="s">
        <v>210</v>
      </c>
      <c r="D82" s="69" t="s">
        <v>178</v>
      </c>
      <c r="E82" s="74" t="s">
        <v>42</v>
      </c>
      <c r="F82" s="69" t="s">
        <v>208</v>
      </c>
      <c r="G82" s="71">
        <v>250000</v>
      </c>
      <c r="H82" s="72">
        <f t="shared" si="1"/>
        <v>120.27360479403318</v>
      </c>
    </row>
    <row r="83" spans="1:8" ht="15.75" x14ac:dyDescent="0.25">
      <c r="A83" s="69">
        <v>43434</v>
      </c>
      <c r="B83" s="69" t="s">
        <v>118</v>
      </c>
      <c r="C83" s="69" t="s">
        <v>211</v>
      </c>
      <c r="D83" s="69" t="s">
        <v>178</v>
      </c>
      <c r="E83" s="74" t="s">
        <v>42</v>
      </c>
      <c r="F83" s="69" t="s">
        <v>208</v>
      </c>
      <c r="G83" s="71">
        <v>250000</v>
      </c>
      <c r="H83" s="72">
        <f t="shared" si="1"/>
        <v>120.27360479403318</v>
      </c>
    </row>
    <row r="84" spans="1:8" ht="15.75" x14ac:dyDescent="0.25">
      <c r="A84" s="69">
        <v>43434</v>
      </c>
      <c r="B84" s="69" t="s">
        <v>118</v>
      </c>
      <c r="C84" s="69" t="s">
        <v>212</v>
      </c>
      <c r="D84" s="69" t="s">
        <v>178</v>
      </c>
      <c r="E84" s="74" t="s">
        <v>42</v>
      </c>
      <c r="F84" s="69" t="s">
        <v>183</v>
      </c>
      <c r="G84" s="71">
        <v>150000</v>
      </c>
      <c r="H84" s="72">
        <f t="shared" si="1"/>
        <v>72.164162876419908</v>
      </c>
    </row>
    <row r="85" spans="1:8" ht="15.75" x14ac:dyDescent="0.25">
      <c r="A85" s="69">
        <v>43434</v>
      </c>
      <c r="B85" s="69" t="s">
        <v>118</v>
      </c>
      <c r="C85" s="69" t="s">
        <v>213</v>
      </c>
      <c r="D85" s="69" t="s">
        <v>178</v>
      </c>
      <c r="E85" s="74" t="s">
        <v>42</v>
      </c>
      <c r="F85" s="69" t="s">
        <v>183</v>
      </c>
      <c r="G85" s="71">
        <v>150000</v>
      </c>
      <c r="H85" s="72">
        <f t="shared" si="1"/>
        <v>72.164162876419908</v>
      </c>
    </row>
    <row r="86" spans="1:8" ht="15.75" x14ac:dyDescent="0.25">
      <c r="A86" s="69">
        <v>43439</v>
      </c>
      <c r="B86" s="69" t="s">
        <v>118</v>
      </c>
      <c r="C86" s="69" t="s">
        <v>214</v>
      </c>
      <c r="D86" s="69" t="s">
        <v>178</v>
      </c>
      <c r="E86" s="74" t="s">
        <v>42</v>
      </c>
      <c r="F86" s="69" t="s">
        <v>183</v>
      </c>
      <c r="G86" s="71">
        <v>150000</v>
      </c>
      <c r="H86" s="72">
        <f t="shared" si="1"/>
        <v>72.164162876419908</v>
      </c>
    </row>
    <row r="87" spans="1:8" ht="15.75" x14ac:dyDescent="0.25">
      <c r="A87" s="69">
        <v>43397</v>
      </c>
      <c r="B87" s="69" t="s">
        <v>118</v>
      </c>
      <c r="C87" s="69" t="s">
        <v>215</v>
      </c>
      <c r="D87" s="69" t="s">
        <v>178</v>
      </c>
      <c r="E87" s="74" t="s">
        <v>42</v>
      </c>
      <c r="F87" s="69" t="s">
        <v>216</v>
      </c>
      <c r="G87" s="71">
        <v>150000</v>
      </c>
      <c r="H87" s="72">
        <f t="shared" si="1"/>
        <v>72.164162876419908</v>
      </c>
    </row>
    <row r="88" spans="1:8" ht="15.75" x14ac:dyDescent="0.25">
      <c r="A88" s="69">
        <v>43397</v>
      </c>
      <c r="B88" s="69" t="s">
        <v>118</v>
      </c>
      <c r="C88" s="69" t="s">
        <v>217</v>
      </c>
      <c r="D88" s="69" t="s">
        <v>178</v>
      </c>
      <c r="E88" s="74" t="s">
        <v>42</v>
      </c>
      <c r="F88" s="69" t="s">
        <v>218</v>
      </c>
      <c r="G88" s="71">
        <v>160000</v>
      </c>
      <c r="H88" s="72">
        <f t="shared" si="1"/>
        <v>76.975107068181231</v>
      </c>
    </row>
    <row r="89" spans="1:8" ht="15.75" x14ac:dyDescent="0.25">
      <c r="A89" s="69">
        <v>43413</v>
      </c>
      <c r="B89" s="69" t="s">
        <v>118</v>
      </c>
      <c r="C89" s="69" t="s">
        <v>219</v>
      </c>
      <c r="D89" s="69" t="s">
        <v>178</v>
      </c>
      <c r="E89" s="74" t="s">
        <v>42</v>
      </c>
      <c r="F89" s="69" t="s">
        <v>220</v>
      </c>
      <c r="G89" s="71">
        <v>3000000</v>
      </c>
      <c r="H89" s="72">
        <f t="shared" si="1"/>
        <v>1443.2832575283981</v>
      </c>
    </row>
    <row r="90" spans="1:8" ht="15.75" x14ac:dyDescent="0.25">
      <c r="A90" s="69">
        <v>43440</v>
      </c>
      <c r="B90" s="69" t="s">
        <v>118</v>
      </c>
      <c r="C90" s="69" t="s">
        <v>221</v>
      </c>
      <c r="D90" s="69" t="s">
        <v>222</v>
      </c>
      <c r="E90" s="74" t="s">
        <v>45</v>
      </c>
      <c r="F90" s="69" t="s">
        <v>223</v>
      </c>
      <c r="G90" s="71">
        <v>120000</v>
      </c>
      <c r="H90" s="72">
        <f t="shared" si="1"/>
        <v>57.731330301135927</v>
      </c>
    </row>
    <row r="91" spans="1:8" ht="15.75" x14ac:dyDescent="0.25">
      <c r="A91" s="69">
        <v>43439</v>
      </c>
      <c r="B91" s="69" t="s">
        <v>118</v>
      </c>
      <c r="C91" s="69" t="s">
        <v>224</v>
      </c>
      <c r="D91" s="69" t="s">
        <v>222</v>
      </c>
      <c r="E91" s="74" t="s">
        <v>45</v>
      </c>
      <c r="F91" s="69" t="s">
        <v>225</v>
      </c>
      <c r="G91" s="71">
        <v>120000</v>
      </c>
      <c r="H91" s="72">
        <f t="shared" si="1"/>
        <v>57.731330301135927</v>
      </c>
    </row>
    <row r="92" spans="1:8" ht="15.75" x14ac:dyDescent="0.25">
      <c r="A92" s="69">
        <v>43440</v>
      </c>
      <c r="B92" s="69" t="s">
        <v>118</v>
      </c>
      <c r="C92" s="69" t="s">
        <v>226</v>
      </c>
      <c r="D92" s="69" t="s">
        <v>222</v>
      </c>
      <c r="E92" s="74" t="s">
        <v>45</v>
      </c>
      <c r="F92" s="69" t="s">
        <v>227</v>
      </c>
      <c r="G92" s="71">
        <v>1180000</v>
      </c>
      <c r="H92" s="72">
        <f t="shared" si="1"/>
        <v>567.69141462783659</v>
      </c>
    </row>
    <row r="93" spans="1:8" ht="15.75" x14ac:dyDescent="0.25">
      <c r="A93" s="69">
        <v>43462</v>
      </c>
      <c r="B93" s="69" t="s">
        <v>118</v>
      </c>
      <c r="C93" s="69" t="s">
        <v>224</v>
      </c>
      <c r="D93" s="69" t="s">
        <v>222</v>
      </c>
      <c r="E93" s="74" t="s">
        <v>45</v>
      </c>
      <c r="F93" s="69" t="s">
        <v>225</v>
      </c>
      <c r="G93" s="71">
        <v>480000</v>
      </c>
      <c r="H93" s="72">
        <f t="shared" si="1"/>
        <v>230.92532120454371</v>
      </c>
    </row>
    <row r="94" spans="1:8" ht="15.75" x14ac:dyDescent="0.25">
      <c r="A94" s="69">
        <v>43413</v>
      </c>
      <c r="B94" s="69" t="s">
        <v>118</v>
      </c>
      <c r="C94" s="69" t="s">
        <v>228</v>
      </c>
      <c r="D94" s="69" t="s">
        <v>222</v>
      </c>
      <c r="E94" s="74" t="s">
        <v>45</v>
      </c>
      <c r="F94" s="69" t="s">
        <v>197</v>
      </c>
      <c r="G94" s="71">
        <v>1440000</v>
      </c>
      <c r="H94" s="72">
        <f t="shared" si="1"/>
        <v>692.77596361363112</v>
      </c>
    </row>
    <row r="95" spans="1:8" ht="15.75" x14ac:dyDescent="0.25">
      <c r="A95" s="69">
        <v>43413</v>
      </c>
      <c r="B95" s="69" t="s">
        <v>118</v>
      </c>
      <c r="C95" s="69" t="s">
        <v>221</v>
      </c>
      <c r="D95" s="69" t="s">
        <v>222</v>
      </c>
      <c r="E95" s="74" t="s">
        <v>45</v>
      </c>
      <c r="F95" s="69" t="s">
        <v>223</v>
      </c>
      <c r="G95" s="71">
        <v>300000</v>
      </c>
      <c r="H95" s="72">
        <f t="shared" si="1"/>
        <v>144.32832575283982</v>
      </c>
    </row>
    <row r="96" spans="1:8" ht="15.75" x14ac:dyDescent="0.25">
      <c r="A96" s="69">
        <v>43440</v>
      </c>
      <c r="B96" s="69" t="s">
        <v>118</v>
      </c>
      <c r="C96" s="69" t="s">
        <v>229</v>
      </c>
      <c r="D96" s="69" t="s">
        <v>222</v>
      </c>
      <c r="E96" s="74" t="s">
        <v>45</v>
      </c>
      <c r="F96" s="69" t="s">
        <v>223</v>
      </c>
      <c r="G96" s="71">
        <v>120000</v>
      </c>
      <c r="H96" s="72">
        <f t="shared" si="1"/>
        <v>57.731330301135927</v>
      </c>
    </row>
    <row r="97" spans="1:8" ht="15.75" x14ac:dyDescent="0.25">
      <c r="A97" s="69">
        <v>43413</v>
      </c>
      <c r="B97" s="69" t="s">
        <v>118</v>
      </c>
      <c r="C97" s="69" t="s">
        <v>224</v>
      </c>
      <c r="D97" s="69" t="s">
        <v>222</v>
      </c>
      <c r="E97" s="74" t="s">
        <v>45</v>
      </c>
      <c r="F97" s="69" t="s">
        <v>225</v>
      </c>
      <c r="G97" s="71">
        <v>120000</v>
      </c>
      <c r="H97" s="72">
        <f t="shared" si="1"/>
        <v>57.731330301135927</v>
      </c>
    </row>
    <row r="98" spans="1:8" ht="15.75" x14ac:dyDescent="0.25">
      <c r="A98" s="69">
        <v>43440</v>
      </c>
      <c r="B98" s="69" t="s">
        <v>118</v>
      </c>
      <c r="C98" s="69" t="s">
        <v>229</v>
      </c>
      <c r="D98" s="69" t="s">
        <v>222</v>
      </c>
      <c r="E98" s="74" t="s">
        <v>45</v>
      </c>
      <c r="F98" s="69" t="s">
        <v>223</v>
      </c>
      <c r="G98" s="71">
        <v>300000</v>
      </c>
      <c r="H98" s="72">
        <f t="shared" si="1"/>
        <v>144.32832575283982</v>
      </c>
    </row>
    <row r="99" spans="1:8" ht="15.75" x14ac:dyDescent="0.25">
      <c r="A99" s="69">
        <v>43413</v>
      </c>
      <c r="B99" s="69" t="s">
        <v>118</v>
      </c>
      <c r="C99" s="69" t="s">
        <v>224</v>
      </c>
      <c r="D99" s="69" t="s">
        <v>222</v>
      </c>
      <c r="E99" s="74" t="s">
        <v>45</v>
      </c>
      <c r="F99" s="69" t="s">
        <v>225</v>
      </c>
      <c r="G99" s="71">
        <v>260000</v>
      </c>
      <c r="H99" s="72">
        <f t="shared" si="1"/>
        <v>125.0845489857945</v>
      </c>
    </row>
    <row r="100" spans="1:8" ht="15.75" x14ac:dyDescent="0.25">
      <c r="A100" s="69">
        <v>43413</v>
      </c>
      <c r="B100" s="69" t="s">
        <v>118</v>
      </c>
      <c r="C100" s="69" t="s">
        <v>221</v>
      </c>
      <c r="D100" s="69" t="s">
        <v>222</v>
      </c>
      <c r="E100" s="74" t="s">
        <v>45</v>
      </c>
      <c r="F100" s="69" t="s">
        <v>223</v>
      </c>
      <c r="G100" s="71">
        <v>240000</v>
      </c>
      <c r="H100" s="72">
        <f t="shared" si="1"/>
        <v>115.46266060227185</v>
      </c>
    </row>
    <row r="101" spans="1:8" ht="15.75" x14ac:dyDescent="0.25">
      <c r="A101" s="69">
        <v>43440</v>
      </c>
      <c r="B101" s="69" t="s">
        <v>118</v>
      </c>
      <c r="C101" s="69" t="s">
        <v>229</v>
      </c>
      <c r="D101" s="69" t="s">
        <v>222</v>
      </c>
      <c r="E101" s="74" t="s">
        <v>45</v>
      </c>
      <c r="F101" s="69" t="s">
        <v>223</v>
      </c>
      <c r="G101" s="71">
        <v>240000</v>
      </c>
      <c r="H101" s="72">
        <f t="shared" si="1"/>
        <v>115.46266060227185</v>
      </c>
    </row>
    <row r="102" spans="1:8" ht="15.75" x14ac:dyDescent="0.25">
      <c r="A102" s="69">
        <v>43413</v>
      </c>
      <c r="B102" s="69" t="s">
        <v>118</v>
      </c>
      <c r="C102" s="69" t="s">
        <v>224</v>
      </c>
      <c r="D102" s="69" t="s">
        <v>222</v>
      </c>
      <c r="E102" s="74" t="s">
        <v>45</v>
      </c>
      <c r="F102" s="69" t="s">
        <v>225</v>
      </c>
      <c r="G102" s="71">
        <v>240000</v>
      </c>
      <c r="H102" s="72">
        <f t="shared" si="1"/>
        <v>115.46266060227185</v>
      </c>
    </row>
    <row r="103" spans="1:8" ht="15.75" x14ac:dyDescent="0.25">
      <c r="A103" s="69">
        <v>43413</v>
      </c>
      <c r="B103" s="69" t="s">
        <v>118</v>
      </c>
      <c r="C103" s="69" t="s">
        <v>221</v>
      </c>
      <c r="D103" s="69" t="s">
        <v>222</v>
      </c>
      <c r="E103" s="74" t="s">
        <v>45</v>
      </c>
      <c r="F103" s="69" t="s">
        <v>223</v>
      </c>
      <c r="G103" s="71">
        <v>60000</v>
      </c>
      <c r="H103" s="72">
        <f t="shared" si="1"/>
        <v>28.865665150567963</v>
      </c>
    </row>
    <row r="104" spans="1:8" ht="15.75" x14ac:dyDescent="0.25">
      <c r="A104" s="69">
        <v>43440</v>
      </c>
      <c r="B104" s="69" t="s">
        <v>118</v>
      </c>
      <c r="C104" s="69" t="s">
        <v>229</v>
      </c>
      <c r="D104" s="69" t="s">
        <v>222</v>
      </c>
      <c r="E104" s="74" t="s">
        <v>45</v>
      </c>
      <c r="F104" s="69" t="s">
        <v>223</v>
      </c>
      <c r="G104" s="71">
        <v>60000</v>
      </c>
      <c r="H104" s="72">
        <f t="shared" si="1"/>
        <v>28.865665150567963</v>
      </c>
    </row>
    <row r="105" spans="1:8" ht="15.75" x14ac:dyDescent="0.25">
      <c r="A105" s="69">
        <v>43419</v>
      </c>
      <c r="B105" s="69" t="s">
        <v>118</v>
      </c>
      <c r="C105" s="69" t="s">
        <v>224</v>
      </c>
      <c r="D105" s="69" t="s">
        <v>222</v>
      </c>
      <c r="E105" s="74" t="s">
        <v>45</v>
      </c>
      <c r="F105" s="69" t="s">
        <v>225</v>
      </c>
      <c r="G105" s="71">
        <v>60000</v>
      </c>
      <c r="H105" s="72">
        <f t="shared" si="1"/>
        <v>28.865665150567963</v>
      </c>
    </row>
    <row r="106" spans="1:8" ht="15.75" x14ac:dyDescent="0.25">
      <c r="A106" s="69">
        <v>43419</v>
      </c>
      <c r="B106" s="69" t="s">
        <v>118</v>
      </c>
      <c r="C106" s="69" t="s">
        <v>230</v>
      </c>
      <c r="D106" s="69" t="s">
        <v>222</v>
      </c>
      <c r="E106" s="74" t="s">
        <v>45</v>
      </c>
      <c r="F106" s="69" t="s">
        <v>231</v>
      </c>
      <c r="G106" s="71">
        <v>240000</v>
      </c>
      <c r="H106" s="72">
        <f t="shared" si="1"/>
        <v>115.46266060227185</v>
      </c>
    </row>
    <row r="107" spans="1:8" ht="15.75" x14ac:dyDescent="0.25">
      <c r="A107" s="69">
        <v>43419</v>
      </c>
      <c r="B107" s="69" t="s">
        <v>118</v>
      </c>
      <c r="C107" s="69" t="s">
        <v>232</v>
      </c>
      <c r="D107" s="69" t="s">
        <v>222</v>
      </c>
      <c r="E107" s="74" t="s">
        <v>45</v>
      </c>
      <c r="F107" s="69" t="s">
        <v>231</v>
      </c>
      <c r="G107" s="71">
        <v>240000</v>
      </c>
      <c r="H107" s="72">
        <f t="shared" si="1"/>
        <v>115.46266060227185</v>
      </c>
    </row>
    <row r="108" spans="1:8" ht="15.75" x14ac:dyDescent="0.25">
      <c r="A108" s="69">
        <v>43419</v>
      </c>
      <c r="B108" s="69" t="s">
        <v>118</v>
      </c>
      <c r="C108" s="69" t="s">
        <v>233</v>
      </c>
      <c r="D108" s="69" t="s">
        <v>222</v>
      </c>
      <c r="E108" s="74" t="s">
        <v>45</v>
      </c>
      <c r="F108" s="69" t="s">
        <v>231</v>
      </c>
      <c r="G108" s="71">
        <v>240000</v>
      </c>
      <c r="H108" s="72">
        <f t="shared" si="1"/>
        <v>115.46266060227185</v>
      </c>
    </row>
    <row r="109" spans="1:8" ht="15.75" x14ac:dyDescent="0.25">
      <c r="A109" s="69">
        <v>43419</v>
      </c>
      <c r="B109" s="69" t="s">
        <v>118</v>
      </c>
      <c r="C109" s="69" t="s">
        <v>234</v>
      </c>
      <c r="D109" s="69" t="s">
        <v>222</v>
      </c>
      <c r="E109" s="74" t="s">
        <v>45</v>
      </c>
      <c r="F109" s="69" t="s">
        <v>231</v>
      </c>
      <c r="G109" s="71">
        <v>240000</v>
      </c>
      <c r="H109" s="72">
        <f t="shared" si="1"/>
        <v>115.46266060227185</v>
      </c>
    </row>
    <row r="110" spans="1:8" ht="15.75" x14ac:dyDescent="0.25">
      <c r="A110" s="69">
        <v>43462</v>
      </c>
      <c r="B110" s="69" t="s">
        <v>118</v>
      </c>
      <c r="C110" s="69" t="s">
        <v>235</v>
      </c>
      <c r="D110" s="69" t="s">
        <v>222</v>
      </c>
      <c r="E110" s="74" t="s">
        <v>45</v>
      </c>
      <c r="F110" s="69" t="s">
        <v>236</v>
      </c>
      <c r="G110" s="71">
        <v>2400000</v>
      </c>
      <c r="H110" s="72">
        <f t="shared" si="1"/>
        <v>1154.6266060227185</v>
      </c>
    </row>
    <row r="111" spans="1:8" ht="15.75" x14ac:dyDescent="0.25">
      <c r="A111" s="69">
        <v>43439</v>
      </c>
      <c r="B111" s="69" t="s">
        <v>118</v>
      </c>
      <c r="C111" s="69" t="s">
        <v>237</v>
      </c>
      <c r="D111" s="69" t="s">
        <v>238</v>
      </c>
      <c r="E111" s="74" t="s">
        <v>48</v>
      </c>
      <c r="F111" s="69" t="s">
        <v>239</v>
      </c>
      <c r="G111" s="71">
        <v>110000</v>
      </c>
      <c r="H111" s="72">
        <f t="shared" si="1"/>
        <v>52.920386109374597</v>
      </c>
    </row>
    <row r="112" spans="1:8" ht="15.75" x14ac:dyDescent="0.25">
      <c r="A112" s="69">
        <v>43440</v>
      </c>
      <c r="B112" s="69" t="s">
        <v>118</v>
      </c>
      <c r="C112" s="69" t="s">
        <v>240</v>
      </c>
      <c r="D112" s="69" t="s">
        <v>238</v>
      </c>
      <c r="E112" s="74" t="s">
        <v>48</v>
      </c>
      <c r="F112" s="69" t="s">
        <v>216</v>
      </c>
      <c r="G112" s="71">
        <v>403000</v>
      </c>
      <c r="H112" s="72">
        <f t="shared" si="1"/>
        <v>193.88105092798148</v>
      </c>
    </row>
    <row r="113" spans="1:8" ht="15.75" x14ac:dyDescent="0.25">
      <c r="A113" s="69">
        <v>43462</v>
      </c>
      <c r="B113" s="69" t="s">
        <v>118</v>
      </c>
      <c r="C113" s="69" t="s">
        <v>241</v>
      </c>
      <c r="D113" s="69" t="s">
        <v>238</v>
      </c>
      <c r="E113" s="74" t="s">
        <v>48</v>
      </c>
      <c r="F113" s="69" t="s">
        <v>242</v>
      </c>
      <c r="G113" s="71">
        <v>471200</v>
      </c>
      <c r="H113" s="72">
        <f t="shared" si="1"/>
        <v>226.69169031579372</v>
      </c>
    </row>
    <row r="114" spans="1:8" ht="15.75" x14ac:dyDescent="0.25">
      <c r="A114" s="69">
        <v>43462</v>
      </c>
      <c r="B114" s="69" t="s">
        <v>118</v>
      </c>
      <c r="C114" s="69" t="s">
        <v>237</v>
      </c>
      <c r="D114" s="69" t="s">
        <v>238</v>
      </c>
      <c r="E114" s="74" t="s">
        <v>48</v>
      </c>
      <c r="F114" s="69" t="s">
        <v>239</v>
      </c>
      <c r="G114" s="71">
        <v>320000</v>
      </c>
      <c r="H114" s="72">
        <f t="shared" si="1"/>
        <v>153.95021413636246</v>
      </c>
    </row>
    <row r="115" spans="1:8" ht="15.75" x14ac:dyDescent="0.25">
      <c r="A115" s="69">
        <v>43462</v>
      </c>
      <c r="B115" s="69" t="s">
        <v>118</v>
      </c>
      <c r="C115" s="69" t="s">
        <v>243</v>
      </c>
      <c r="D115" s="69" t="s">
        <v>238</v>
      </c>
      <c r="E115" s="74" t="s">
        <v>48</v>
      </c>
      <c r="F115" s="69" t="s">
        <v>244</v>
      </c>
      <c r="G115" s="71">
        <v>600000</v>
      </c>
      <c r="H115" s="72">
        <f t="shared" si="1"/>
        <v>288.65665150567963</v>
      </c>
    </row>
    <row r="116" spans="1:8" ht="15.75" x14ac:dyDescent="0.25">
      <c r="A116" s="69">
        <v>43462</v>
      </c>
      <c r="B116" s="69" t="s">
        <v>118</v>
      </c>
      <c r="C116" s="69" t="s">
        <v>245</v>
      </c>
      <c r="D116" s="69" t="s">
        <v>238</v>
      </c>
      <c r="E116" s="74" t="s">
        <v>48</v>
      </c>
      <c r="F116" s="69" t="s">
        <v>244</v>
      </c>
      <c r="G116" s="71">
        <v>600000</v>
      </c>
      <c r="H116" s="72">
        <f t="shared" si="1"/>
        <v>288.65665150567963</v>
      </c>
    </row>
    <row r="117" spans="1:8" ht="15.75" x14ac:dyDescent="0.25">
      <c r="A117" s="69">
        <v>43413</v>
      </c>
      <c r="B117" s="69" t="s">
        <v>118</v>
      </c>
      <c r="C117" s="69" t="s">
        <v>246</v>
      </c>
      <c r="D117" s="69" t="s">
        <v>238</v>
      </c>
      <c r="E117" s="74" t="s">
        <v>48</v>
      </c>
      <c r="F117" s="69" t="s">
        <v>247</v>
      </c>
      <c r="G117" s="71">
        <v>1200000</v>
      </c>
      <c r="H117" s="72">
        <f t="shared" si="1"/>
        <v>577.31330301135927</v>
      </c>
    </row>
    <row r="118" spans="1:8" ht="15.75" x14ac:dyDescent="0.25">
      <c r="A118" s="69">
        <v>43413</v>
      </c>
      <c r="B118" s="69" t="s">
        <v>118</v>
      </c>
      <c r="C118" s="69" t="s">
        <v>248</v>
      </c>
      <c r="D118" s="69" t="s">
        <v>238</v>
      </c>
      <c r="E118" s="74" t="s">
        <v>48</v>
      </c>
      <c r="F118" s="69" t="s">
        <v>249</v>
      </c>
      <c r="G118" s="71">
        <v>200000</v>
      </c>
      <c r="H118" s="72">
        <f t="shared" si="1"/>
        <v>96.218883835226535</v>
      </c>
    </row>
    <row r="119" spans="1:8" ht="15.75" x14ac:dyDescent="0.25">
      <c r="A119" s="69">
        <v>43451</v>
      </c>
      <c r="B119" s="69" t="s">
        <v>118</v>
      </c>
      <c r="C119" s="69" t="s">
        <v>250</v>
      </c>
      <c r="D119" s="69" t="s">
        <v>238</v>
      </c>
      <c r="E119" s="74" t="s">
        <v>48</v>
      </c>
      <c r="F119" s="69" t="s">
        <v>249</v>
      </c>
      <c r="G119" s="71">
        <v>200000</v>
      </c>
      <c r="H119" s="72">
        <f t="shared" si="1"/>
        <v>96.218883835226535</v>
      </c>
    </row>
    <row r="120" spans="1:8" ht="15.75" x14ac:dyDescent="0.25">
      <c r="A120" s="69">
        <v>43462</v>
      </c>
      <c r="B120" s="69" t="s">
        <v>118</v>
      </c>
      <c r="C120" s="69" t="s">
        <v>251</v>
      </c>
      <c r="D120" s="69" t="s">
        <v>238</v>
      </c>
      <c r="E120" s="74" t="s">
        <v>48</v>
      </c>
      <c r="F120" s="69" t="s">
        <v>252</v>
      </c>
      <c r="G120" s="71">
        <v>100000</v>
      </c>
      <c r="H120" s="72">
        <f t="shared" si="1"/>
        <v>48.109441917613267</v>
      </c>
    </row>
    <row r="121" spans="1:8" ht="15.75" x14ac:dyDescent="0.25">
      <c r="A121" s="69">
        <v>43413</v>
      </c>
      <c r="B121" s="69" t="s">
        <v>118</v>
      </c>
      <c r="C121" s="69" t="s">
        <v>237</v>
      </c>
      <c r="D121" s="69" t="s">
        <v>238</v>
      </c>
      <c r="E121" s="74" t="s">
        <v>48</v>
      </c>
      <c r="F121" s="69" t="s">
        <v>239</v>
      </c>
      <c r="G121" s="71">
        <v>60000</v>
      </c>
      <c r="H121" s="72">
        <f t="shared" si="1"/>
        <v>28.865665150567963</v>
      </c>
    </row>
    <row r="122" spans="1:8" ht="15.75" x14ac:dyDescent="0.25">
      <c r="A122" s="69">
        <v>43413</v>
      </c>
      <c r="B122" s="69" t="s">
        <v>118</v>
      </c>
      <c r="C122" s="69" t="s">
        <v>248</v>
      </c>
      <c r="D122" s="69" t="s">
        <v>238</v>
      </c>
      <c r="E122" s="74" t="s">
        <v>48</v>
      </c>
      <c r="F122" s="69" t="s">
        <v>249</v>
      </c>
      <c r="G122" s="71">
        <v>520000</v>
      </c>
      <c r="H122" s="72">
        <f t="shared" si="1"/>
        <v>250.169097971589</v>
      </c>
    </row>
    <row r="123" spans="1:8" ht="15.75" x14ac:dyDescent="0.25">
      <c r="A123" s="69">
        <v>43451</v>
      </c>
      <c r="B123" s="69" t="s">
        <v>118</v>
      </c>
      <c r="C123" s="69" t="s">
        <v>250</v>
      </c>
      <c r="D123" s="69" t="s">
        <v>238</v>
      </c>
      <c r="E123" s="74" t="s">
        <v>48</v>
      </c>
      <c r="F123" s="69" t="s">
        <v>249</v>
      </c>
      <c r="G123" s="71">
        <v>520000</v>
      </c>
      <c r="H123" s="72">
        <f t="shared" si="1"/>
        <v>250.169097971589</v>
      </c>
    </row>
    <row r="124" spans="1:8" ht="15.75" x14ac:dyDescent="0.25">
      <c r="A124" s="69">
        <v>43462</v>
      </c>
      <c r="B124" s="69" t="s">
        <v>118</v>
      </c>
      <c r="C124" s="69" t="s">
        <v>251</v>
      </c>
      <c r="D124" s="69" t="s">
        <v>238</v>
      </c>
      <c r="E124" s="74" t="s">
        <v>48</v>
      </c>
      <c r="F124" s="69" t="s">
        <v>252</v>
      </c>
      <c r="G124" s="71">
        <v>250000</v>
      </c>
      <c r="H124" s="72">
        <f t="shared" si="1"/>
        <v>120.27360479403318</v>
      </c>
    </row>
    <row r="125" spans="1:8" ht="15.75" x14ac:dyDescent="0.25">
      <c r="A125" s="69">
        <v>43413</v>
      </c>
      <c r="B125" s="69" t="s">
        <v>118</v>
      </c>
      <c r="C125" s="69" t="s">
        <v>237</v>
      </c>
      <c r="D125" s="69" t="s">
        <v>238</v>
      </c>
      <c r="E125" s="74" t="s">
        <v>48</v>
      </c>
      <c r="F125" s="69" t="s">
        <v>239</v>
      </c>
      <c r="G125" s="71">
        <v>125000</v>
      </c>
      <c r="H125" s="72">
        <f t="shared" si="1"/>
        <v>60.136802397016588</v>
      </c>
    </row>
    <row r="126" spans="1:8" ht="15.75" x14ac:dyDescent="0.25">
      <c r="A126" s="69">
        <v>43413</v>
      </c>
      <c r="B126" s="69" t="s">
        <v>118</v>
      </c>
      <c r="C126" s="69" t="s">
        <v>248</v>
      </c>
      <c r="D126" s="69" t="s">
        <v>238</v>
      </c>
      <c r="E126" s="74" t="s">
        <v>48</v>
      </c>
      <c r="F126" s="69" t="s">
        <v>249</v>
      </c>
      <c r="G126" s="71">
        <v>400000</v>
      </c>
      <c r="H126" s="72">
        <f t="shared" si="1"/>
        <v>192.43776767045307</v>
      </c>
    </row>
    <row r="127" spans="1:8" ht="15.75" x14ac:dyDescent="0.25">
      <c r="A127" s="69">
        <v>43451</v>
      </c>
      <c r="B127" s="69" t="s">
        <v>118</v>
      </c>
      <c r="C127" s="69" t="s">
        <v>250</v>
      </c>
      <c r="D127" s="69" t="s">
        <v>238</v>
      </c>
      <c r="E127" s="74" t="s">
        <v>48</v>
      </c>
      <c r="F127" s="69" t="s">
        <v>249</v>
      </c>
      <c r="G127" s="71">
        <v>400000</v>
      </c>
      <c r="H127" s="72">
        <f t="shared" si="1"/>
        <v>192.43776767045307</v>
      </c>
    </row>
    <row r="128" spans="1:8" ht="15.75" x14ac:dyDescent="0.25">
      <c r="A128" s="69">
        <v>43462</v>
      </c>
      <c r="B128" s="69" t="s">
        <v>118</v>
      </c>
      <c r="C128" s="69" t="s">
        <v>251</v>
      </c>
      <c r="D128" s="69" t="s">
        <v>238</v>
      </c>
      <c r="E128" s="74" t="s">
        <v>48</v>
      </c>
      <c r="F128" s="69" t="s">
        <v>252</v>
      </c>
      <c r="G128" s="71">
        <v>200000</v>
      </c>
      <c r="H128" s="72">
        <f t="shared" si="1"/>
        <v>96.218883835226535</v>
      </c>
    </row>
    <row r="129" spans="1:8" ht="15.75" x14ac:dyDescent="0.25">
      <c r="A129" s="69">
        <v>43413</v>
      </c>
      <c r="B129" s="69" t="s">
        <v>118</v>
      </c>
      <c r="C129" s="69" t="s">
        <v>237</v>
      </c>
      <c r="D129" s="69" t="s">
        <v>238</v>
      </c>
      <c r="E129" s="74" t="s">
        <v>48</v>
      </c>
      <c r="F129" s="69" t="s">
        <v>239</v>
      </c>
      <c r="G129" s="71">
        <v>90000</v>
      </c>
      <c r="H129" s="72">
        <f t="shared" si="1"/>
        <v>43.298497725851945</v>
      </c>
    </row>
    <row r="130" spans="1:8" ht="15.75" x14ac:dyDescent="0.25">
      <c r="A130" s="69">
        <v>43413</v>
      </c>
      <c r="B130" s="69" t="s">
        <v>118</v>
      </c>
      <c r="C130" s="69" t="s">
        <v>248</v>
      </c>
      <c r="D130" s="69" t="s">
        <v>238</v>
      </c>
      <c r="E130" s="74" t="s">
        <v>48</v>
      </c>
      <c r="F130" s="69" t="s">
        <v>249</v>
      </c>
      <c r="G130" s="71">
        <v>52000</v>
      </c>
      <c r="H130" s="72">
        <f t="shared" si="1"/>
        <v>25.016909797158899</v>
      </c>
    </row>
    <row r="131" spans="1:8" ht="15.75" x14ac:dyDescent="0.25">
      <c r="A131" s="69">
        <v>43451</v>
      </c>
      <c r="B131" s="69" t="s">
        <v>118</v>
      </c>
      <c r="C131" s="69" t="s">
        <v>250</v>
      </c>
      <c r="D131" s="69" t="s">
        <v>238</v>
      </c>
      <c r="E131" s="74" t="s">
        <v>48</v>
      </c>
      <c r="F131" s="69" t="s">
        <v>249</v>
      </c>
      <c r="G131" s="71">
        <v>52000</v>
      </c>
      <c r="H131" s="72">
        <f t="shared" si="1"/>
        <v>25.016909797158899</v>
      </c>
    </row>
    <row r="132" spans="1:8" ht="15.75" x14ac:dyDescent="0.25">
      <c r="A132" s="69">
        <v>43462</v>
      </c>
      <c r="B132" s="69" t="s">
        <v>118</v>
      </c>
      <c r="C132" s="69" t="s">
        <v>251</v>
      </c>
      <c r="D132" s="69" t="s">
        <v>238</v>
      </c>
      <c r="E132" s="74" t="s">
        <v>48</v>
      </c>
      <c r="F132" s="69" t="s">
        <v>252</v>
      </c>
      <c r="G132" s="71">
        <v>100000</v>
      </c>
      <c r="H132" s="72">
        <f t="shared" si="1"/>
        <v>48.109441917613267</v>
      </c>
    </row>
    <row r="133" spans="1:8" ht="15.75" x14ac:dyDescent="0.25">
      <c r="A133" s="69">
        <v>43439</v>
      </c>
      <c r="B133" s="69" t="s">
        <v>118</v>
      </c>
      <c r="C133" s="69" t="s">
        <v>237</v>
      </c>
      <c r="D133" s="69" t="s">
        <v>238</v>
      </c>
      <c r="E133" s="74" t="s">
        <v>48</v>
      </c>
      <c r="F133" s="69" t="s">
        <v>239</v>
      </c>
      <c r="G133" s="71">
        <v>75000</v>
      </c>
      <c r="H133" s="72">
        <f t="shared" si="1"/>
        <v>36.082081438209954</v>
      </c>
    </row>
    <row r="134" spans="1:8" ht="15.75" x14ac:dyDescent="0.25">
      <c r="A134" s="69">
        <v>43419</v>
      </c>
      <c r="B134" s="69" t="s">
        <v>118</v>
      </c>
      <c r="C134" s="69" t="s">
        <v>253</v>
      </c>
      <c r="D134" s="69" t="s">
        <v>238</v>
      </c>
      <c r="E134" s="74" t="s">
        <v>48</v>
      </c>
      <c r="F134" s="69" t="s">
        <v>254</v>
      </c>
      <c r="G134" s="71">
        <v>420000</v>
      </c>
      <c r="H134" s="72">
        <f t="shared" si="1"/>
        <v>202.05965605397574</v>
      </c>
    </row>
    <row r="135" spans="1:8" ht="15.75" x14ac:dyDescent="0.25">
      <c r="A135" s="69">
        <v>43419</v>
      </c>
      <c r="B135" s="69" t="s">
        <v>118</v>
      </c>
      <c r="C135" s="69" t="s">
        <v>255</v>
      </c>
      <c r="D135" s="69" t="s">
        <v>238</v>
      </c>
      <c r="E135" s="74" t="s">
        <v>48</v>
      </c>
      <c r="F135" s="69" t="s">
        <v>256</v>
      </c>
      <c r="G135" s="71">
        <v>240000</v>
      </c>
      <c r="H135" s="72">
        <f t="shared" ref="H135:H198" si="2">G135/$G$2</f>
        <v>115.46266060227185</v>
      </c>
    </row>
    <row r="136" spans="1:8" ht="15.75" x14ac:dyDescent="0.25">
      <c r="A136" s="69">
        <v>43419</v>
      </c>
      <c r="B136" s="69" t="s">
        <v>118</v>
      </c>
      <c r="C136" s="69" t="s">
        <v>257</v>
      </c>
      <c r="D136" s="69" t="s">
        <v>238</v>
      </c>
      <c r="E136" s="74" t="s">
        <v>48</v>
      </c>
      <c r="F136" s="69" t="s">
        <v>256</v>
      </c>
      <c r="G136" s="71">
        <v>240000</v>
      </c>
      <c r="H136" s="72">
        <f t="shared" si="2"/>
        <v>115.46266060227185</v>
      </c>
    </row>
    <row r="137" spans="1:8" ht="15.75" x14ac:dyDescent="0.25">
      <c r="A137" s="69">
        <v>43419</v>
      </c>
      <c r="B137" s="69" t="s">
        <v>118</v>
      </c>
      <c r="C137" s="69" t="s">
        <v>258</v>
      </c>
      <c r="D137" s="69" t="s">
        <v>238</v>
      </c>
      <c r="E137" s="74" t="s">
        <v>48</v>
      </c>
      <c r="F137" s="69" t="s">
        <v>256</v>
      </c>
      <c r="G137" s="71">
        <v>240000</v>
      </c>
      <c r="H137" s="72">
        <f t="shared" si="2"/>
        <v>115.46266060227185</v>
      </c>
    </row>
    <row r="138" spans="1:8" ht="15.75" x14ac:dyDescent="0.25">
      <c r="A138" s="69">
        <v>43451</v>
      </c>
      <c r="B138" s="69" t="s">
        <v>118</v>
      </c>
      <c r="C138" s="69" t="s">
        <v>259</v>
      </c>
      <c r="D138" s="69" t="s">
        <v>238</v>
      </c>
      <c r="E138" s="74" t="s">
        <v>48</v>
      </c>
      <c r="F138" s="69" t="s">
        <v>260</v>
      </c>
      <c r="G138" s="71">
        <v>240000</v>
      </c>
      <c r="H138" s="72">
        <f t="shared" si="2"/>
        <v>115.46266060227185</v>
      </c>
    </row>
    <row r="139" spans="1:8" ht="15.75" x14ac:dyDescent="0.25">
      <c r="A139" s="69">
        <v>43451</v>
      </c>
      <c r="B139" s="69" t="s">
        <v>118</v>
      </c>
      <c r="C139" s="69" t="s">
        <v>261</v>
      </c>
      <c r="D139" s="69" t="s">
        <v>238</v>
      </c>
      <c r="E139" s="74" t="s">
        <v>48</v>
      </c>
      <c r="F139" s="69" t="s">
        <v>262</v>
      </c>
      <c r="G139" s="71">
        <v>240000</v>
      </c>
      <c r="H139" s="72">
        <f t="shared" si="2"/>
        <v>115.46266060227185</v>
      </c>
    </row>
    <row r="140" spans="1:8" ht="15.75" x14ac:dyDescent="0.25">
      <c r="A140" s="69">
        <v>43451</v>
      </c>
      <c r="B140" s="69" t="s">
        <v>118</v>
      </c>
      <c r="C140" s="69" t="s">
        <v>263</v>
      </c>
      <c r="D140" s="69" t="s">
        <v>238</v>
      </c>
      <c r="E140" s="74" t="s">
        <v>48</v>
      </c>
      <c r="F140" s="69" t="s">
        <v>262</v>
      </c>
      <c r="G140" s="71">
        <v>240000</v>
      </c>
      <c r="H140" s="72">
        <f t="shared" si="2"/>
        <v>115.46266060227185</v>
      </c>
    </row>
    <row r="141" spans="1:8" ht="15.75" x14ac:dyDescent="0.25">
      <c r="A141" s="69">
        <v>43462</v>
      </c>
      <c r="B141" s="69" t="s">
        <v>118</v>
      </c>
      <c r="C141" s="69" t="s">
        <v>264</v>
      </c>
      <c r="D141" s="69" t="s">
        <v>238</v>
      </c>
      <c r="E141" s="74" t="s">
        <v>48</v>
      </c>
      <c r="F141" s="69" t="s">
        <v>262</v>
      </c>
      <c r="G141" s="71">
        <v>240000</v>
      </c>
      <c r="H141" s="72">
        <f t="shared" si="2"/>
        <v>115.46266060227185</v>
      </c>
    </row>
    <row r="142" spans="1:8" ht="15.75" x14ac:dyDescent="0.25">
      <c r="A142" s="69">
        <v>43462</v>
      </c>
      <c r="B142" s="69" t="s">
        <v>118</v>
      </c>
      <c r="C142" s="69" t="s">
        <v>265</v>
      </c>
      <c r="D142" s="69" t="s">
        <v>238</v>
      </c>
      <c r="E142" s="74" t="s">
        <v>48</v>
      </c>
      <c r="F142" s="69" t="s">
        <v>266</v>
      </c>
      <c r="G142" s="71">
        <v>100000</v>
      </c>
      <c r="H142" s="72">
        <f t="shared" si="2"/>
        <v>48.109441917613267</v>
      </c>
    </row>
    <row r="143" spans="1:8" ht="15.75" x14ac:dyDescent="0.25">
      <c r="A143" s="69">
        <v>43462</v>
      </c>
      <c r="B143" s="69" t="s">
        <v>118</v>
      </c>
      <c r="C143" s="69" t="s">
        <v>267</v>
      </c>
      <c r="D143" s="69" t="s">
        <v>238</v>
      </c>
      <c r="E143" s="74" t="s">
        <v>48</v>
      </c>
      <c r="F143" s="69" t="s">
        <v>266</v>
      </c>
      <c r="G143" s="71">
        <v>80000</v>
      </c>
      <c r="H143" s="72">
        <f t="shared" si="2"/>
        <v>38.487553534090615</v>
      </c>
    </row>
    <row r="144" spans="1:8" ht="15.75" x14ac:dyDescent="0.25">
      <c r="A144" s="69">
        <v>43419</v>
      </c>
      <c r="B144" s="69" t="s">
        <v>118</v>
      </c>
      <c r="C144" s="69" t="s">
        <v>268</v>
      </c>
      <c r="D144" s="69" t="s">
        <v>238</v>
      </c>
      <c r="E144" s="74" t="s">
        <v>48</v>
      </c>
      <c r="F144" s="69" t="s">
        <v>269</v>
      </c>
      <c r="G144" s="71">
        <v>80000</v>
      </c>
      <c r="H144" s="72">
        <f t="shared" si="2"/>
        <v>38.487553534090615</v>
      </c>
    </row>
    <row r="145" spans="1:8" ht="15.75" x14ac:dyDescent="0.25">
      <c r="A145" s="69">
        <v>43433</v>
      </c>
      <c r="B145" s="69" t="s">
        <v>118</v>
      </c>
      <c r="C145" s="69" t="s">
        <v>270</v>
      </c>
      <c r="D145" s="69" t="s">
        <v>238</v>
      </c>
      <c r="E145" s="74" t="s">
        <v>48</v>
      </c>
      <c r="F145" s="69" t="s">
        <v>236</v>
      </c>
      <c r="G145" s="71">
        <v>2400000</v>
      </c>
      <c r="H145" s="72">
        <f t="shared" si="2"/>
        <v>1154.6266060227185</v>
      </c>
    </row>
    <row r="146" spans="1:8" ht="15.75" x14ac:dyDescent="0.25">
      <c r="A146" s="69">
        <v>43439</v>
      </c>
      <c r="B146" s="69" t="s">
        <v>118</v>
      </c>
      <c r="C146" s="69" t="s">
        <v>271</v>
      </c>
      <c r="D146" s="69" t="s">
        <v>272</v>
      </c>
      <c r="E146" s="74" t="s">
        <v>51</v>
      </c>
      <c r="F146" s="69" t="s">
        <v>183</v>
      </c>
      <c r="G146" s="71">
        <v>50000</v>
      </c>
      <c r="H146" s="72">
        <f t="shared" si="2"/>
        <v>24.054720958806634</v>
      </c>
    </row>
    <row r="147" spans="1:8" ht="15.75" x14ac:dyDescent="0.25">
      <c r="A147" s="69">
        <v>43462</v>
      </c>
      <c r="B147" s="69" t="s">
        <v>118</v>
      </c>
      <c r="C147" s="69" t="s">
        <v>273</v>
      </c>
      <c r="D147" s="69" t="s">
        <v>272</v>
      </c>
      <c r="E147" s="74" t="s">
        <v>51</v>
      </c>
      <c r="F147" s="69" t="s">
        <v>274</v>
      </c>
      <c r="G147" s="71">
        <v>60000</v>
      </c>
      <c r="H147" s="72">
        <f t="shared" si="2"/>
        <v>28.865665150567963</v>
      </c>
    </row>
    <row r="148" spans="1:8" ht="15.75" x14ac:dyDescent="0.25">
      <c r="A148" s="69">
        <v>43427</v>
      </c>
      <c r="B148" s="69" t="s">
        <v>118</v>
      </c>
      <c r="C148" s="69" t="s">
        <v>275</v>
      </c>
      <c r="D148" s="69" t="s">
        <v>272</v>
      </c>
      <c r="E148" s="74" t="s">
        <v>51</v>
      </c>
      <c r="F148" s="69" t="s">
        <v>239</v>
      </c>
      <c r="G148" s="71">
        <v>110000</v>
      </c>
      <c r="H148" s="72">
        <f t="shared" si="2"/>
        <v>52.920386109374597</v>
      </c>
    </row>
    <row r="149" spans="1:8" ht="15.75" x14ac:dyDescent="0.25">
      <c r="A149" s="69">
        <v>43427</v>
      </c>
      <c r="B149" s="69" t="s">
        <v>118</v>
      </c>
      <c r="C149" s="69" t="s">
        <v>276</v>
      </c>
      <c r="D149" s="69" t="s">
        <v>272</v>
      </c>
      <c r="E149" s="74" t="s">
        <v>51</v>
      </c>
      <c r="F149" s="69" t="s">
        <v>277</v>
      </c>
      <c r="G149" s="71">
        <v>200000</v>
      </c>
      <c r="H149" s="72">
        <f t="shared" si="2"/>
        <v>96.218883835226535</v>
      </c>
    </row>
    <row r="150" spans="1:8" ht="15.75" x14ac:dyDescent="0.25">
      <c r="A150" s="69">
        <v>43439</v>
      </c>
      <c r="B150" s="69" t="s">
        <v>118</v>
      </c>
      <c r="C150" s="69" t="s">
        <v>278</v>
      </c>
      <c r="D150" s="69" t="s">
        <v>272</v>
      </c>
      <c r="E150" s="74" t="s">
        <v>51</v>
      </c>
      <c r="F150" s="69" t="s">
        <v>277</v>
      </c>
      <c r="G150" s="71">
        <v>200000</v>
      </c>
      <c r="H150" s="72">
        <f t="shared" si="2"/>
        <v>96.218883835226535</v>
      </c>
    </row>
    <row r="151" spans="1:8" ht="15.75" x14ac:dyDescent="0.25">
      <c r="A151" s="69">
        <v>43439</v>
      </c>
      <c r="B151" s="69" t="s">
        <v>118</v>
      </c>
      <c r="C151" s="69" t="s">
        <v>273</v>
      </c>
      <c r="D151" s="69" t="s">
        <v>272</v>
      </c>
      <c r="E151" s="74" t="s">
        <v>51</v>
      </c>
      <c r="F151" s="69" t="s">
        <v>274</v>
      </c>
      <c r="G151" s="71">
        <v>154000</v>
      </c>
      <c r="H151" s="72">
        <f t="shared" si="2"/>
        <v>74.088540553124432</v>
      </c>
    </row>
    <row r="152" spans="1:8" ht="15.75" x14ac:dyDescent="0.25">
      <c r="A152" s="69">
        <v>43462</v>
      </c>
      <c r="B152" s="69" t="s">
        <v>118</v>
      </c>
      <c r="C152" s="69" t="s">
        <v>279</v>
      </c>
      <c r="D152" s="69" t="s">
        <v>272</v>
      </c>
      <c r="E152" s="74" t="s">
        <v>51</v>
      </c>
      <c r="F152" s="69" t="s">
        <v>227</v>
      </c>
      <c r="G152" s="71">
        <v>898000</v>
      </c>
      <c r="H152" s="72">
        <f t="shared" si="2"/>
        <v>432.02278842016716</v>
      </c>
    </row>
    <row r="153" spans="1:8" ht="15.75" x14ac:dyDescent="0.25">
      <c r="A153" s="69">
        <v>43462</v>
      </c>
      <c r="B153" s="69" t="s">
        <v>118</v>
      </c>
      <c r="C153" s="69" t="s">
        <v>275</v>
      </c>
      <c r="D153" s="69" t="s">
        <v>272</v>
      </c>
      <c r="E153" s="74" t="s">
        <v>51</v>
      </c>
      <c r="F153" s="69" t="s">
        <v>239</v>
      </c>
      <c r="G153" s="71">
        <v>320000</v>
      </c>
      <c r="H153" s="72">
        <f t="shared" si="2"/>
        <v>153.95021413636246</v>
      </c>
    </row>
    <row r="154" spans="1:8" ht="15.75" x14ac:dyDescent="0.25">
      <c r="A154" s="69">
        <v>43462</v>
      </c>
      <c r="B154" s="69" t="s">
        <v>118</v>
      </c>
      <c r="C154" s="69" t="s">
        <v>280</v>
      </c>
      <c r="D154" s="69" t="s">
        <v>272</v>
      </c>
      <c r="E154" s="74" t="s">
        <v>51</v>
      </c>
      <c r="F154" s="69" t="s">
        <v>281</v>
      </c>
      <c r="G154" s="71">
        <v>600000</v>
      </c>
      <c r="H154" s="72">
        <f t="shared" si="2"/>
        <v>288.65665150567963</v>
      </c>
    </row>
    <row r="155" spans="1:8" ht="15.75" x14ac:dyDescent="0.25">
      <c r="A155" s="69">
        <v>43462</v>
      </c>
      <c r="B155" s="69" t="s">
        <v>118</v>
      </c>
      <c r="C155" s="69" t="s">
        <v>282</v>
      </c>
      <c r="D155" s="69" t="s">
        <v>272</v>
      </c>
      <c r="E155" s="74" t="s">
        <v>51</v>
      </c>
      <c r="F155" s="69" t="s">
        <v>247</v>
      </c>
      <c r="G155" s="71">
        <v>1200000</v>
      </c>
      <c r="H155" s="72">
        <f t="shared" si="2"/>
        <v>577.31330301135927</v>
      </c>
    </row>
    <row r="156" spans="1:8" ht="15.75" x14ac:dyDescent="0.25">
      <c r="A156" s="69">
        <v>43427</v>
      </c>
      <c r="B156" s="69" t="s">
        <v>118</v>
      </c>
      <c r="C156" s="69" t="s">
        <v>283</v>
      </c>
      <c r="D156" s="69" t="s">
        <v>272</v>
      </c>
      <c r="E156" s="74" t="s">
        <v>51</v>
      </c>
      <c r="F156" s="69" t="s">
        <v>281</v>
      </c>
      <c r="G156" s="71">
        <v>570000</v>
      </c>
      <c r="H156" s="72">
        <f t="shared" si="2"/>
        <v>274.22381893039562</v>
      </c>
    </row>
    <row r="157" spans="1:8" ht="15.75" x14ac:dyDescent="0.25">
      <c r="A157" s="69">
        <v>43427</v>
      </c>
      <c r="B157" s="69" t="s">
        <v>118</v>
      </c>
      <c r="C157" s="69" t="s">
        <v>276</v>
      </c>
      <c r="D157" s="69" t="s">
        <v>272</v>
      </c>
      <c r="E157" s="74" t="s">
        <v>51</v>
      </c>
      <c r="F157" s="69" t="s">
        <v>277</v>
      </c>
      <c r="G157" s="71">
        <v>100000</v>
      </c>
      <c r="H157" s="72">
        <f t="shared" si="2"/>
        <v>48.109441917613267</v>
      </c>
    </row>
    <row r="158" spans="1:8" ht="15.75" x14ac:dyDescent="0.25">
      <c r="A158" s="69">
        <v>43439</v>
      </c>
      <c r="B158" s="69" t="s">
        <v>118</v>
      </c>
      <c r="C158" s="69" t="s">
        <v>278</v>
      </c>
      <c r="D158" s="69" t="s">
        <v>272</v>
      </c>
      <c r="E158" s="74" t="s">
        <v>51</v>
      </c>
      <c r="F158" s="69" t="s">
        <v>277</v>
      </c>
      <c r="G158" s="71">
        <v>100000</v>
      </c>
      <c r="H158" s="72">
        <f t="shared" si="2"/>
        <v>48.109441917613267</v>
      </c>
    </row>
    <row r="159" spans="1:8" ht="15.75" x14ac:dyDescent="0.25">
      <c r="A159" s="69">
        <v>43451</v>
      </c>
      <c r="B159" s="69" t="s">
        <v>118</v>
      </c>
      <c r="C159" s="69" t="s">
        <v>273</v>
      </c>
      <c r="D159" s="69" t="s">
        <v>272</v>
      </c>
      <c r="E159" s="74" t="s">
        <v>51</v>
      </c>
      <c r="F159" s="69" t="s">
        <v>274</v>
      </c>
      <c r="G159" s="71">
        <v>95000</v>
      </c>
      <c r="H159" s="72">
        <f t="shared" si="2"/>
        <v>45.703969821732606</v>
      </c>
    </row>
    <row r="160" spans="1:8" ht="15.75" x14ac:dyDescent="0.25">
      <c r="A160" s="69">
        <v>43451</v>
      </c>
      <c r="B160" s="69" t="s">
        <v>118</v>
      </c>
      <c r="C160" s="69" t="s">
        <v>284</v>
      </c>
      <c r="D160" s="69" t="s">
        <v>272</v>
      </c>
      <c r="E160" s="74" t="s">
        <v>51</v>
      </c>
      <c r="F160" s="69" t="s">
        <v>285</v>
      </c>
      <c r="G160" s="71">
        <v>100000</v>
      </c>
      <c r="H160" s="72">
        <f t="shared" si="2"/>
        <v>48.109441917613267</v>
      </c>
    </row>
    <row r="161" spans="1:8" ht="15.75" x14ac:dyDescent="0.25">
      <c r="A161" s="69">
        <v>43451</v>
      </c>
      <c r="B161" s="69" t="s">
        <v>118</v>
      </c>
      <c r="C161" s="69" t="s">
        <v>286</v>
      </c>
      <c r="D161" s="69" t="s">
        <v>272</v>
      </c>
      <c r="E161" s="74" t="s">
        <v>51</v>
      </c>
      <c r="F161" s="69" t="s">
        <v>285</v>
      </c>
      <c r="G161" s="71">
        <v>100000</v>
      </c>
      <c r="H161" s="72">
        <f t="shared" si="2"/>
        <v>48.109441917613267</v>
      </c>
    </row>
    <row r="162" spans="1:8" ht="15.75" x14ac:dyDescent="0.25">
      <c r="A162" s="69">
        <v>43462</v>
      </c>
      <c r="B162" s="69" t="s">
        <v>118</v>
      </c>
      <c r="C162" s="69" t="s">
        <v>287</v>
      </c>
      <c r="D162" s="69" t="s">
        <v>272</v>
      </c>
      <c r="E162" s="74" t="s">
        <v>51</v>
      </c>
      <c r="F162" s="69" t="s">
        <v>285</v>
      </c>
      <c r="G162" s="71">
        <v>100000</v>
      </c>
      <c r="H162" s="72">
        <f t="shared" si="2"/>
        <v>48.109441917613267</v>
      </c>
    </row>
    <row r="163" spans="1:8" ht="15.75" x14ac:dyDescent="0.25">
      <c r="A163" s="69">
        <v>43427</v>
      </c>
      <c r="B163" s="69" t="s">
        <v>118</v>
      </c>
      <c r="C163" s="69" t="s">
        <v>275</v>
      </c>
      <c r="D163" s="69" t="s">
        <v>272</v>
      </c>
      <c r="E163" s="74" t="s">
        <v>51</v>
      </c>
      <c r="F163" s="69" t="s">
        <v>239</v>
      </c>
      <c r="G163" s="71">
        <v>60000</v>
      </c>
      <c r="H163" s="72">
        <f t="shared" si="2"/>
        <v>28.865665150567963</v>
      </c>
    </row>
    <row r="164" spans="1:8" ht="15.75" x14ac:dyDescent="0.25">
      <c r="A164" s="69">
        <v>43427</v>
      </c>
      <c r="B164" s="69" t="s">
        <v>118</v>
      </c>
      <c r="C164" s="69" t="s">
        <v>276</v>
      </c>
      <c r="D164" s="69" t="s">
        <v>272</v>
      </c>
      <c r="E164" s="74" t="s">
        <v>51</v>
      </c>
      <c r="F164" s="69" t="s">
        <v>277</v>
      </c>
      <c r="G164" s="71">
        <v>260000</v>
      </c>
      <c r="H164" s="72">
        <f t="shared" si="2"/>
        <v>125.0845489857945</v>
      </c>
    </row>
    <row r="165" spans="1:8" ht="15.75" x14ac:dyDescent="0.25">
      <c r="A165" s="69">
        <v>43439</v>
      </c>
      <c r="B165" s="69" t="s">
        <v>118</v>
      </c>
      <c r="C165" s="69" t="s">
        <v>278</v>
      </c>
      <c r="D165" s="69" t="s">
        <v>272</v>
      </c>
      <c r="E165" s="74" t="s">
        <v>51</v>
      </c>
      <c r="F165" s="69" t="s">
        <v>277</v>
      </c>
      <c r="G165" s="71">
        <v>260000</v>
      </c>
      <c r="H165" s="72">
        <f t="shared" si="2"/>
        <v>125.0845489857945</v>
      </c>
    </row>
    <row r="166" spans="1:8" ht="15.75" x14ac:dyDescent="0.25">
      <c r="A166" s="69">
        <v>43451</v>
      </c>
      <c r="B166" s="69" t="s">
        <v>118</v>
      </c>
      <c r="C166" s="69" t="s">
        <v>273</v>
      </c>
      <c r="D166" s="69" t="s">
        <v>272</v>
      </c>
      <c r="E166" s="74" t="s">
        <v>51</v>
      </c>
      <c r="F166" s="69" t="s">
        <v>274</v>
      </c>
      <c r="G166" s="71">
        <v>220000</v>
      </c>
      <c r="H166" s="72">
        <f t="shared" si="2"/>
        <v>105.84077221874919</v>
      </c>
    </row>
    <row r="167" spans="1:8" ht="15.75" x14ac:dyDescent="0.25">
      <c r="A167" s="69">
        <v>43451</v>
      </c>
      <c r="B167" s="69" t="s">
        <v>118</v>
      </c>
      <c r="C167" s="69" t="s">
        <v>284</v>
      </c>
      <c r="D167" s="69" t="s">
        <v>272</v>
      </c>
      <c r="E167" s="74" t="s">
        <v>51</v>
      </c>
      <c r="F167" s="69" t="s">
        <v>285</v>
      </c>
      <c r="G167" s="71">
        <v>250000</v>
      </c>
      <c r="H167" s="72">
        <f t="shared" si="2"/>
        <v>120.27360479403318</v>
      </c>
    </row>
    <row r="168" spans="1:8" ht="15.75" x14ac:dyDescent="0.25">
      <c r="A168" s="69">
        <v>43451</v>
      </c>
      <c r="B168" s="69" t="s">
        <v>118</v>
      </c>
      <c r="C168" s="69" t="s">
        <v>286</v>
      </c>
      <c r="D168" s="69" t="s">
        <v>272</v>
      </c>
      <c r="E168" s="74" t="s">
        <v>51</v>
      </c>
      <c r="F168" s="69" t="s">
        <v>285</v>
      </c>
      <c r="G168" s="71">
        <v>250000</v>
      </c>
      <c r="H168" s="72">
        <f t="shared" si="2"/>
        <v>120.27360479403318</v>
      </c>
    </row>
    <row r="169" spans="1:8" ht="15.75" x14ac:dyDescent="0.25">
      <c r="A169" s="69">
        <v>43462</v>
      </c>
      <c r="B169" s="69" t="s">
        <v>118</v>
      </c>
      <c r="C169" s="69" t="s">
        <v>287</v>
      </c>
      <c r="D169" s="69" t="s">
        <v>272</v>
      </c>
      <c r="E169" s="74" t="s">
        <v>51</v>
      </c>
      <c r="F169" s="69" t="s">
        <v>285</v>
      </c>
      <c r="G169" s="71">
        <v>250000</v>
      </c>
      <c r="H169" s="72">
        <f t="shared" si="2"/>
        <v>120.27360479403318</v>
      </c>
    </row>
    <row r="170" spans="1:8" ht="15.75" x14ac:dyDescent="0.25">
      <c r="A170" s="69">
        <v>43427</v>
      </c>
      <c r="B170" s="69" t="s">
        <v>118</v>
      </c>
      <c r="C170" s="69" t="s">
        <v>275</v>
      </c>
      <c r="D170" s="69" t="s">
        <v>272</v>
      </c>
      <c r="E170" s="74" t="s">
        <v>51</v>
      </c>
      <c r="F170" s="69" t="s">
        <v>239</v>
      </c>
      <c r="G170" s="71">
        <v>125000</v>
      </c>
      <c r="H170" s="72">
        <f t="shared" si="2"/>
        <v>60.136802397016588</v>
      </c>
    </row>
    <row r="171" spans="1:8" ht="15.75" x14ac:dyDescent="0.25">
      <c r="A171" s="69">
        <v>43427</v>
      </c>
      <c r="B171" s="69" t="s">
        <v>118</v>
      </c>
      <c r="C171" s="69" t="s">
        <v>276</v>
      </c>
      <c r="D171" s="69" t="s">
        <v>272</v>
      </c>
      <c r="E171" s="74" t="s">
        <v>51</v>
      </c>
      <c r="F171" s="69" t="s">
        <v>277</v>
      </c>
      <c r="G171" s="71">
        <v>200000</v>
      </c>
      <c r="H171" s="72">
        <f t="shared" si="2"/>
        <v>96.218883835226535</v>
      </c>
    </row>
    <row r="172" spans="1:8" ht="15.75" x14ac:dyDescent="0.25">
      <c r="A172" s="69">
        <v>43439</v>
      </c>
      <c r="B172" s="69" t="s">
        <v>118</v>
      </c>
      <c r="C172" s="69" t="s">
        <v>278</v>
      </c>
      <c r="D172" s="69" t="s">
        <v>272</v>
      </c>
      <c r="E172" s="74" t="s">
        <v>51</v>
      </c>
      <c r="F172" s="69" t="s">
        <v>277</v>
      </c>
      <c r="G172" s="71">
        <v>200000</v>
      </c>
      <c r="H172" s="72">
        <f t="shared" si="2"/>
        <v>96.218883835226535</v>
      </c>
    </row>
    <row r="173" spans="1:8" ht="15.75" x14ac:dyDescent="0.25">
      <c r="A173" s="69">
        <v>43451</v>
      </c>
      <c r="B173" s="69" t="s">
        <v>118</v>
      </c>
      <c r="C173" s="69" t="s">
        <v>273</v>
      </c>
      <c r="D173" s="69" t="s">
        <v>272</v>
      </c>
      <c r="E173" s="74" t="s">
        <v>51</v>
      </c>
      <c r="F173" s="69" t="s">
        <v>274</v>
      </c>
      <c r="G173" s="71">
        <v>190000</v>
      </c>
      <c r="H173" s="72">
        <f t="shared" si="2"/>
        <v>91.407939643465212</v>
      </c>
    </row>
    <row r="174" spans="1:8" ht="15.75" x14ac:dyDescent="0.25">
      <c r="A174" s="69">
        <v>43451</v>
      </c>
      <c r="B174" s="69" t="s">
        <v>118</v>
      </c>
      <c r="C174" s="69" t="s">
        <v>284</v>
      </c>
      <c r="D174" s="69" t="s">
        <v>272</v>
      </c>
      <c r="E174" s="74" t="s">
        <v>51</v>
      </c>
      <c r="F174" s="69" t="s">
        <v>285</v>
      </c>
      <c r="G174" s="71">
        <v>200000</v>
      </c>
      <c r="H174" s="72">
        <f t="shared" si="2"/>
        <v>96.218883835226535</v>
      </c>
    </row>
    <row r="175" spans="1:8" ht="15.75" x14ac:dyDescent="0.25">
      <c r="A175" s="69">
        <v>43451</v>
      </c>
      <c r="B175" s="69" t="s">
        <v>118</v>
      </c>
      <c r="C175" s="69" t="s">
        <v>286</v>
      </c>
      <c r="D175" s="69" t="s">
        <v>272</v>
      </c>
      <c r="E175" s="74" t="s">
        <v>51</v>
      </c>
      <c r="F175" s="69" t="s">
        <v>285</v>
      </c>
      <c r="G175" s="71">
        <v>200000</v>
      </c>
      <c r="H175" s="72">
        <f t="shared" si="2"/>
        <v>96.218883835226535</v>
      </c>
    </row>
    <row r="176" spans="1:8" ht="15.75" x14ac:dyDescent="0.25">
      <c r="A176" s="69">
        <v>43462</v>
      </c>
      <c r="B176" s="69" t="s">
        <v>118</v>
      </c>
      <c r="C176" s="69" t="s">
        <v>287</v>
      </c>
      <c r="D176" s="69" t="s">
        <v>272</v>
      </c>
      <c r="E176" s="74" t="s">
        <v>51</v>
      </c>
      <c r="F176" s="69" t="s">
        <v>285</v>
      </c>
      <c r="G176" s="71">
        <v>200000</v>
      </c>
      <c r="H176" s="72">
        <f t="shared" si="2"/>
        <v>96.218883835226535</v>
      </c>
    </row>
    <row r="177" spans="1:8" ht="15.75" x14ac:dyDescent="0.25">
      <c r="A177" s="69">
        <v>43427</v>
      </c>
      <c r="B177" s="69" t="s">
        <v>118</v>
      </c>
      <c r="C177" s="69" t="s">
        <v>275</v>
      </c>
      <c r="D177" s="69" t="s">
        <v>272</v>
      </c>
      <c r="E177" s="74" t="s">
        <v>51</v>
      </c>
      <c r="F177" s="69" t="s">
        <v>239</v>
      </c>
      <c r="G177" s="71">
        <v>100000</v>
      </c>
      <c r="H177" s="72">
        <f t="shared" si="2"/>
        <v>48.109441917613267</v>
      </c>
    </row>
    <row r="178" spans="1:8" ht="15.75" x14ac:dyDescent="0.25">
      <c r="A178" s="69">
        <v>43427</v>
      </c>
      <c r="B178" s="69" t="s">
        <v>118</v>
      </c>
      <c r="C178" s="69" t="s">
        <v>276</v>
      </c>
      <c r="D178" s="69" t="s">
        <v>272</v>
      </c>
      <c r="E178" s="74" t="s">
        <v>51</v>
      </c>
      <c r="F178" s="69" t="s">
        <v>277</v>
      </c>
      <c r="G178" s="71">
        <v>104000</v>
      </c>
      <c r="H178" s="72">
        <f t="shared" si="2"/>
        <v>50.033819594317798</v>
      </c>
    </row>
    <row r="179" spans="1:8" ht="15.75" x14ac:dyDescent="0.25">
      <c r="A179" s="69">
        <v>43439</v>
      </c>
      <c r="B179" s="69" t="s">
        <v>118</v>
      </c>
      <c r="C179" s="69" t="s">
        <v>278</v>
      </c>
      <c r="D179" s="69" t="s">
        <v>272</v>
      </c>
      <c r="E179" s="74" t="s">
        <v>51</v>
      </c>
      <c r="F179" s="69" t="s">
        <v>277</v>
      </c>
      <c r="G179" s="71">
        <v>104000</v>
      </c>
      <c r="H179" s="72">
        <f t="shared" si="2"/>
        <v>50.033819594317798</v>
      </c>
    </row>
    <row r="180" spans="1:8" ht="15.75" x14ac:dyDescent="0.25">
      <c r="A180" s="69">
        <v>43451</v>
      </c>
      <c r="B180" s="69" t="s">
        <v>118</v>
      </c>
      <c r="C180" s="69" t="s">
        <v>273</v>
      </c>
      <c r="D180" s="69" t="s">
        <v>272</v>
      </c>
      <c r="E180" s="74" t="s">
        <v>51</v>
      </c>
      <c r="F180" s="69" t="s">
        <v>274</v>
      </c>
      <c r="G180" s="71">
        <v>102000</v>
      </c>
      <c r="H180" s="72">
        <f t="shared" si="2"/>
        <v>49.071630755965536</v>
      </c>
    </row>
    <row r="181" spans="1:8" ht="15.75" x14ac:dyDescent="0.25">
      <c r="A181" s="69">
        <v>43451</v>
      </c>
      <c r="B181" s="69" t="s">
        <v>118</v>
      </c>
      <c r="C181" s="69" t="s">
        <v>284</v>
      </c>
      <c r="D181" s="69" t="s">
        <v>272</v>
      </c>
      <c r="E181" s="74" t="s">
        <v>51</v>
      </c>
      <c r="F181" s="69" t="s">
        <v>285</v>
      </c>
      <c r="G181" s="71">
        <v>100000</v>
      </c>
      <c r="H181" s="72">
        <f t="shared" si="2"/>
        <v>48.109441917613267</v>
      </c>
    </row>
    <row r="182" spans="1:8" ht="15.75" x14ac:dyDescent="0.25">
      <c r="A182" s="69">
        <v>43451</v>
      </c>
      <c r="B182" s="69" t="s">
        <v>118</v>
      </c>
      <c r="C182" s="69" t="s">
        <v>286</v>
      </c>
      <c r="D182" s="69" t="s">
        <v>272</v>
      </c>
      <c r="E182" s="74" t="s">
        <v>51</v>
      </c>
      <c r="F182" s="69" t="s">
        <v>285</v>
      </c>
      <c r="G182" s="71">
        <v>100000</v>
      </c>
      <c r="H182" s="72">
        <f t="shared" si="2"/>
        <v>48.109441917613267</v>
      </c>
    </row>
    <row r="183" spans="1:8" ht="15.75" x14ac:dyDescent="0.25">
      <c r="A183" s="69">
        <v>43462</v>
      </c>
      <c r="B183" s="69" t="s">
        <v>118</v>
      </c>
      <c r="C183" s="69" t="s">
        <v>287</v>
      </c>
      <c r="D183" s="69" t="s">
        <v>272</v>
      </c>
      <c r="E183" s="74" t="s">
        <v>51</v>
      </c>
      <c r="F183" s="69" t="s">
        <v>285</v>
      </c>
      <c r="G183" s="71">
        <v>100000</v>
      </c>
      <c r="H183" s="72">
        <f t="shared" si="2"/>
        <v>48.109441917613267</v>
      </c>
    </row>
    <row r="184" spans="1:8" ht="15.75" x14ac:dyDescent="0.25">
      <c r="A184" s="69">
        <v>43419</v>
      </c>
      <c r="B184" s="69" t="s">
        <v>118</v>
      </c>
      <c r="C184" s="69" t="s">
        <v>275</v>
      </c>
      <c r="D184" s="69" t="s">
        <v>272</v>
      </c>
      <c r="E184" s="74" t="s">
        <v>51</v>
      </c>
      <c r="F184" s="69" t="s">
        <v>239</v>
      </c>
      <c r="G184" s="71">
        <v>75000</v>
      </c>
      <c r="H184" s="72">
        <f t="shared" si="2"/>
        <v>36.082081438209954</v>
      </c>
    </row>
    <row r="185" spans="1:8" ht="15.75" x14ac:dyDescent="0.25">
      <c r="A185" s="69">
        <v>43419</v>
      </c>
      <c r="B185" s="69" t="s">
        <v>118</v>
      </c>
      <c r="C185" s="69" t="s">
        <v>288</v>
      </c>
      <c r="D185" s="69" t="s">
        <v>272</v>
      </c>
      <c r="E185" s="74" t="s">
        <v>51</v>
      </c>
      <c r="F185" s="69" t="s">
        <v>289</v>
      </c>
      <c r="G185" s="71">
        <v>240000</v>
      </c>
      <c r="H185" s="72">
        <f t="shared" si="2"/>
        <v>115.46266060227185</v>
      </c>
    </row>
    <row r="186" spans="1:8" ht="15.75" x14ac:dyDescent="0.25">
      <c r="A186" s="69">
        <v>43419</v>
      </c>
      <c r="B186" s="69" t="s">
        <v>118</v>
      </c>
      <c r="C186" s="69" t="s">
        <v>290</v>
      </c>
      <c r="D186" s="69" t="s">
        <v>272</v>
      </c>
      <c r="E186" s="74" t="s">
        <v>51</v>
      </c>
      <c r="F186" s="69" t="s">
        <v>289</v>
      </c>
      <c r="G186" s="71">
        <v>240000</v>
      </c>
      <c r="H186" s="72">
        <f t="shared" si="2"/>
        <v>115.46266060227185</v>
      </c>
    </row>
    <row r="187" spans="1:8" ht="15.75" x14ac:dyDescent="0.25">
      <c r="A187" s="69">
        <v>43451</v>
      </c>
      <c r="B187" s="69" t="s">
        <v>118</v>
      </c>
      <c r="C187" s="69" t="s">
        <v>291</v>
      </c>
      <c r="D187" s="69" t="s">
        <v>272</v>
      </c>
      <c r="E187" s="74" t="s">
        <v>51</v>
      </c>
      <c r="F187" s="69" t="s">
        <v>289</v>
      </c>
      <c r="G187" s="71">
        <v>240000</v>
      </c>
      <c r="H187" s="72">
        <f t="shared" si="2"/>
        <v>115.46266060227185</v>
      </c>
    </row>
    <row r="188" spans="1:8" ht="15.75" x14ac:dyDescent="0.25">
      <c r="A188" s="69">
        <v>43451</v>
      </c>
      <c r="B188" s="69" t="s">
        <v>118</v>
      </c>
      <c r="C188" s="69" t="s">
        <v>292</v>
      </c>
      <c r="D188" s="69" t="s">
        <v>272</v>
      </c>
      <c r="E188" s="74" t="s">
        <v>51</v>
      </c>
      <c r="F188" s="69" t="s">
        <v>293</v>
      </c>
      <c r="G188" s="71">
        <v>240000</v>
      </c>
      <c r="H188" s="72">
        <f t="shared" si="2"/>
        <v>115.46266060227185</v>
      </c>
    </row>
    <row r="189" spans="1:8" ht="15.75" x14ac:dyDescent="0.25">
      <c r="A189" s="69">
        <v>43451</v>
      </c>
      <c r="B189" s="69" t="s">
        <v>118</v>
      </c>
      <c r="C189" s="69" t="s">
        <v>294</v>
      </c>
      <c r="D189" s="69" t="s">
        <v>272</v>
      </c>
      <c r="E189" s="74" t="s">
        <v>51</v>
      </c>
      <c r="F189" s="69" t="s">
        <v>293</v>
      </c>
      <c r="G189" s="71">
        <v>240000</v>
      </c>
      <c r="H189" s="72">
        <f t="shared" si="2"/>
        <v>115.46266060227185</v>
      </c>
    </row>
    <row r="190" spans="1:8" ht="15.75" x14ac:dyDescent="0.25">
      <c r="A190" s="69">
        <v>43451</v>
      </c>
      <c r="B190" s="69" t="s">
        <v>118</v>
      </c>
      <c r="C190" s="69" t="s">
        <v>295</v>
      </c>
      <c r="D190" s="69" t="s">
        <v>272</v>
      </c>
      <c r="E190" s="74" t="s">
        <v>51</v>
      </c>
      <c r="F190" s="69" t="s">
        <v>293</v>
      </c>
      <c r="G190" s="71">
        <v>240000</v>
      </c>
      <c r="H190" s="72">
        <f t="shared" si="2"/>
        <v>115.46266060227185</v>
      </c>
    </row>
    <row r="191" spans="1:8" ht="15.75" x14ac:dyDescent="0.25">
      <c r="A191" s="69">
        <v>43451</v>
      </c>
      <c r="B191" s="69" t="s">
        <v>118</v>
      </c>
      <c r="C191" s="69" t="s">
        <v>296</v>
      </c>
      <c r="D191" s="69" t="s">
        <v>272</v>
      </c>
      <c r="E191" s="74" t="s">
        <v>51</v>
      </c>
      <c r="F191" s="69" t="s">
        <v>293</v>
      </c>
      <c r="G191" s="71">
        <v>240000</v>
      </c>
      <c r="H191" s="72">
        <f t="shared" si="2"/>
        <v>115.46266060227185</v>
      </c>
    </row>
    <row r="192" spans="1:8" ht="15.75" x14ac:dyDescent="0.25">
      <c r="A192" s="69">
        <v>43427</v>
      </c>
      <c r="B192" s="69" t="s">
        <v>118</v>
      </c>
      <c r="C192" s="69" t="s">
        <v>297</v>
      </c>
      <c r="D192" s="69" t="s">
        <v>272</v>
      </c>
      <c r="E192" s="74" t="s">
        <v>51</v>
      </c>
      <c r="F192" s="69" t="s">
        <v>293</v>
      </c>
      <c r="G192" s="71">
        <v>240000</v>
      </c>
      <c r="H192" s="72">
        <f t="shared" si="2"/>
        <v>115.46266060227185</v>
      </c>
    </row>
    <row r="193" spans="1:8" ht="15.75" x14ac:dyDescent="0.25">
      <c r="A193" s="69">
        <v>43431</v>
      </c>
      <c r="B193" s="69" t="s">
        <v>118</v>
      </c>
      <c r="C193" s="69" t="s">
        <v>298</v>
      </c>
      <c r="D193" s="69" t="s">
        <v>272</v>
      </c>
      <c r="E193" s="74" t="s">
        <v>51</v>
      </c>
      <c r="F193" s="69" t="s">
        <v>277</v>
      </c>
      <c r="G193" s="71">
        <v>240000</v>
      </c>
      <c r="H193" s="72">
        <f t="shared" si="2"/>
        <v>115.46266060227185</v>
      </c>
    </row>
    <row r="194" spans="1:8" ht="15.75" x14ac:dyDescent="0.25">
      <c r="A194" s="69">
        <v>43431</v>
      </c>
      <c r="B194" s="69" t="s">
        <v>118</v>
      </c>
      <c r="C194" s="69" t="s">
        <v>299</v>
      </c>
      <c r="D194" s="69" t="s">
        <v>272</v>
      </c>
      <c r="E194" s="74" t="s">
        <v>51</v>
      </c>
      <c r="F194" s="69" t="s">
        <v>300</v>
      </c>
      <c r="G194" s="71">
        <v>80000</v>
      </c>
      <c r="H194" s="72">
        <f t="shared" si="2"/>
        <v>38.487553534090615</v>
      </c>
    </row>
    <row r="195" spans="1:8" ht="15.75" x14ac:dyDescent="0.25">
      <c r="A195" s="69">
        <v>43419</v>
      </c>
      <c r="B195" s="69" t="s">
        <v>118</v>
      </c>
      <c r="C195" s="69" t="s">
        <v>301</v>
      </c>
      <c r="D195" s="69" t="s">
        <v>272</v>
      </c>
      <c r="E195" s="74" t="s">
        <v>51</v>
      </c>
      <c r="F195" s="69" t="s">
        <v>300</v>
      </c>
      <c r="G195" s="71">
        <v>80000</v>
      </c>
      <c r="H195" s="72">
        <f t="shared" si="2"/>
        <v>38.487553534090615</v>
      </c>
    </row>
    <row r="196" spans="1:8" ht="14.25" customHeight="1" x14ac:dyDescent="0.25">
      <c r="A196" s="69">
        <v>43462</v>
      </c>
      <c r="B196" s="69" t="s">
        <v>118</v>
      </c>
      <c r="C196" s="69" t="s">
        <v>302</v>
      </c>
      <c r="D196" s="69" t="s">
        <v>272</v>
      </c>
      <c r="E196" s="74" t="s">
        <v>51</v>
      </c>
      <c r="F196" s="69" t="s">
        <v>303</v>
      </c>
      <c r="G196" s="71">
        <v>2094700</v>
      </c>
      <c r="H196" s="72">
        <f t="shared" si="2"/>
        <v>1007.7484798482452</v>
      </c>
    </row>
    <row r="197" spans="1:8" ht="15.75" x14ac:dyDescent="0.25">
      <c r="A197" s="69">
        <v>43326</v>
      </c>
      <c r="B197" s="69" t="s">
        <v>118</v>
      </c>
      <c r="C197" s="69" t="s">
        <v>304</v>
      </c>
      <c r="D197" s="69" t="s">
        <v>305</v>
      </c>
      <c r="E197" s="74">
        <v>6.8</v>
      </c>
      <c r="F197" s="69" t="s">
        <v>306</v>
      </c>
      <c r="G197" s="71">
        <v>400000</v>
      </c>
      <c r="H197" s="72">
        <f t="shared" si="2"/>
        <v>192.43776767045307</v>
      </c>
    </row>
    <row r="198" spans="1:8" ht="15.75" x14ac:dyDescent="0.25">
      <c r="A198" s="69">
        <v>43326</v>
      </c>
      <c r="B198" s="69" t="s">
        <v>118</v>
      </c>
      <c r="C198" s="69" t="s">
        <v>307</v>
      </c>
      <c r="D198" s="69" t="s">
        <v>308</v>
      </c>
      <c r="E198" s="74">
        <v>6.9</v>
      </c>
      <c r="F198" s="69" t="s">
        <v>309</v>
      </c>
      <c r="G198" s="71">
        <v>300000</v>
      </c>
      <c r="H198" s="72">
        <f t="shared" si="2"/>
        <v>144.32832575283982</v>
      </c>
    </row>
    <row r="199" spans="1:8" ht="15.75" x14ac:dyDescent="0.25">
      <c r="A199" s="69">
        <v>43326</v>
      </c>
      <c r="B199" s="69" t="s">
        <v>118</v>
      </c>
      <c r="C199" s="69" t="s">
        <v>307</v>
      </c>
      <c r="D199" s="69" t="s">
        <v>308</v>
      </c>
      <c r="E199" s="74">
        <v>6.9</v>
      </c>
      <c r="F199" s="69" t="s">
        <v>309</v>
      </c>
      <c r="G199" s="71">
        <v>250000</v>
      </c>
      <c r="H199" s="72">
        <f t="shared" ref="H199:H262" si="3">G199/$G$2</f>
        <v>120.27360479403318</v>
      </c>
    </row>
    <row r="200" spans="1:8" ht="15.75" x14ac:dyDescent="0.25">
      <c r="A200" s="69">
        <v>43326</v>
      </c>
      <c r="B200" s="69" t="s">
        <v>118</v>
      </c>
      <c r="C200" s="69" t="s">
        <v>307</v>
      </c>
      <c r="D200" s="69" t="s">
        <v>308</v>
      </c>
      <c r="E200" s="74">
        <v>6.9</v>
      </c>
      <c r="F200" s="69" t="s">
        <v>309</v>
      </c>
      <c r="G200" s="71">
        <v>220000</v>
      </c>
      <c r="H200" s="72">
        <f t="shared" si="3"/>
        <v>105.84077221874919</v>
      </c>
    </row>
    <row r="201" spans="1:8" ht="15.75" x14ac:dyDescent="0.25">
      <c r="A201" s="69">
        <v>43326</v>
      </c>
      <c r="B201" s="69" t="s">
        <v>118</v>
      </c>
      <c r="C201" s="69" t="s">
        <v>307</v>
      </c>
      <c r="D201" s="69" t="s">
        <v>308</v>
      </c>
      <c r="E201" s="74">
        <v>6.9</v>
      </c>
      <c r="F201" s="69" t="s">
        <v>309</v>
      </c>
      <c r="G201" s="71">
        <v>96000</v>
      </c>
      <c r="H201" s="72">
        <f t="shared" si="3"/>
        <v>46.185064240908737</v>
      </c>
    </row>
    <row r="202" spans="1:8" ht="15.75" x14ac:dyDescent="0.25">
      <c r="A202" s="69">
        <v>43326</v>
      </c>
      <c r="B202" s="69" t="s">
        <v>118</v>
      </c>
      <c r="C202" s="69" t="s">
        <v>307</v>
      </c>
      <c r="D202" s="69" t="s">
        <v>308</v>
      </c>
      <c r="E202" s="74">
        <v>6.9</v>
      </c>
      <c r="F202" s="69" t="s">
        <v>309</v>
      </c>
      <c r="G202" s="71">
        <v>450000</v>
      </c>
      <c r="H202" s="72">
        <f t="shared" si="3"/>
        <v>216.49248862925973</v>
      </c>
    </row>
    <row r="203" spans="1:8" ht="15.75" x14ac:dyDescent="0.25">
      <c r="A203" s="69">
        <v>43326</v>
      </c>
      <c r="B203" s="69" t="s">
        <v>118</v>
      </c>
      <c r="C203" s="69" t="s">
        <v>307</v>
      </c>
      <c r="D203" s="69" t="s">
        <v>308</v>
      </c>
      <c r="E203" s="74">
        <v>6.9</v>
      </c>
      <c r="F203" s="69" t="s">
        <v>309</v>
      </c>
      <c r="G203" s="71">
        <v>240000</v>
      </c>
      <c r="H203" s="72">
        <f t="shared" si="3"/>
        <v>115.46266060227185</v>
      </c>
    </row>
    <row r="204" spans="1:8" ht="15.75" x14ac:dyDescent="0.25">
      <c r="A204" s="69">
        <v>43326</v>
      </c>
      <c r="B204" s="69" t="s">
        <v>118</v>
      </c>
      <c r="C204" s="69" t="s">
        <v>307</v>
      </c>
      <c r="D204" s="69" t="s">
        <v>308</v>
      </c>
      <c r="E204" s="74">
        <v>6.9</v>
      </c>
      <c r="F204" s="69" t="s">
        <v>309</v>
      </c>
      <c r="G204" s="71">
        <v>144000</v>
      </c>
      <c r="H204" s="72">
        <f t="shared" si="3"/>
        <v>69.277596361363109</v>
      </c>
    </row>
    <row r="205" spans="1:8" ht="15.75" x14ac:dyDescent="0.25">
      <c r="A205" s="69">
        <v>43440</v>
      </c>
      <c r="B205" s="69" t="s">
        <v>118</v>
      </c>
      <c r="C205" s="69" t="s">
        <v>310</v>
      </c>
      <c r="D205" s="69" t="s">
        <v>308</v>
      </c>
      <c r="E205" s="74">
        <v>6.9</v>
      </c>
      <c r="F205" s="69" t="s">
        <v>309</v>
      </c>
      <c r="G205" s="71">
        <v>900000</v>
      </c>
      <c r="H205" s="72">
        <f t="shared" si="3"/>
        <v>432.98497725851945</v>
      </c>
    </row>
    <row r="206" spans="1:8" ht="15.75" x14ac:dyDescent="0.25">
      <c r="A206" s="69">
        <v>43462</v>
      </c>
      <c r="B206" s="69" t="s">
        <v>118</v>
      </c>
      <c r="C206" s="69" t="s">
        <v>311</v>
      </c>
      <c r="D206" s="69" t="s">
        <v>222</v>
      </c>
      <c r="E206" s="74" t="s">
        <v>45</v>
      </c>
      <c r="F206" s="69" t="s">
        <v>312</v>
      </c>
      <c r="G206" s="71">
        <v>143865</v>
      </c>
      <c r="H206" s="72">
        <f t="shared" si="3"/>
        <v>69.212648614774338</v>
      </c>
    </row>
    <row r="207" spans="1:8" ht="15.75" x14ac:dyDescent="0.25">
      <c r="A207" s="69">
        <v>43462</v>
      </c>
      <c r="B207" s="69" t="s">
        <v>118</v>
      </c>
      <c r="C207" s="69" t="s">
        <v>313</v>
      </c>
      <c r="D207" s="69" t="s">
        <v>222</v>
      </c>
      <c r="E207" s="74" t="s">
        <v>45</v>
      </c>
      <c r="F207" s="69" t="s">
        <v>314</v>
      </c>
      <c r="G207" s="71">
        <v>239955</v>
      </c>
      <c r="H207" s="72">
        <f t="shared" si="3"/>
        <v>115.44101135340892</v>
      </c>
    </row>
    <row r="208" spans="1:8" ht="15.75" x14ac:dyDescent="0.25">
      <c r="A208" s="69">
        <v>43462</v>
      </c>
      <c r="B208" s="69" t="s">
        <v>118</v>
      </c>
      <c r="C208" s="69" t="s">
        <v>315</v>
      </c>
      <c r="D208" s="69" t="s">
        <v>222</v>
      </c>
      <c r="E208" s="74" t="s">
        <v>45</v>
      </c>
      <c r="F208" s="69" t="s">
        <v>266</v>
      </c>
      <c r="G208" s="71">
        <v>199800</v>
      </c>
      <c r="H208" s="72">
        <f t="shared" si="3"/>
        <v>96.122664951391315</v>
      </c>
    </row>
    <row r="209" spans="1:8" ht="15.75" x14ac:dyDescent="0.25">
      <c r="A209" s="69">
        <v>43462</v>
      </c>
      <c r="B209" s="69" t="s">
        <v>118</v>
      </c>
      <c r="C209" s="69" t="s">
        <v>316</v>
      </c>
      <c r="D209" s="69" t="s">
        <v>272</v>
      </c>
      <c r="E209" s="74" t="s">
        <v>51</v>
      </c>
      <c r="F209" s="69" t="s">
        <v>317</v>
      </c>
      <c r="G209" s="71">
        <v>175300</v>
      </c>
      <c r="H209" s="72">
        <f t="shared" si="3"/>
        <v>84.335851681576059</v>
      </c>
    </row>
    <row r="210" spans="1:8" ht="15.75" x14ac:dyDescent="0.25">
      <c r="A210" s="69">
        <v>43462</v>
      </c>
      <c r="B210" s="69" t="s">
        <v>118</v>
      </c>
      <c r="C210" s="69" t="s">
        <v>318</v>
      </c>
      <c r="D210" s="69" t="s">
        <v>272</v>
      </c>
      <c r="E210" s="74" t="s">
        <v>51</v>
      </c>
      <c r="F210" s="69" t="s">
        <v>317</v>
      </c>
      <c r="G210" s="71">
        <v>199800</v>
      </c>
      <c r="H210" s="72">
        <f t="shared" si="3"/>
        <v>96.122664951391315</v>
      </c>
    </row>
    <row r="211" spans="1:8" ht="15.75" x14ac:dyDescent="0.25">
      <c r="A211" s="69">
        <v>43462</v>
      </c>
      <c r="B211" s="69" t="s">
        <v>118</v>
      </c>
      <c r="C211" s="69" t="s">
        <v>319</v>
      </c>
      <c r="D211" s="69" t="s">
        <v>272</v>
      </c>
      <c r="E211" s="74" t="s">
        <v>51</v>
      </c>
      <c r="F211" s="69" t="s">
        <v>317</v>
      </c>
      <c r="G211" s="71">
        <v>196300</v>
      </c>
      <c r="H211" s="72">
        <f t="shared" si="3"/>
        <v>94.43883448427485</v>
      </c>
    </row>
    <row r="212" spans="1:8" ht="15.75" x14ac:dyDescent="0.25">
      <c r="A212" s="69">
        <v>43312</v>
      </c>
      <c r="B212" s="69" t="s">
        <v>118</v>
      </c>
      <c r="C212" s="69" t="s">
        <v>320</v>
      </c>
      <c r="D212" s="69" t="s">
        <v>222</v>
      </c>
      <c r="E212" s="74" t="s">
        <v>45</v>
      </c>
      <c r="F212" s="69" t="s">
        <v>314</v>
      </c>
      <c r="G212" s="71">
        <v>80000</v>
      </c>
      <c r="H212" s="72">
        <f t="shared" si="3"/>
        <v>38.487553534090615</v>
      </c>
    </row>
    <row r="213" spans="1:8" ht="15.75" x14ac:dyDescent="0.25">
      <c r="A213" s="69">
        <v>43544</v>
      </c>
      <c r="B213" s="69" t="s">
        <v>118</v>
      </c>
      <c r="C213" s="69" t="s">
        <v>321</v>
      </c>
      <c r="D213" s="69" t="s">
        <v>120</v>
      </c>
      <c r="E213" s="73" t="s">
        <v>42</v>
      </c>
      <c r="F213" s="69" t="s">
        <v>322</v>
      </c>
      <c r="G213" s="71">
        <v>60000</v>
      </c>
      <c r="H213" s="72">
        <f t="shared" si="3"/>
        <v>28.865665150567963</v>
      </c>
    </row>
    <row r="214" spans="1:8" ht="15.75" x14ac:dyDescent="0.25">
      <c r="A214" s="69">
        <v>43644</v>
      </c>
      <c r="B214" s="69" t="s">
        <v>118</v>
      </c>
      <c r="C214" s="69" t="s">
        <v>323</v>
      </c>
      <c r="D214" s="69" t="s">
        <v>120</v>
      </c>
      <c r="E214" s="73" t="s">
        <v>42</v>
      </c>
      <c r="F214" s="69" t="s">
        <v>324</v>
      </c>
      <c r="G214" s="71">
        <v>210000</v>
      </c>
      <c r="H214" s="72">
        <f t="shared" si="3"/>
        <v>101.02982802698787</v>
      </c>
    </row>
    <row r="215" spans="1:8" ht="15.75" x14ac:dyDescent="0.25">
      <c r="A215" s="69">
        <v>43515</v>
      </c>
      <c r="B215" s="69" t="s">
        <v>118</v>
      </c>
      <c r="C215" s="69" t="s">
        <v>325</v>
      </c>
      <c r="D215" s="69" t="s">
        <v>120</v>
      </c>
      <c r="E215" s="73" t="s">
        <v>42</v>
      </c>
      <c r="F215" s="69" t="s">
        <v>326</v>
      </c>
      <c r="G215" s="71">
        <v>64414</v>
      </c>
      <c r="H215" s="72">
        <f t="shared" si="3"/>
        <v>30.989215916811411</v>
      </c>
    </row>
    <row r="216" spans="1:8" ht="15.75" x14ac:dyDescent="0.25">
      <c r="A216" s="69">
        <v>43515</v>
      </c>
      <c r="B216" s="69" t="s">
        <v>118</v>
      </c>
      <c r="C216" s="69" t="s">
        <v>325</v>
      </c>
      <c r="D216" s="69" t="s">
        <v>120</v>
      </c>
      <c r="E216" s="73" t="s">
        <v>42</v>
      </c>
      <c r="F216" s="69" t="s">
        <v>326</v>
      </c>
      <c r="G216" s="71">
        <v>5000</v>
      </c>
      <c r="H216" s="72">
        <f t="shared" si="3"/>
        <v>2.4054720958806635</v>
      </c>
    </row>
    <row r="217" spans="1:8" ht="15.75" x14ac:dyDescent="0.25">
      <c r="A217" s="69">
        <v>43514</v>
      </c>
      <c r="B217" s="69" t="s">
        <v>118</v>
      </c>
      <c r="C217" s="69" t="s">
        <v>327</v>
      </c>
      <c r="D217" s="69" t="s">
        <v>120</v>
      </c>
      <c r="E217" s="73" t="s">
        <v>42</v>
      </c>
      <c r="F217" s="69" t="s">
        <v>328</v>
      </c>
      <c r="G217" s="71">
        <v>40000</v>
      </c>
      <c r="H217" s="72">
        <f t="shared" si="3"/>
        <v>19.243776767045308</v>
      </c>
    </row>
    <row r="218" spans="1:8" ht="15.75" x14ac:dyDescent="0.25">
      <c r="A218" s="69">
        <v>43514</v>
      </c>
      <c r="B218" s="69" t="s">
        <v>118</v>
      </c>
      <c r="C218" s="69" t="s">
        <v>329</v>
      </c>
      <c r="D218" s="69" t="s">
        <v>120</v>
      </c>
      <c r="E218" s="73" t="s">
        <v>42</v>
      </c>
      <c r="F218" s="69" t="s">
        <v>330</v>
      </c>
      <c r="G218" s="71">
        <v>40000</v>
      </c>
      <c r="H218" s="72">
        <f t="shared" si="3"/>
        <v>19.243776767045308</v>
      </c>
    </row>
    <row r="219" spans="1:8" ht="15.75" x14ac:dyDescent="0.25">
      <c r="A219" s="69">
        <v>43514</v>
      </c>
      <c r="B219" s="69" t="s">
        <v>118</v>
      </c>
      <c r="C219" s="69" t="s">
        <v>331</v>
      </c>
      <c r="D219" s="69" t="s">
        <v>120</v>
      </c>
      <c r="E219" s="73" t="s">
        <v>42</v>
      </c>
      <c r="F219" s="69" t="s">
        <v>332</v>
      </c>
      <c r="G219" s="71">
        <v>40000</v>
      </c>
      <c r="H219" s="72">
        <f t="shared" si="3"/>
        <v>19.243776767045308</v>
      </c>
    </row>
    <row r="220" spans="1:8" ht="15.75" x14ac:dyDescent="0.25">
      <c r="A220" s="69">
        <v>43514</v>
      </c>
      <c r="B220" s="69" t="s">
        <v>118</v>
      </c>
      <c r="C220" s="69" t="s">
        <v>333</v>
      </c>
      <c r="D220" s="69" t="s">
        <v>120</v>
      </c>
      <c r="E220" s="73" t="s">
        <v>42</v>
      </c>
      <c r="F220" s="69" t="s">
        <v>334</v>
      </c>
      <c r="G220" s="71">
        <v>680000</v>
      </c>
      <c r="H220" s="72">
        <f t="shared" si="3"/>
        <v>327.14420503977021</v>
      </c>
    </row>
    <row r="221" spans="1:8" ht="15.75" x14ac:dyDescent="0.25">
      <c r="A221" s="69">
        <v>43514</v>
      </c>
      <c r="B221" s="69" t="s">
        <v>118</v>
      </c>
      <c r="C221" s="69" t="s">
        <v>335</v>
      </c>
      <c r="D221" s="69" t="s">
        <v>120</v>
      </c>
      <c r="E221" s="73" t="s">
        <v>42</v>
      </c>
      <c r="F221" s="69" t="s">
        <v>336</v>
      </c>
      <c r="G221" s="71">
        <v>40000</v>
      </c>
      <c r="H221" s="72">
        <f t="shared" si="3"/>
        <v>19.243776767045308</v>
      </c>
    </row>
    <row r="222" spans="1:8" ht="15.75" x14ac:dyDescent="0.25">
      <c r="A222" s="69">
        <v>43514</v>
      </c>
      <c r="B222" s="69" t="s">
        <v>118</v>
      </c>
      <c r="C222" s="69" t="s">
        <v>337</v>
      </c>
      <c r="D222" s="69" t="s">
        <v>120</v>
      </c>
      <c r="E222" s="73" t="s">
        <v>42</v>
      </c>
      <c r="F222" s="69" t="s">
        <v>338</v>
      </c>
      <c r="G222" s="71">
        <v>40000</v>
      </c>
      <c r="H222" s="72">
        <f t="shared" si="3"/>
        <v>19.243776767045308</v>
      </c>
    </row>
    <row r="223" spans="1:8" ht="15.75" x14ac:dyDescent="0.25">
      <c r="A223" s="69">
        <v>43544</v>
      </c>
      <c r="B223" s="69" t="s">
        <v>118</v>
      </c>
      <c r="C223" s="69" t="s">
        <v>321</v>
      </c>
      <c r="D223" s="69" t="s">
        <v>120</v>
      </c>
      <c r="E223" s="73" t="s">
        <v>42</v>
      </c>
      <c r="F223" s="69" t="s">
        <v>339</v>
      </c>
      <c r="G223" s="71">
        <v>240000</v>
      </c>
      <c r="H223" s="72">
        <f t="shared" si="3"/>
        <v>115.46266060227185</v>
      </c>
    </row>
    <row r="224" spans="1:8" ht="15.75" x14ac:dyDescent="0.25">
      <c r="A224" s="69">
        <v>43544</v>
      </c>
      <c r="B224" s="69" t="s">
        <v>118</v>
      </c>
      <c r="C224" s="69" t="s">
        <v>321</v>
      </c>
      <c r="D224" s="69" t="s">
        <v>120</v>
      </c>
      <c r="E224" s="73" t="s">
        <v>42</v>
      </c>
      <c r="F224" s="69" t="s">
        <v>340</v>
      </c>
      <c r="G224" s="71">
        <v>100000</v>
      </c>
      <c r="H224" s="72">
        <f t="shared" si="3"/>
        <v>48.109441917613267</v>
      </c>
    </row>
    <row r="225" spans="1:8" ht="15.75" x14ac:dyDescent="0.25">
      <c r="A225" s="69">
        <v>43544</v>
      </c>
      <c r="B225" s="69" t="s">
        <v>118</v>
      </c>
      <c r="C225" s="69" t="s">
        <v>321</v>
      </c>
      <c r="D225" s="69" t="s">
        <v>120</v>
      </c>
      <c r="E225" s="73" t="s">
        <v>42</v>
      </c>
      <c r="F225" s="69" t="s">
        <v>341</v>
      </c>
      <c r="G225" s="71">
        <v>20000</v>
      </c>
      <c r="H225" s="72">
        <f t="shared" si="3"/>
        <v>9.6218883835226539</v>
      </c>
    </row>
    <row r="226" spans="1:8" ht="15.75" x14ac:dyDescent="0.25">
      <c r="A226" s="69">
        <v>43549</v>
      </c>
      <c r="B226" s="69" t="s">
        <v>118</v>
      </c>
      <c r="C226" s="69" t="s">
        <v>342</v>
      </c>
      <c r="D226" s="69" t="s">
        <v>120</v>
      </c>
      <c r="E226" s="73" t="s">
        <v>42</v>
      </c>
      <c r="F226" s="69" t="s">
        <v>343</v>
      </c>
      <c r="G226" s="71">
        <v>40000</v>
      </c>
      <c r="H226" s="72">
        <f t="shared" si="3"/>
        <v>19.243776767045308</v>
      </c>
    </row>
    <row r="227" spans="1:8" ht="15.75" x14ac:dyDescent="0.25">
      <c r="A227" s="69">
        <v>43500</v>
      </c>
      <c r="B227" s="69" t="s">
        <v>118</v>
      </c>
      <c r="C227" s="69" t="s">
        <v>344</v>
      </c>
      <c r="D227" s="69" t="s">
        <v>178</v>
      </c>
      <c r="E227" s="73" t="s">
        <v>42</v>
      </c>
      <c r="F227" s="69" t="s">
        <v>345</v>
      </c>
      <c r="G227" s="71">
        <v>80000</v>
      </c>
      <c r="H227" s="72">
        <f t="shared" si="3"/>
        <v>38.487553534090615</v>
      </c>
    </row>
    <row r="228" spans="1:8" ht="15.75" x14ac:dyDescent="0.25">
      <c r="A228" s="69">
        <v>43528</v>
      </c>
      <c r="B228" s="69" t="s">
        <v>118</v>
      </c>
      <c r="C228" s="69" t="s">
        <v>346</v>
      </c>
      <c r="D228" s="69" t="s">
        <v>178</v>
      </c>
      <c r="E228" s="74" t="s">
        <v>42</v>
      </c>
      <c r="F228" s="69" t="s">
        <v>347</v>
      </c>
      <c r="G228" s="71">
        <v>80000</v>
      </c>
      <c r="H228" s="72">
        <f t="shared" si="3"/>
        <v>38.487553534090615</v>
      </c>
    </row>
    <row r="229" spans="1:8" ht="15.75" x14ac:dyDescent="0.25">
      <c r="A229" s="69">
        <v>43528</v>
      </c>
      <c r="B229" s="69" t="s">
        <v>118</v>
      </c>
      <c r="C229" s="69" t="s">
        <v>348</v>
      </c>
      <c r="D229" s="69" t="s">
        <v>178</v>
      </c>
      <c r="E229" s="74" t="s">
        <v>42</v>
      </c>
      <c r="F229" s="69" t="s">
        <v>349</v>
      </c>
      <c r="G229" s="71">
        <v>50000</v>
      </c>
      <c r="H229" s="72">
        <f t="shared" si="3"/>
        <v>24.054720958806634</v>
      </c>
    </row>
    <row r="230" spans="1:8" ht="15.75" x14ac:dyDescent="0.25">
      <c r="A230" s="69">
        <v>43528</v>
      </c>
      <c r="B230" s="69" t="s">
        <v>118</v>
      </c>
      <c r="C230" s="69" t="s">
        <v>350</v>
      </c>
      <c r="D230" s="69" t="s">
        <v>178</v>
      </c>
      <c r="E230" s="74" t="s">
        <v>42</v>
      </c>
      <c r="F230" s="69" t="s">
        <v>351</v>
      </c>
      <c r="G230" s="71">
        <v>80000</v>
      </c>
      <c r="H230" s="72">
        <f t="shared" si="3"/>
        <v>38.487553534090615</v>
      </c>
    </row>
    <row r="231" spans="1:8" ht="15.75" x14ac:dyDescent="0.25">
      <c r="A231" s="69">
        <v>43528</v>
      </c>
      <c r="B231" s="69" t="s">
        <v>118</v>
      </c>
      <c r="C231" s="69" t="s">
        <v>352</v>
      </c>
      <c r="D231" s="69" t="s">
        <v>178</v>
      </c>
      <c r="E231" s="74" t="s">
        <v>42</v>
      </c>
      <c r="F231" s="69" t="s">
        <v>353</v>
      </c>
      <c r="G231" s="71">
        <v>80000</v>
      </c>
      <c r="H231" s="72">
        <f t="shared" si="3"/>
        <v>38.487553534090615</v>
      </c>
    </row>
    <row r="232" spans="1:8" ht="15.75" x14ac:dyDescent="0.25">
      <c r="A232" s="69">
        <v>43529</v>
      </c>
      <c r="B232" s="69" t="s">
        <v>118</v>
      </c>
      <c r="C232" s="69" t="s">
        <v>354</v>
      </c>
      <c r="D232" s="69" t="s">
        <v>178</v>
      </c>
      <c r="E232" s="74" t="s">
        <v>42</v>
      </c>
      <c r="F232" s="69" t="s">
        <v>355</v>
      </c>
      <c r="G232" s="71">
        <v>50000</v>
      </c>
      <c r="H232" s="72">
        <f t="shared" si="3"/>
        <v>24.054720958806634</v>
      </c>
    </row>
    <row r="233" spans="1:8" ht="15.75" x14ac:dyDescent="0.25">
      <c r="A233" s="69">
        <v>43587</v>
      </c>
      <c r="B233" s="69" t="s">
        <v>118</v>
      </c>
      <c r="C233" s="69" t="s">
        <v>356</v>
      </c>
      <c r="D233" s="69" t="s">
        <v>178</v>
      </c>
      <c r="E233" s="74" t="s">
        <v>42</v>
      </c>
      <c r="F233" s="69" t="s">
        <v>357</v>
      </c>
      <c r="G233" s="71">
        <v>80000</v>
      </c>
      <c r="H233" s="72">
        <f t="shared" si="3"/>
        <v>38.487553534090615</v>
      </c>
    </row>
    <row r="234" spans="1:8" ht="15.75" x14ac:dyDescent="0.25">
      <c r="A234" s="69">
        <v>43619</v>
      </c>
      <c r="B234" s="69" t="s">
        <v>118</v>
      </c>
      <c r="C234" s="69" t="s">
        <v>358</v>
      </c>
      <c r="D234" s="69" t="s">
        <v>178</v>
      </c>
      <c r="E234" s="74" t="s">
        <v>42</v>
      </c>
      <c r="F234" s="69" t="s">
        <v>359</v>
      </c>
      <c r="G234" s="71">
        <v>80000</v>
      </c>
      <c r="H234" s="72">
        <f t="shared" si="3"/>
        <v>38.487553534090615</v>
      </c>
    </row>
    <row r="235" spans="1:8" ht="15.75" x14ac:dyDescent="0.25">
      <c r="A235" s="69">
        <v>43646</v>
      </c>
      <c r="B235" s="69" t="s">
        <v>118</v>
      </c>
      <c r="C235" s="69" t="s">
        <v>360</v>
      </c>
      <c r="D235" s="69" t="s">
        <v>178</v>
      </c>
      <c r="E235" s="74" t="s">
        <v>42</v>
      </c>
      <c r="F235" s="69" t="s">
        <v>361</v>
      </c>
      <c r="G235" s="71">
        <v>80000</v>
      </c>
      <c r="H235" s="72">
        <f t="shared" si="3"/>
        <v>38.487553534090615</v>
      </c>
    </row>
    <row r="236" spans="1:8" ht="15.75" x14ac:dyDescent="0.25">
      <c r="A236" s="69">
        <v>43658</v>
      </c>
      <c r="B236" s="69" t="s">
        <v>118</v>
      </c>
      <c r="C236" s="69" t="s">
        <v>362</v>
      </c>
      <c r="D236" s="69" t="s">
        <v>178</v>
      </c>
      <c r="E236" s="74" t="s">
        <v>42</v>
      </c>
      <c r="F236" s="69" t="s">
        <v>363</v>
      </c>
      <c r="G236" s="71">
        <v>80000</v>
      </c>
      <c r="H236" s="72">
        <f t="shared" si="3"/>
        <v>38.487553534090615</v>
      </c>
    </row>
    <row r="237" spans="1:8" ht="15.75" x14ac:dyDescent="0.25">
      <c r="A237" s="69">
        <v>43529</v>
      </c>
      <c r="B237" s="69" t="s">
        <v>118</v>
      </c>
      <c r="C237" s="69" t="s">
        <v>364</v>
      </c>
      <c r="D237" s="69" t="s">
        <v>178</v>
      </c>
      <c r="E237" s="74" t="s">
        <v>42</v>
      </c>
      <c r="F237" s="69" t="s">
        <v>365</v>
      </c>
      <c r="G237" s="71">
        <v>50000</v>
      </c>
      <c r="H237" s="72">
        <f t="shared" si="3"/>
        <v>24.054720958806634</v>
      </c>
    </row>
    <row r="238" spans="1:8" ht="15.75" x14ac:dyDescent="0.25">
      <c r="A238" s="69">
        <v>43488</v>
      </c>
      <c r="B238" s="69" t="s">
        <v>118</v>
      </c>
      <c r="C238" s="69" t="s">
        <v>366</v>
      </c>
      <c r="D238" s="69" t="s">
        <v>178</v>
      </c>
      <c r="E238" s="74" t="s">
        <v>42</v>
      </c>
      <c r="F238" s="69" t="s">
        <v>367</v>
      </c>
      <c r="G238" s="71">
        <v>4620000</v>
      </c>
      <c r="H238" s="72">
        <f t="shared" si="3"/>
        <v>2222.656216593733</v>
      </c>
    </row>
    <row r="239" spans="1:8" ht="15.75" x14ac:dyDescent="0.25">
      <c r="A239" s="69">
        <v>43514</v>
      </c>
      <c r="B239" s="69" t="s">
        <v>118</v>
      </c>
      <c r="C239" s="69" t="s">
        <v>368</v>
      </c>
      <c r="D239" s="69" t="s">
        <v>178</v>
      </c>
      <c r="E239" s="74" t="s">
        <v>42</v>
      </c>
      <c r="F239" s="69" t="s">
        <v>334</v>
      </c>
      <c r="G239" s="71">
        <v>2930000</v>
      </c>
      <c r="H239" s="72">
        <f t="shared" si="3"/>
        <v>1409.6066481860689</v>
      </c>
    </row>
    <row r="240" spans="1:8" ht="15.75" x14ac:dyDescent="0.25">
      <c r="A240" s="69">
        <v>43630</v>
      </c>
      <c r="B240" s="69" t="s">
        <v>118</v>
      </c>
      <c r="C240" s="69" t="s">
        <v>369</v>
      </c>
      <c r="D240" s="69" t="s">
        <v>178</v>
      </c>
      <c r="E240" s="74" t="s">
        <v>42</v>
      </c>
      <c r="F240" s="69" t="s">
        <v>370</v>
      </c>
      <c r="G240" s="71">
        <v>1000000</v>
      </c>
      <c r="H240" s="72">
        <f t="shared" si="3"/>
        <v>481.0944191761327</v>
      </c>
    </row>
    <row r="241" spans="1:8" ht="15.75" x14ac:dyDescent="0.25">
      <c r="A241" s="69">
        <v>43658</v>
      </c>
      <c r="B241" s="69" t="s">
        <v>118</v>
      </c>
      <c r="C241" s="69" t="s">
        <v>371</v>
      </c>
      <c r="D241" s="69" t="s">
        <v>178</v>
      </c>
      <c r="E241" s="74" t="s">
        <v>42</v>
      </c>
      <c r="F241" s="69" t="s">
        <v>372</v>
      </c>
      <c r="G241" s="71">
        <v>747000</v>
      </c>
      <c r="H241" s="72">
        <f t="shared" si="3"/>
        <v>359.37753112457114</v>
      </c>
    </row>
    <row r="242" spans="1:8" ht="15.75" x14ac:dyDescent="0.25">
      <c r="A242" s="69">
        <v>43546</v>
      </c>
      <c r="B242" s="69" t="s">
        <v>118</v>
      </c>
      <c r="C242" s="69" t="s">
        <v>373</v>
      </c>
      <c r="D242" s="69" t="s">
        <v>178</v>
      </c>
      <c r="E242" s="74" t="s">
        <v>42</v>
      </c>
      <c r="F242" s="69" t="s">
        <v>374</v>
      </c>
      <c r="G242" s="71">
        <v>420000</v>
      </c>
      <c r="H242" s="72">
        <f t="shared" si="3"/>
        <v>202.05965605397574</v>
      </c>
    </row>
    <row r="243" spans="1:8" ht="15.75" x14ac:dyDescent="0.25">
      <c r="A243" s="69">
        <v>43553</v>
      </c>
      <c r="B243" s="69" t="s">
        <v>118</v>
      </c>
      <c r="C243" s="69" t="s">
        <v>375</v>
      </c>
      <c r="D243" s="69" t="s">
        <v>178</v>
      </c>
      <c r="E243" s="74" t="s">
        <v>42</v>
      </c>
      <c r="F243" s="69" t="s">
        <v>376</v>
      </c>
      <c r="G243" s="71">
        <v>700000</v>
      </c>
      <c r="H243" s="72">
        <f t="shared" si="3"/>
        <v>336.76609342329289</v>
      </c>
    </row>
    <row r="244" spans="1:8" ht="15.75" x14ac:dyDescent="0.25">
      <c r="A244" s="69">
        <v>43621</v>
      </c>
      <c r="B244" s="69" t="s">
        <v>118</v>
      </c>
      <c r="C244" s="69" t="s">
        <v>377</v>
      </c>
      <c r="D244" s="69" t="s">
        <v>178</v>
      </c>
      <c r="E244" s="74" t="s">
        <v>42</v>
      </c>
      <c r="F244" s="69" t="s">
        <v>378</v>
      </c>
      <c r="G244" s="71">
        <v>70000</v>
      </c>
      <c r="H244" s="72">
        <f t="shared" si="3"/>
        <v>33.676609342329286</v>
      </c>
    </row>
    <row r="245" spans="1:8" ht="15.75" x14ac:dyDescent="0.25">
      <c r="A245" s="69">
        <v>43644</v>
      </c>
      <c r="B245" s="69" t="s">
        <v>118</v>
      </c>
      <c r="C245" s="69" t="s">
        <v>323</v>
      </c>
      <c r="D245" s="69" t="s">
        <v>178</v>
      </c>
      <c r="E245" s="74" t="s">
        <v>42</v>
      </c>
      <c r="F245" s="69" t="s">
        <v>324</v>
      </c>
      <c r="G245" s="71">
        <v>840000</v>
      </c>
      <c r="H245" s="72">
        <f t="shared" si="3"/>
        <v>404.11931210795149</v>
      </c>
    </row>
    <row r="246" spans="1:8" ht="15.75" x14ac:dyDescent="0.25">
      <c r="A246" s="69">
        <v>43658</v>
      </c>
      <c r="B246" s="69" t="s">
        <v>118</v>
      </c>
      <c r="C246" s="69" t="s">
        <v>379</v>
      </c>
      <c r="D246" s="69" t="s">
        <v>178</v>
      </c>
      <c r="E246" s="74" t="s">
        <v>42</v>
      </c>
      <c r="F246" s="69" t="s">
        <v>380</v>
      </c>
      <c r="G246" s="71">
        <v>70000</v>
      </c>
      <c r="H246" s="72">
        <f t="shared" si="3"/>
        <v>33.676609342329286</v>
      </c>
    </row>
    <row r="247" spans="1:8" ht="15.75" x14ac:dyDescent="0.25">
      <c r="A247" s="69">
        <v>43515</v>
      </c>
      <c r="B247" s="69" t="s">
        <v>118</v>
      </c>
      <c r="C247" s="69" t="s">
        <v>325</v>
      </c>
      <c r="D247" s="69" t="s">
        <v>178</v>
      </c>
      <c r="E247" s="74" t="s">
        <v>42</v>
      </c>
      <c r="F247" s="69" t="s">
        <v>326</v>
      </c>
      <c r="G247" s="71">
        <v>379567</v>
      </c>
      <c r="H247" s="72">
        <f t="shared" si="3"/>
        <v>182.60756540342717</v>
      </c>
    </row>
    <row r="248" spans="1:8" ht="15.75" x14ac:dyDescent="0.25">
      <c r="A248" s="69">
        <v>43515</v>
      </c>
      <c r="B248" s="69" t="s">
        <v>118</v>
      </c>
      <c r="C248" s="69" t="s">
        <v>381</v>
      </c>
      <c r="D248" s="69" t="s">
        <v>178</v>
      </c>
      <c r="E248" s="74" t="s">
        <v>42</v>
      </c>
      <c r="F248" s="69" t="s">
        <v>382</v>
      </c>
      <c r="G248" s="71">
        <v>111625</v>
      </c>
      <c r="H248" s="72">
        <f t="shared" si="3"/>
        <v>53.702164540535811</v>
      </c>
    </row>
    <row r="249" spans="1:8" ht="15.75" x14ac:dyDescent="0.25">
      <c r="A249" s="69">
        <v>43544</v>
      </c>
      <c r="B249" s="69" t="s">
        <v>118</v>
      </c>
      <c r="C249" s="69" t="s">
        <v>383</v>
      </c>
      <c r="D249" s="69" t="s">
        <v>178</v>
      </c>
      <c r="E249" s="74" t="s">
        <v>42</v>
      </c>
      <c r="F249" s="69" t="s">
        <v>384</v>
      </c>
      <c r="G249" s="71">
        <v>197212</v>
      </c>
      <c r="H249" s="72">
        <f t="shared" si="3"/>
        <v>94.877592594563481</v>
      </c>
    </row>
    <row r="250" spans="1:8" ht="15.75" x14ac:dyDescent="0.25">
      <c r="A250" s="69">
        <v>43553</v>
      </c>
      <c r="B250" s="69" t="s">
        <v>118</v>
      </c>
      <c r="C250" s="69" t="s">
        <v>385</v>
      </c>
      <c r="D250" s="69" t="s">
        <v>178</v>
      </c>
      <c r="E250" s="74" t="s">
        <v>42</v>
      </c>
      <c r="F250" s="69" t="s">
        <v>386</v>
      </c>
      <c r="G250" s="71">
        <v>471810</v>
      </c>
      <c r="H250" s="72">
        <f t="shared" si="3"/>
        <v>226.98515791149117</v>
      </c>
    </row>
    <row r="251" spans="1:8" ht="15.75" x14ac:dyDescent="0.25">
      <c r="A251" s="69">
        <v>43630</v>
      </c>
      <c r="B251" s="69" t="s">
        <v>118</v>
      </c>
      <c r="C251" s="69" t="s">
        <v>387</v>
      </c>
      <c r="D251" s="69" t="s">
        <v>178</v>
      </c>
      <c r="E251" s="74" t="s">
        <v>42</v>
      </c>
      <c r="F251" s="69" t="s">
        <v>388</v>
      </c>
      <c r="G251" s="71">
        <v>65200</v>
      </c>
      <c r="H251" s="72">
        <f t="shared" si="3"/>
        <v>31.367356130283852</v>
      </c>
    </row>
    <row r="252" spans="1:8" ht="15.75" x14ac:dyDescent="0.25">
      <c r="A252" s="69">
        <v>43486</v>
      </c>
      <c r="B252" s="69" t="s">
        <v>118</v>
      </c>
      <c r="C252" s="69" t="s">
        <v>389</v>
      </c>
      <c r="D252" s="69" t="s">
        <v>178</v>
      </c>
      <c r="E252" s="74" t="s">
        <v>42</v>
      </c>
      <c r="F252" s="69" t="s">
        <v>390</v>
      </c>
      <c r="G252" s="71">
        <v>400000</v>
      </c>
      <c r="H252" s="72">
        <f t="shared" si="3"/>
        <v>192.43776767045307</v>
      </c>
    </row>
    <row r="253" spans="1:8" ht="15.75" x14ac:dyDescent="0.25">
      <c r="A253" s="69">
        <v>43486</v>
      </c>
      <c r="B253" s="69" t="s">
        <v>118</v>
      </c>
      <c r="C253" s="69" t="s">
        <v>391</v>
      </c>
      <c r="D253" s="69" t="s">
        <v>178</v>
      </c>
      <c r="E253" s="74" t="s">
        <v>42</v>
      </c>
      <c r="F253" s="69" t="s">
        <v>390</v>
      </c>
      <c r="G253" s="71">
        <v>400000</v>
      </c>
      <c r="H253" s="72">
        <f t="shared" si="3"/>
        <v>192.43776767045307</v>
      </c>
    </row>
    <row r="254" spans="1:8" ht="15.75" x14ac:dyDescent="0.25">
      <c r="A254" s="69">
        <v>43486</v>
      </c>
      <c r="B254" s="69" t="s">
        <v>118</v>
      </c>
      <c r="C254" s="69" t="s">
        <v>392</v>
      </c>
      <c r="D254" s="69" t="s">
        <v>178</v>
      </c>
      <c r="E254" s="74" t="s">
        <v>42</v>
      </c>
      <c r="F254" s="69" t="s">
        <v>393</v>
      </c>
      <c r="G254" s="71">
        <v>400000</v>
      </c>
      <c r="H254" s="72">
        <f t="shared" si="3"/>
        <v>192.43776767045307</v>
      </c>
    </row>
    <row r="255" spans="1:8" ht="15.75" x14ac:dyDescent="0.25">
      <c r="A255" s="69">
        <v>43486</v>
      </c>
      <c r="B255" s="69" t="s">
        <v>118</v>
      </c>
      <c r="C255" s="69" t="s">
        <v>394</v>
      </c>
      <c r="D255" s="69" t="s">
        <v>178</v>
      </c>
      <c r="E255" s="74" t="s">
        <v>42</v>
      </c>
      <c r="F255" s="69" t="s">
        <v>395</v>
      </c>
      <c r="G255" s="71">
        <v>400000</v>
      </c>
      <c r="H255" s="72">
        <f t="shared" si="3"/>
        <v>192.43776767045307</v>
      </c>
    </row>
    <row r="256" spans="1:8" ht="15.75" x14ac:dyDescent="0.25">
      <c r="A256" s="69">
        <v>43514</v>
      </c>
      <c r="B256" s="69" t="s">
        <v>118</v>
      </c>
      <c r="C256" s="69" t="s">
        <v>396</v>
      </c>
      <c r="D256" s="69" t="s">
        <v>178</v>
      </c>
      <c r="E256" s="74" t="s">
        <v>42</v>
      </c>
      <c r="F256" s="69" t="s">
        <v>397</v>
      </c>
      <c r="G256" s="71">
        <v>200000</v>
      </c>
      <c r="H256" s="72">
        <f t="shared" si="3"/>
        <v>96.218883835226535</v>
      </c>
    </row>
    <row r="257" spans="1:8" ht="15.75" x14ac:dyDescent="0.25">
      <c r="A257" s="69">
        <v>43514</v>
      </c>
      <c r="B257" s="69" t="s">
        <v>118</v>
      </c>
      <c r="C257" s="69" t="s">
        <v>398</v>
      </c>
      <c r="D257" s="69" t="s">
        <v>178</v>
      </c>
      <c r="E257" s="74" t="s">
        <v>42</v>
      </c>
      <c r="F257" s="69" t="s">
        <v>330</v>
      </c>
      <c r="G257" s="71">
        <v>200000</v>
      </c>
      <c r="H257" s="72">
        <f t="shared" si="3"/>
        <v>96.218883835226535</v>
      </c>
    </row>
    <row r="258" spans="1:8" ht="15.75" x14ac:dyDescent="0.25">
      <c r="A258" s="69">
        <v>43514</v>
      </c>
      <c r="B258" s="69" t="s">
        <v>118</v>
      </c>
      <c r="C258" s="69" t="s">
        <v>399</v>
      </c>
      <c r="D258" s="69" t="s">
        <v>178</v>
      </c>
      <c r="E258" s="74" t="s">
        <v>42</v>
      </c>
      <c r="F258" s="69" t="s">
        <v>400</v>
      </c>
      <c r="G258" s="71">
        <v>50000</v>
      </c>
      <c r="H258" s="72">
        <f t="shared" si="3"/>
        <v>24.054720958806634</v>
      </c>
    </row>
    <row r="259" spans="1:8" ht="15.75" x14ac:dyDescent="0.25">
      <c r="A259" s="69">
        <v>43514</v>
      </c>
      <c r="B259" s="69" t="s">
        <v>118</v>
      </c>
      <c r="C259" s="69" t="s">
        <v>401</v>
      </c>
      <c r="D259" s="69" t="s">
        <v>178</v>
      </c>
      <c r="E259" s="74" t="s">
        <v>42</v>
      </c>
      <c r="F259" s="69" t="s">
        <v>336</v>
      </c>
      <c r="G259" s="71">
        <v>100000</v>
      </c>
      <c r="H259" s="72">
        <f t="shared" si="3"/>
        <v>48.109441917613267</v>
      </c>
    </row>
    <row r="260" spans="1:8" ht="15.75" x14ac:dyDescent="0.25">
      <c r="A260" s="69">
        <v>43514</v>
      </c>
      <c r="B260" s="69" t="s">
        <v>118</v>
      </c>
      <c r="C260" s="69" t="s">
        <v>402</v>
      </c>
      <c r="D260" s="69" t="s">
        <v>178</v>
      </c>
      <c r="E260" s="74" t="s">
        <v>42</v>
      </c>
      <c r="F260" s="69" t="s">
        <v>332</v>
      </c>
      <c r="G260" s="71">
        <v>200000</v>
      </c>
      <c r="H260" s="72">
        <f t="shared" si="3"/>
        <v>96.218883835226535</v>
      </c>
    </row>
    <row r="261" spans="1:8" ht="15.75" x14ac:dyDescent="0.25">
      <c r="A261" s="69">
        <v>43613</v>
      </c>
      <c r="B261" s="69" t="s">
        <v>118</v>
      </c>
      <c r="C261" s="69" t="s">
        <v>403</v>
      </c>
      <c r="D261" s="69" t="s">
        <v>178</v>
      </c>
      <c r="E261" s="74" t="s">
        <v>42</v>
      </c>
      <c r="F261" s="69" t="s">
        <v>404</v>
      </c>
      <c r="G261" s="71">
        <v>25000</v>
      </c>
      <c r="H261" s="72">
        <f t="shared" si="3"/>
        <v>12.027360479403317</v>
      </c>
    </row>
    <row r="262" spans="1:8" ht="15.75" x14ac:dyDescent="0.25">
      <c r="A262" s="69">
        <v>43613</v>
      </c>
      <c r="B262" s="69" t="s">
        <v>118</v>
      </c>
      <c r="C262" s="69" t="s">
        <v>405</v>
      </c>
      <c r="D262" s="69" t="s">
        <v>178</v>
      </c>
      <c r="E262" s="74" t="s">
        <v>42</v>
      </c>
      <c r="F262" s="69" t="s">
        <v>406</v>
      </c>
      <c r="G262" s="71">
        <v>25000</v>
      </c>
      <c r="H262" s="72">
        <f t="shared" si="3"/>
        <v>12.027360479403317</v>
      </c>
    </row>
    <row r="263" spans="1:8" ht="15.75" x14ac:dyDescent="0.25">
      <c r="A263" s="69">
        <v>43613</v>
      </c>
      <c r="B263" s="69" t="s">
        <v>118</v>
      </c>
      <c r="C263" s="69" t="s">
        <v>407</v>
      </c>
      <c r="D263" s="69" t="s">
        <v>178</v>
      </c>
      <c r="E263" s="74" t="s">
        <v>42</v>
      </c>
      <c r="F263" s="69" t="s">
        <v>330</v>
      </c>
      <c r="G263" s="71">
        <v>25000</v>
      </c>
      <c r="H263" s="72">
        <f t="shared" ref="H263:H326" si="4">G263/$G$2</f>
        <v>12.027360479403317</v>
      </c>
    </row>
    <row r="264" spans="1:8" ht="15.75" x14ac:dyDescent="0.25">
      <c r="A264" s="69">
        <v>43613</v>
      </c>
      <c r="B264" s="69" t="s">
        <v>118</v>
      </c>
      <c r="C264" s="69" t="s">
        <v>408</v>
      </c>
      <c r="D264" s="69" t="s">
        <v>178</v>
      </c>
      <c r="E264" s="74" t="s">
        <v>42</v>
      </c>
      <c r="F264" s="69" t="s">
        <v>409</v>
      </c>
      <c r="G264" s="71">
        <v>25000</v>
      </c>
      <c r="H264" s="72">
        <f t="shared" si="4"/>
        <v>12.027360479403317</v>
      </c>
    </row>
    <row r="265" spans="1:8" ht="15.75" x14ac:dyDescent="0.25">
      <c r="A265" s="69">
        <v>43658</v>
      </c>
      <c r="B265" s="69" t="s">
        <v>118</v>
      </c>
      <c r="C265" s="69" t="s">
        <v>410</v>
      </c>
      <c r="D265" s="69" t="s">
        <v>178</v>
      </c>
      <c r="E265" s="74" t="s">
        <v>42</v>
      </c>
      <c r="F265" s="69" t="s">
        <v>411</v>
      </c>
      <c r="G265" s="71">
        <v>25000</v>
      </c>
      <c r="H265" s="72">
        <f t="shared" si="4"/>
        <v>12.027360479403317</v>
      </c>
    </row>
    <row r="266" spans="1:8" ht="15.75" x14ac:dyDescent="0.25">
      <c r="A266" s="69">
        <v>43658</v>
      </c>
      <c r="B266" s="69" t="s">
        <v>118</v>
      </c>
      <c r="C266" s="69" t="s">
        <v>412</v>
      </c>
      <c r="D266" s="69" t="s">
        <v>178</v>
      </c>
      <c r="E266" s="74" t="s">
        <v>42</v>
      </c>
      <c r="F266" s="69" t="s">
        <v>413</v>
      </c>
      <c r="G266" s="71">
        <v>25000</v>
      </c>
      <c r="H266" s="72">
        <f t="shared" si="4"/>
        <v>12.027360479403317</v>
      </c>
    </row>
    <row r="267" spans="1:8" ht="15.75" x14ac:dyDescent="0.25">
      <c r="A267" s="69">
        <v>43658</v>
      </c>
      <c r="B267" s="69" t="s">
        <v>118</v>
      </c>
      <c r="C267" s="69" t="s">
        <v>414</v>
      </c>
      <c r="D267" s="69" t="s">
        <v>178</v>
      </c>
      <c r="E267" s="74" t="s">
        <v>42</v>
      </c>
      <c r="F267" s="69" t="s">
        <v>415</v>
      </c>
      <c r="G267" s="71">
        <v>25000</v>
      </c>
      <c r="H267" s="72">
        <f t="shared" si="4"/>
        <v>12.027360479403317</v>
      </c>
    </row>
    <row r="268" spans="1:8" ht="15.75" x14ac:dyDescent="0.25">
      <c r="A268" s="69">
        <v>43658</v>
      </c>
      <c r="B268" s="69" t="s">
        <v>118</v>
      </c>
      <c r="C268" s="69" t="s">
        <v>416</v>
      </c>
      <c r="D268" s="69" t="s">
        <v>178</v>
      </c>
      <c r="E268" s="74" t="s">
        <v>42</v>
      </c>
      <c r="F268" s="69" t="s">
        <v>417</v>
      </c>
      <c r="G268" s="71">
        <v>25000</v>
      </c>
      <c r="H268" s="72">
        <f t="shared" si="4"/>
        <v>12.027360479403317</v>
      </c>
    </row>
    <row r="269" spans="1:8" ht="15.75" x14ac:dyDescent="0.25">
      <c r="A269" s="69">
        <v>43516</v>
      </c>
      <c r="B269" s="69" t="s">
        <v>118</v>
      </c>
      <c r="C269" s="69" t="s">
        <v>418</v>
      </c>
      <c r="D269" s="69" t="s">
        <v>178</v>
      </c>
      <c r="E269" s="74" t="s">
        <v>42</v>
      </c>
      <c r="F269" s="69" t="s">
        <v>419</v>
      </c>
      <c r="G269" s="71">
        <v>240000</v>
      </c>
      <c r="H269" s="72">
        <f t="shared" si="4"/>
        <v>115.46266060227185</v>
      </c>
    </row>
    <row r="270" spans="1:8" ht="15.75" x14ac:dyDescent="0.25">
      <c r="A270" s="69">
        <v>43549</v>
      </c>
      <c r="B270" s="69" t="s">
        <v>118</v>
      </c>
      <c r="C270" s="69" t="s">
        <v>420</v>
      </c>
      <c r="D270" s="69" t="s">
        <v>178</v>
      </c>
      <c r="E270" s="74" t="s">
        <v>42</v>
      </c>
      <c r="F270" s="69" t="s">
        <v>421</v>
      </c>
      <c r="G270" s="71">
        <v>80000</v>
      </c>
      <c r="H270" s="72">
        <f t="shared" si="4"/>
        <v>38.487553534090615</v>
      </c>
    </row>
    <row r="271" spans="1:8" ht="15.75" x14ac:dyDescent="0.25">
      <c r="A271" s="69">
        <v>43622</v>
      </c>
      <c r="B271" s="69" t="s">
        <v>118</v>
      </c>
      <c r="C271" s="69" t="s">
        <v>422</v>
      </c>
      <c r="D271" s="69" t="s">
        <v>178</v>
      </c>
      <c r="E271" s="74" t="s">
        <v>42</v>
      </c>
      <c r="F271" s="69" t="s">
        <v>423</v>
      </c>
      <c r="G271" s="71">
        <v>40000</v>
      </c>
      <c r="H271" s="72">
        <f t="shared" si="4"/>
        <v>19.243776767045308</v>
      </c>
    </row>
    <row r="272" spans="1:8" ht="15.75" x14ac:dyDescent="0.25">
      <c r="A272" s="69">
        <v>43658</v>
      </c>
      <c r="B272" s="69" t="s">
        <v>118</v>
      </c>
      <c r="C272" s="69" t="s">
        <v>424</v>
      </c>
      <c r="D272" s="69" t="s">
        <v>178</v>
      </c>
      <c r="E272" s="74" t="s">
        <v>42</v>
      </c>
      <c r="F272" s="69" t="s">
        <v>425</v>
      </c>
      <c r="G272" s="71">
        <v>40000</v>
      </c>
      <c r="H272" s="72">
        <f t="shared" si="4"/>
        <v>19.243776767045308</v>
      </c>
    </row>
    <row r="273" spans="1:8" ht="15.75" x14ac:dyDescent="0.25">
      <c r="A273" s="69">
        <v>43646</v>
      </c>
      <c r="B273" s="69" t="s">
        <v>118</v>
      </c>
      <c r="C273" s="69" t="s">
        <v>426</v>
      </c>
      <c r="D273" s="69" t="s">
        <v>178</v>
      </c>
      <c r="E273" s="74" t="s">
        <v>42</v>
      </c>
      <c r="F273" s="69" t="s">
        <v>427</v>
      </c>
      <c r="G273" s="71">
        <v>180000</v>
      </c>
      <c r="H273" s="72">
        <f t="shared" si="4"/>
        <v>86.59699545170389</v>
      </c>
    </row>
    <row r="274" spans="1:8" ht="15.75" x14ac:dyDescent="0.25">
      <c r="A274" s="69">
        <v>43646</v>
      </c>
      <c r="B274" s="69" t="s">
        <v>118</v>
      </c>
      <c r="C274" s="69" t="s">
        <v>428</v>
      </c>
      <c r="D274" s="69" t="s">
        <v>178</v>
      </c>
      <c r="E274" s="74" t="s">
        <v>42</v>
      </c>
      <c r="F274" s="69" t="s">
        <v>429</v>
      </c>
      <c r="G274" s="71">
        <v>900000</v>
      </c>
      <c r="H274" s="72">
        <f t="shared" si="4"/>
        <v>432.98497725851945</v>
      </c>
    </row>
    <row r="275" spans="1:8" ht="15.75" x14ac:dyDescent="0.25">
      <c r="A275" s="69">
        <v>43646</v>
      </c>
      <c r="B275" s="69" t="s">
        <v>118</v>
      </c>
      <c r="C275" s="69" t="s">
        <v>430</v>
      </c>
      <c r="D275" s="69" t="s">
        <v>178</v>
      </c>
      <c r="E275" s="74" t="s">
        <v>42</v>
      </c>
      <c r="F275" s="69" t="s">
        <v>431</v>
      </c>
      <c r="G275" s="71">
        <v>180000</v>
      </c>
      <c r="H275" s="72">
        <f t="shared" si="4"/>
        <v>86.59699545170389</v>
      </c>
    </row>
    <row r="276" spans="1:8" ht="15.75" x14ac:dyDescent="0.25">
      <c r="A276" s="69">
        <v>43646</v>
      </c>
      <c r="B276" s="69" t="s">
        <v>118</v>
      </c>
      <c r="C276" s="69" t="s">
        <v>432</v>
      </c>
      <c r="D276" s="69" t="s">
        <v>178</v>
      </c>
      <c r="E276" s="74" t="s">
        <v>42</v>
      </c>
      <c r="F276" s="69" t="s">
        <v>433</v>
      </c>
      <c r="G276" s="71">
        <v>720000</v>
      </c>
      <c r="H276" s="72">
        <f t="shared" si="4"/>
        <v>346.38798180681556</v>
      </c>
    </row>
    <row r="277" spans="1:8" ht="15.75" x14ac:dyDescent="0.25">
      <c r="A277" s="69">
        <v>43646</v>
      </c>
      <c r="B277" s="69" t="s">
        <v>118</v>
      </c>
      <c r="C277" s="69" t="s">
        <v>426</v>
      </c>
      <c r="D277" s="69" t="s">
        <v>178</v>
      </c>
      <c r="E277" s="74" t="s">
        <v>42</v>
      </c>
      <c r="F277" s="69" t="s">
        <v>427</v>
      </c>
      <c r="G277" s="71">
        <v>720000</v>
      </c>
      <c r="H277" s="72">
        <f t="shared" si="4"/>
        <v>346.38798180681556</v>
      </c>
    </row>
    <row r="278" spans="1:8" ht="15.75" x14ac:dyDescent="0.25">
      <c r="A278" s="69">
        <v>43646</v>
      </c>
      <c r="B278" s="69" t="s">
        <v>118</v>
      </c>
      <c r="C278" s="69" t="s">
        <v>434</v>
      </c>
      <c r="D278" s="69" t="s">
        <v>178</v>
      </c>
      <c r="E278" s="74" t="s">
        <v>42</v>
      </c>
      <c r="F278" s="69" t="s">
        <v>435</v>
      </c>
      <c r="G278" s="71">
        <v>360000</v>
      </c>
      <c r="H278" s="72">
        <f t="shared" si="4"/>
        <v>173.19399090340778</v>
      </c>
    </row>
    <row r="279" spans="1:8" ht="15.75" x14ac:dyDescent="0.25">
      <c r="A279" s="69">
        <v>43646</v>
      </c>
      <c r="B279" s="69" t="s">
        <v>118</v>
      </c>
      <c r="C279" s="69" t="s">
        <v>436</v>
      </c>
      <c r="D279" s="69" t="s">
        <v>178</v>
      </c>
      <c r="E279" s="74" t="s">
        <v>42</v>
      </c>
      <c r="F279" s="69" t="s">
        <v>437</v>
      </c>
      <c r="G279" s="71">
        <v>180000</v>
      </c>
      <c r="H279" s="72">
        <f t="shared" si="4"/>
        <v>86.59699545170389</v>
      </c>
    </row>
    <row r="280" spans="1:8" ht="15.75" x14ac:dyDescent="0.25">
      <c r="A280" s="69">
        <v>43646</v>
      </c>
      <c r="B280" s="69" t="s">
        <v>118</v>
      </c>
      <c r="C280" s="69" t="s">
        <v>436</v>
      </c>
      <c r="D280" s="69" t="s">
        <v>178</v>
      </c>
      <c r="E280" s="74" t="s">
        <v>42</v>
      </c>
      <c r="F280" s="69" t="s">
        <v>437</v>
      </c>
      <c r="G280" s="71">
        <v>180000</v>
      </c>
      <c r="H280" s="72">
        <f t="shared" si="4"/>
        <v>86.59699545170389</v>
      </c>
    </row>
    <row r="281" spans="1:8" ht="15.75" x14ac:dyDescent="0.25">
      <c r="A281" s="69">
        <v>43646</v>
      </c>
      <c r="B281" s="69" t="s">
        <v>118</v>
      </c>
      <c r="C281" s="69" t="s">
        <v>438</v>
      </c>
      <c r="D281" s="69" t="s">
        <v>178</v>
      </c>
      <c r="E281" s="74" t="s">
        <v>42</v>
      </c>
      <c r="F281" s="69" t="s">
        <v>431</v>
      </c>
      <c r="G281" s="71">
        <v>180000</v>
      </c>
      <c r="H281" s="72">
        <f t="shared" si="4"/>
        <v>86.59699545170389</v>
      </c>
    </row>
    <row r="282" spans="1:8" ht="15.75" x14ac:dyDescent="0.25">
      <c r="A282" s="69">
        <v>43658</v>
      </c>
      <c r="B282" s="69" t="s">
        <v>118</v>
      </c>
      <c r="C282" s="69" t="s">
        <v>439</v>
      </c>
      <c r="D282" s="69" t="s">
        <v>178</v>
      </c>
      <c r="E282" s="74" t="s">
        <v>42</v>
      </c>
      <c r="F282" s="69" t="s">
        <v>440</v>
      </c>
      <c r="G282" s="71">
        <v>180000</v>
      </c>
      <c r="H282" s="72">
        <f t="shared" si="4"/>
        <v>86.59699545170389</v>
      </c>
    </row>
    <row r="283" spans="1:8" ht="15.75" x14ac:dyDescent="0.25">
      <c r="A283" s="69">
        <v>43616</v>
      </c>
      <c r="B283" s="69" t="s">
        <v>118</v>
      </c>
      <c r="C283" s="69" t="s">
        <v>441</v>
      </c>
      <c r="D283" s="69" t="s">
        <v>178</v>
      </c>
      <c r="E283" s="74" t="s">
        <v>42</v>
      </c>
      <c r="F283" s="69" t="s">
        <v>442</v>
      </c>
      <c r="G283" s="71">
        <v>1975110</v>
      </c>
      <c r="H283" s="72">
        <f t="shared" si="4"/>
        <v>950.21439825897141</v>
      </c>
    </row>
    <row r="284" spans="1:8" ht="15.75" x14ac:dyDescent="0.25">
      <c r="A284" s="69">
        <v>43507</v>
      </c>
      <c r="B284" s="69" t="s">
        <v>118</v>
      </c>
      <c r="C284" s="69" t="s">
        <v>443</v>
      </c>
      <c r="D284" s="69" t="s">
        <v>222</v>
      </c>
      <c r="E284" s="74" t="s">
        <v>45</v>
      </c>
      <c r="F284" s="69" t="s">
        <v>444</v>
      </c>
      <c r="G284" s="71">
        <v>100000</v>
      </c>
      <c r="H284" s="72">
        <f t="shared" si="4"/>
        <v>48.109441917613267</v>
      </c>
    </row>
    <row r="285" spans="1:8" ht="15.75" x14ac:dyDescent="0.25">
      <c r="A285" s="69">
        <v>43507</v>
      </c>
      <c r="B285" s="69" t="s">
        <v>118</v>
      </c>
      <c r="C285" s="69" t="s">
        <v>445</v>
      </c>
      <c r="D285" s="69" t="s">
        <v>222</v>
      </c>
      <c r="E285" s="74" t="s">
        <v>45</v>
      </c>
      <c r="F285" s="69" t="s">
        <v>446</v>
      </c>
      <c r="G285" s="71">
        <v>100000</v>
      </c>
      <c r="H285" s="72">
        <f t="shared" si="4"/>
        <v>48.109441917613267</v>
      </c>
    </row>
    <row r="286" spans="1:8" ht="15.75" x14ac:dyDescent="0.25">
      <c r="A286" s="69">
        <v>43507</v>
      </c>
      <c r="B286" s="69" t="s">
        <v>118</v>
      </c>
      <c r="C286" s="69" t="s">
        <v>447</v>
      </c>
      <c r="D286" s="69" t="s">
        <v>222</v>
      </c>
      <c r="E286" s="74" t="s">
        <v>45</v>
      </c>
      <c r="F286" s="69" t="s">
        <v>448</v>
      </c>
      <c r="G286" s="71">
        <v>160000</v>
      </c>
      <c r="H286" s="72">
        <f t="shared" si="4"/>
        <v>76.975107068181231</v>
      </c>
    </row>
    <row r="287" spans="1:8" ht="15.75" x14ac:dyDescent="0.25">
      <c r="A287" s="69">
        <v>43545</v>
      </c>
      <c r="B287" s="69" t="s">
        <v>118</v>
      </c>
      <c r="C287" s="69" t="s">
        <v>449</v>
      </c>
      <c r="D287" s="69" t="s">
        <v>222</v>
      </c>
      <c r="E287" s="74" t="s">
        <v>45</v>
      </c>
      <c r="F287" s="69" t="s">
        <v>322</v>
      </c>
      <c r="G287" s="71">
        <v>100000</v>
      </c>
      <c r="H287" s="72">
        <f t="shared" si="4"/>
        <v>48.109441917613267</v>
      </c>
    </row>
    <row r="288" spans="1:8" ht="15.75" x14ac:dyDescent="0.25">
      <c r="A288" s="69">
        <v>43545</v>
      </c>
      <c r="B288" s="69" t="s">
        <v>118</v>
      </c>
      <c r="C288" s="69" t="s">
        <v>450</v>
      </c>
      <c r="D288" s="69" t="s">
        <v>222</v>
      </c>
      <c r="E288" s="74" t="s">
        <v>45</v>
      </c>
      <c r="F288" s="69" t="s">
        <v>451</v>
      </c>
      <c r="G288" s="71">
        <v>100000</v>
      </c>
      <c r="H288" s="72">
        <f t="shared" si="4"/>
        <v>48.109441917613267</v>
      </c>
    </row>
    <row r="289" spans="1:8" ht="15.75" x14ac:dyDescent="0.25">
      <c r="A289" s="69">
        <v>43640</v>
      </c>
      <c r="B289" s="69" t="s">
        <v>118</v>
      </c>
      <c r="C289" s="69" t="s">
        <v>452</v>
      </c>
      <c r="D289" s="69" t="s">
        <v>222</v>
      </c>
      <c r="E289" s="74" t="s">
        <v>45</v>
      </c>
      <c r="F289" s="69" t="s">
        <v>453</v>
      </c>
      <c r="G289" s="71">
        <v>120000</v>
      </c>
      <c r="H289" s="72">
        <f t="shared" si="4"/>
        <v>57.731330301135927</v>
      </c>
    </row>
    <row r="290" spans="1:8" ht="15.75" x14ac:dyDescent="0.25">
      <c r="A290" s="69">
        <v>43544</v>
      </c>
      <c r="B290" s="69" t="s">
        <v>118</v>
      </c>
      <c r="C290" s="69" t="s">
        <v>454</v>
      </c>
      <c r="D290" s="69" t="s">
        <v>222</v>
      </c>
      <c r="E290" s="74" t="s">
        <v>45</v>
      </c>
      <c r="F290" s="69" t="s">
        <v>322</v>
      </c>
      <c r="G290" s="71">
        <v>400000</v>
      </c>
      <c r="H290" s="72">
        <f t="shared" si="4"/>
        <v>192.43776767045307</v>
      </c>
    </row>
    <row r="291" spans="1:8" ht="15.75" x14ac:dyDescent="0.25">
      <c r="A291" s="69">
        <v>43507</v>
      </c>
      <c r="B291" s="69" t="s">
        <v>118</v>
      </c>
      <c r="C291" s="69" t="s">
        <v>443</v>
      </c>
      <c r="D291" s="69" t="s">
        <v>222</v>
      </c>
      <c r="E291" s="74" t="s">
        <v>45</v>
      </c>
      <c r="F291" s="69" t="s">
        <v>455</v>
      </c>
      <c r="G291" s="71">
        <v>432000</v>
      </c>
      <c r="H291" s="72">
        <f t="shared" si="4"/>
        <v>207.83278908408934</v>
      </c>
    </row>
    <row r="292" spans="1:8" ht="15.75" x14ac:dyDescent="0.25">
      <c r="A292" s="69">
        <v>43507</v>
      </c>
      <c r="B292" s="69" t="s">
        <v>118</v>
      </c>
      <c r="C292" s="69" t="s">
        <v>445</v>
      </c>
      <c r="D292" s="69" t="s">
        <v>222</v>
      </c>
      <c r="E292" s="74" t="s">
        <v>45</v>
      </c>
      <c r="F292" s="69" t="s">
        <v>456</v>
      </c>
      <c r="G292" s="71">
        <v>384000</v>
      </c>
      <c r="H292" s="72">
        <f t="shared" si="4"/>
        <v>184.74025696363495</v>
      </c>
    </row>
    <row r="293" spans="1:8" ht="15.75" x14ac:dyDescent="0.25">
      <c r="A293" s="69">
        <v>43507</v>
      </c>
      <c r="B293" s="69" t="s">
        <v>118</v>
      </c>
      <c r="C293" s="69" t="s">
        <v>447</v>
      </c>
      <c r="D293" s="69" t="s">
        <v>222</v>
      </c>
      <c r="E293" s="74" t="s">
        <v>45</v>
      </c>
      <c r="F293" s="69" t="s">
        <v>457</v>
      </c>
      <c r="G293" s="71">
        <v>468000</v>
      </c>
      <c r="H293" s="72">
        <f t="shared" si="4"/>
        <v>225.15218817443011</v>
      </c>
    </row>
    <row r="294" spans="1:8" ht="15.75" x14ac:dyDescent="0.25">
      <c r="A294" s="69">
        <v>43544</v>
      </c>
      <c r="B294" s="69" t="s">
        <v>118</v>
      </c>
      <c r="C294" s="69" t="s">
        <v>454</v>
      </c>
      <c r="D294" s="69" t="s">
        <v>222</v>
      </c>
      <c r="E294" s="74" t="s">
        <v>45</v>
      </c>
      <c r="F294" s="69" t="s">
        <v>458</v>
      </c>
      <c r="G294" s="71">
        <v>720000</v>
      </c>
      <c r="H294" s="72">
        <f t="shared" si="4"/>
        <v>346.38798180681556</v>
      </c>
    </row>
    <row r="295" spans="1:8" ht="15.75" x14ac:dyDescent="0.25">
      <c r="A295" s="69">
        <v>43545</v>
      </c>
      <c r="B295" s="69" t="s">
        <v>118</v>
      </c>
      <c r="C295" s="69" t="s">
        <v>449</v>
      </c>
      <c r="D295" s="69" t="s">
        <v>222</v>
      </c>
      <c r="E295" s="74" t="s">
        <v>45</v>
      </c>
      <c r="F295" s="69" t="s">
        <v>459</v>
      </c>
      <c r="G295" s="71">
        <v>168000</v>
      </c>
      <c r="H295" s="72">
        <f t="shared" si="4"/>
        <v>80.823862421590292</v>
      </c>
    </row>
    <row r="296" spans="1:8" ht="15.75" x14ac:dyDescent="0.25">
      <c r="A296" s="69">
        <v>43545</v>
      </c>
      <c r="B296" s="69" t="s">
        <v>118</v>
      </c>
      <c r="C296" s="69" t="s">
        <v>450</v>
      </c>
      <c r="D296" s="69" t="s">
        <v>222</v>
      </c>
      <c r="E296" s="74" t="s">
        <v>45</v>
      </c>
      <c r="F296" s="69" t="s">
        <v>460</v>
      </c>
      <c r="G296" s="71">
        <v>480000</v>
      </c>
      <c r="H296" s="72">
        <f t="shared" si="4"/>
        <v>230.92532120454371</v>
      </c>
    </row>
    <row r="297" spans="1:8" ht="15.75" x14ac:dyDescent="0.25">
      <c r="A297" s="69">
        <v>43640</v>
      </c>
      <c r="B297" s="69" t="s">
        <v>118</v>
      </c>
      <c r="C297" s="69" t="s">
        <v>452</v>
      </c>
      <c r="D297" s="69" t="s">
        <v>222</v>
      </c>
      <c r="E297" s="74" t="s">
        <v>45</v>
      </c>
      <c r="F297" s="69" t="s">
        <v>461</v>
      </c>
      <c r="G297" s="71">
        <v>240000</v>
      </c>
      <c r="H297" s="72">
        <f t="shared" si="4"/>
        <v>115.46266060227185</v>
      </c>
    </row>
    <row r="298" spans="1:8" ht="15.75" x14ac:dyDescent="0.25">
      <c r="A298" s="69">
        <v>43479</v>
      </c>
      <c r="B298" s="69" t="s">
        <v>118</v>
      </c>
      <c r="C298" s="69" t="s">
        <v>462</v>
      </c>
      <c r="D298" s="69" t="s">
        <v>222</v>
      </c>
      <c r="E298" s="74" t="s">
        <v>45</v>
      </c>
      <c r="F298" s="69" t="s">
        <v>463</v>
      </c>
      <c r="G298" s="71">
        <v>720000</v>
      </c>
      <c r="H298" s="72">
        <f t="shared" si="4"/>
        <v>346.38798180681556</v>
      </c>
    </row>
    <row r="299" spans="1:8" ht="15.75" x14ac:dyDescent="0.25">
      <c r="A299" s="69">
        <v>43488</v>
      </c>
      <c r="B299" s="69" t="s">
        <v>118</v>
      </c>
      <c r="C299" s="69" t="s">
        <v>366</v>
      </c>
      <c r="D299" s="69" t="s">
        <v>222</v>
      </c>
      <c r="E299" s="74" t="s">
        <v>45</v>
      </c>
      <c r="F299" s="69" t="s">
        <v>464</v>
      </c>
      <c r="G299" s="71">
        <v>1405000</v>
      </c>
      <c r="H299" s="72">
        <f t="shared" si="4"/>
        <v>675.93765894246644</v>
      </c>
    </row>
    <row r="300" spans="1:8" ht="15.75" x14ac:dyDescent="0.25">
      <c r="A300" s="69">
        <v>43507</v>
      </c>
      <c r="B300" s="69" t="s">
        <v>118</v>
      </c>
      <c r="C300" s="69" t="s">
        <v>465</v>
      </c>
      <c r="D300" s="69" t="s">
        <v>222</v>
      </c>
      <c r="E300" s="74" t="s">
        <v>45</v>
      </c>
      <c r="F300" s="69" t="s">
        <v>466</v>
      </c>
      <c r="G300" s="71">
        <v>2210000</v>
      </c>
      <c r="H300" s="72">
        <f t="shared" si="4"/>
        <v>1063.2186663792534</v>
      </c>
    </row>
    <row r="301" spans="1:8" ht="15.75" x14ac:dyDescent="0.25">
      <c r="A301" s="69">
        <v>43529</v>
      </c>
      <c r="B301" s="69" t="s">
        <v>118</v>
      </c>
      <c r="C301" s="69" t="s">
        <v>467</v>
      </c>
      <c r="D301" s="69" t="s">
        <v>222</v>
      </c>
      <c r="E301" s="74" t="s">
        <v>45</v>
      </c>
      <c r="F301" s="69" t="s">
        <v>468</v>
      </c>
      <c r="G301" s="71">
        <v>960000</v>
      </c>
      <c r="H301" s="72">
        <f t="shared" si="4"/>
        <v>461.85064240908741</v>
      </c>
    </row>
    <row r="302" spans="1:8" ht="15.75" x14ac:dyDescent="0.25">
      <c r="A302" s="69">
        <v>43529</v>
      </c>
      <c r="B302" s="69" t="s">
        <v>118</v>
      </c>
      <c r="C302" s="69" t="s">
        <v>469</v>
      </c>
      <c r="D302" s="69" t="s">
        <v>222</v>
      </c>
      <c r="E302" s="74" t="s">
        <v>45</v>
      </c>
      <c r="F302" s="69" t="s">
        <v>468</v>
      </c>
      <c r="G302" s="71">
        <v>560000</v>
      </c>
      <c r="H302" s="72">
        <f t="shared" si="4"/>
        <v>269.41287473863429</v>
      </c>
    </row>
    <row r="303" spans="1:8" ht="15.75" x14ac:dyDescent="0.25">
      <c r="A303" s="69">
        <v>43640</v>
      </c>
      <c r="B303" s="69" t="s">
        <v>118</v>
      </c>
      <c r="C303" s="69" t="s">
        <v>470</v>
      </c>
      <c r="D303" s="69" t="s">
        <v>222</v>
      </c>
      <c r="E303" s="74" t="s">
        <v>45</v>
      </c>
      <c r="F303" s="69" t="s">
        <v>372</v>
      </c>
      <c r="G303" s="71">
        <v>480000</v>
      </c>
      <c r="H303" s="72">
        <f t="shared" si="4"/>
        <v>230.92532120454371</v>
      </c>
    </row>
    <row r="304" spans="1:8" ht="15.75" x14ac:dyDescent="0.25">
      <c r="A304" s="69">
        <v>43486</v>
      </c>
      <c r="B304" s="69" t="s">
        <v>118</v>
      </c>
      <c r="C304" s="69" t="s">
        <v>471</v>
      </c>
      <c r="D304" s="69" t="s">
        <v>222</v>
      </c>
      <c r="E304" s="74" t="s">
        <v>45</v>
      </c>
      <c r="F304" s="69" t="s">
        <v>472</v>
      </c>
      <c r="G304" s="71">
        <v>120000</v>
      </c>
      <c r="H304" s="72">
        <f t="shared" si="4"/>
        <v>57.731330301135927</v>
      </c>
    </row>
    <row r="305" spans="1:8" ht="15.75" x14ac:dyDescent="0.25">
      <c r="A305" s="69">
        <v>43486</v>
      </c>
      <c r="B305" s="69" t="s">
        <v>118</v>
      </c>
      <c r="C305" s="69" t="s">
        <v>473</v>
      </c>
      <c r="D305" s="69" t="s">
        <v>222</v>
      </c>
      <c r="E305" s="74" t="s">
        <v>45</v>
      </c>
      <c r="F305" s="69" t="s">
        <v>341</v>
      </c>
      <c r="G305" s="71">
        <v>120000</v>
      </c>
      <c r="H305" s="72">
        <f t="shared" si="4"/>
        <v>57.731330301135927</v>
      </c>
    </row>
    <row r="306" spans="1:8" ht="15.75" x14ac:dyDescent="0.25">
      <c r="A306" s="69">
        <v>43507</v>
      </c>
      <c r="B306" s="69" t="s">
        <v>118</v>
      </c>
      <c r="C306" s="69" t="s">
        <v>443</v>
      </c>
      <c r="D306" s="69" t="s">
        <v>222</v>
      </c>
      <c r="E306" s="74" t="s">
        <v>45</v>
      </c>
      <c r="F306" s="69" t="s">
        <v>474</v>
      </c>
      <c r="G306" s="71">
        <v>48000</v>
      </c>
      <c r="H306" s="72">
        <f t="shared" si="4"/>
        <v>23.092532120454369</v>
      </c>
    </row>
    <row r="307" spans="1:8" ht="15.75" x14ac:dyDescent="0.25">
      <c r="A307" s="69">
        <v>43507</v>
      </c>
      <c r="B307" s="69" t="s">
        <v>118</v>
      </c>
      <c r="C307" s="69" t="s">
        <v>445</v>
      </c>
      <c r="D307" s="69" t="s">
        <v>222</v>
      </c>
      <c r="E307" s="74" t="s">
        <v>45</v>
      </c>
      <c r="F307" s="69" t="s">
        <v>475</v>
      </c>
      <c r="G307" s="71">
        <v>72000</v>
      </c>
      <c r="H307" s="72">
        <f t="shared" si="4"/>
        <v>34.638798180681555</v>
      </c>
    </row>
    <row r="308" spans="1:8" ht="15.75" x14ac:dyDescent="0.25">
      <c r="A308" s="69">
        <v>43507</v>
      </c>
      <c r="B308" s="69" t="s">
        <v>118</v>
      </c>
      <c r="C308" s="69" t="s">
        <v>447</v>
      </c>
      <c r="D308" s="69" t="s">
        <v>222</v>
      </c>
      <c r="E308" s="74" t="s">
        <v>45</v>
      </c>
      <c r="F308" s="69" t="s">
        <v>476</v>
      </c>
      <c r="G308" s="71">
        <v>240000</v>
      </c>
      <c r="H308" s="72">
        <f t="shared" si="4"/>
        <v>115.46266060227185</v>
      </c>
    </row>
    <row r="309" spans="1:8" ht="15.75" x14ac:dyDescent="0.25">
      <c r="A309" s="69">
        <v>43544</v>
      </c>
      <c r="B309" s="69" t="s">
        <v>118</v>
      </c>
      <c r="C309" s="69" t="s">
        <v>454</v>
      </c>
      <c r="D309" s="69" t="s">
        <v>222</v>
      </c>
      <c r="E309" s="74" t="s">
        <v>45</v>
      </c>
      <c r="F309" s="69" t="s">
        <v>341</v>
      </c>
      <c r="G309" s="71">
        <v>600000</v>
      </c>
      <c r="H309" s="72">
        <f t="shared" si="4"/>
        <v>288.65665150567963</v>
      </c>
    </row>
    <row r="310" spans="1:8" ht="15.75" x14ac:dyDescent="0.25">
      <c r="A310" s="69">
        <v>43545</v>
      </c>
      <c r="B310" s="69" t="s">
        <v>118</v>
      </c>
      <c r="C310" s="69" t="s">
        <v>449</v>
      </c>
      <c r="D310" s="69" t="s">
        <v>222</v>
      </c>
      <c r="E310" s="74" t="s">
        <v>45</v>
      </c>
      <c r="F310" s="69" t="s">
        <v>477</v>
      </c>
      <c r="G310" s="71">
        <v>140000</v>
      </c>
      <c r="H310" s="72">
        <f t="shared" si="4"/>
        <v>67.353218684658572</v>
      </c>
    </row>
    <row r="311" spans="1:8" ht="15.75" x14ac:dyDescent="0.25">
      <c r="A311" s="69">
        <v>43545</v>
      </c>
      <c r="B311" s="69" t="s">
        <v>118</v>
      </c>
      <c r="C311" s="69" t="s">
        <v>450</v>
      </c>
      <c r="D311" s="69" t="s">
        <v>222</v>
      </c>
      <c r="E311" s="74" t="s">
        <v>45</v>
      </c>
      <c r="F311" s="69" t="s">
        <v>478</v>
      </c>
      <c r="G311" s="71">
        <v>240000</v>
      </c>
      <c r="H311" s="72">
        <f t="shared" si="4"/>
        <v>115.46266060227185</v>
      </c>
    </row>
    <row r="312" spans="1:8" ht="15.75" x14ac:dyDescent="0.25">
      <c r="A312" s="69">
        <v>43640</v>
      </c>
      <c r="B312" s="69" t="s">
        <v>118</v>
      </c>
      <c r="C312" s="69" t="s">
        <v>452</v>
      </c>
      <c r="D312" s="69" t="s">
        <v>222</v>
      </c>
      <c r="E312" s="74" t="s">
        <v>45</v>
      </c>
      <c r="F312" s="69" t="s">
        <v>479</v>
      </c>
      <c r="G312" s="71">
        <v>96000</v>
      </c>
      <c r="H312" s="72">
        <f t="shared" si="4"/>
        <v>46.185064240908737</v>
      </c>
    </row>
    <row r="313" spans="1:8" ht="15.75" x14ac:dyDescent="0.25">
      <c r="A313" s="69">
        <v>43486</v>
      </c>
      <c r="B313" s="69" t="s">
        <v>118</v>
      </c>
      <c r="C313" s="69" t="s">
        <v>471</v>
      </c>
      <c r="D313" s="69" t="s">
        <v>222</v>
      </c>
      <c r="E313" s="74" t="s">
        <v>45</v>
      </c>
      <c r="F313" s="69" t="s">
        <v>480</v>
      </c>
      <c r="G313" s="71">
        <v>290000</v>
      </c>
      <c r="H313" s="72">
        <f t="shared" si="4"/>
        <v>139.51738156107848</v>
      </c>
    </row>
    <row r="314" spans="1:8" ht="15.75" x14ac:dyDescent="0.25">
      <c r="A314" s="69">
        <v>43486</v>
      </c>
      <c r="B314" s="69" t="s">
        <v>118</v>
      </c>
      <c r="C314" s="69" t="s">
        <v>473</v>
      </c>
      <c r="D314" s="69" t="s">
        <v>222</v>
      </c>
      <c r="E314" s="74" t="s">
        <v>45</v>
      </c>
      <c r="F314" s="69" t="s">
        <v>481</v>
      </c>
      <c r="G314" s="71">
        <v>290000</v>
      </c>
      <c r="H314" s="72">
        <f t="shared" si="4"/>
        <v>139.51738156107848</v>
      </c>
    </row>
    <row r="315" spans="1:8" ht="15.75" x14ac:dyDescent="0.25">
      <c r="A315" s="69">
        <v>43507</v>
      </c>
      <c r="B315" s="69" t="s">
        <v>118</v>
      </c>
      <c r="C315" s="69" t="s">
        <v>443</v>
      </c>
      <c r="D315" s="69" t="s">
        <v>222</v>
      </c>
      <c r="E315" s="74" t="s">
        <v>45</v>
      </c>
      <c r="F315" s="69" t="s">
        <v>482</v>
      </c>
      <c r="G315" s="71">
        <v>290000</v>
      </c>
      <c r="H315" s="72">
        <f t="shared" si="4"/>
        <v>139.51738156107848</v>
      </c>
    </row>
    <row r="316" spans="1:8" ht="15.75" x14ac:dyDescent="0.25">
      <c r="A316" s="69">
        <v>43507</v>
      </c>
      <c r="B316" s="69" t="s">
        <v>118</v>
      </c>
      <c r="C316" s="69" t="s">
        <v>445</v>
      </c>
      <c r="D316" s="69" t="s">
        <v>222</v>
      </c>
      <c r="E316" s="74" t="s">
        <v>45</v>
      </c>
      <c r="F316" s="69" t="s">
        <v>483</v>
      </c>
      <c r="G316" s="71">
        <v>145000</v>
      </c>
      <c r="H316" s="72">
        <f t="shared" si="4"/>
        <v>69.75869078053924</v>
      </c>
    </row>
    <row r="317" spans="1:8" ht="15.75" x14ac:dyDescent="0.25">
      <c r="A317" s="69">
        <v>43507</v>
      </c>
      <c r="B317" s="69" t="s">
        <v>118</v>
      </c>
      <c r="C317" s="69" t="s">
        <v>447</v>
      </c>
      <c r="D317" s="69" t="s">
        <v>222</v>
      </c>
      <c r="E317" s="74" t="s">
        <v>45</v>
      </c>
      <c r="F317" s="69" t="s">
        <v>484</v>
      </c>
      <c r="G317" s="71">
        <v>580000</v>
      </c>
      <c r="H317" s="72">
        <f t="shared" si="4"/>
        <v>279.03476312215696</v>
      </c>
    </row>
    <row r="318" spans="1:8" ht="15.75" x14ac:dyDescent="0.25">
      <c r="A318" s="69">
        <v>43544</v>
      </c>
      <c r="B318" s="69" t="s">
        <v>118</v>
      </c>
      <c r="C318" s="69" t="s">
        <v>454</v>
      </c>
      <c r="D318" s="69" t="s">
        <v>222</v>
      </c>
      <c r="E318" s="74" t="s">
        <v>45</v>
      </c>
      <c r="F318" s="69" t="s">
        <v>481</v>
      </c>
      <c r="G318" s="71">
        <v>1400000</v>
      </c>
      <c r="H318" s="72">
        <f t="shared" si="4"/>
        <v>673.53218684658577</v>
      </c>
    </row>
    <row r="319" spans="1:8" ht="15.75" x14ac:dyDescent="0.25">
      <c r="A319" s="69">
        <v>43545</v>
      </c>
      <c r="B319" s="69" t="s">
        <v>118</v>
      </c>
      <c r="C319" s="69" t="s">
        <v>449</v>
      </c>
      <c r="D319" s="69" t="s">
        <v>222</v>
      </c>
      <c r="E319" s="74" t="s">
        <v>45</v>
      </c>
      <c r="F319" s="69" t="s">
        <v>485</v>
      </c>
      <c r="G319" s="71">
        <v>380000</v>
      </c>
      <c r="H319" s="72">
        <f t="shared" si="4"/>
        <v>182.81587928693042</v>
      </c>
    </row>
    <row r="320" spans="1:8" ht="15.75" x14ac:dyDescent="0.25">
      <c r="A320" s="69">
        <v>43545</v>
      </c>
      <c r="B320" s="69" t="s">
        <v>118</v>
      </c>
      <c r="C320" s="69" t="s">
        <v>450</v>
      </c>
      <c r="D320" s="69" t="s">
        <v>222</v>
      </c>
      <c r="E320" s="74" t="s">
        <v>45</v>
      </c>
      <c r="F320" s="69" t="s">
        <v>486</v>
      </c>
      <c r="G320" s="71">
        <v>580000</v>
      </c>
      <c r="H320" s="72">
        <f t="shared" si="4"/>
        <v>279.03476312215696</v>
      </c>
    </row>
    <row r="321" spans="1:8" ht="15.75" x14ac:dyDescent="0.25">
      <c r="A321" s="69">
        <v>43640</v>
      </c>
      <c r="B321" s="69" t="s">
        <v>118</v>
      </c>
      <c r="C321" s="69" t="s">
        <v>452</v>
      </c>
      <c r="D321" s="69" t="s">
        <v>222</v>
      </c>
      <c r="E321" s="74" t="s">
        <v>45</v>
      </c>
      <c r="F321" s="69" t="s">
        <v>487</v>
      </c>
      <c r="G321" s="71">
        <v>240000</v>
      </c>
      <c r="H321" s="72">
        <f t="shared" si="4"/>
        <v>115.46266060227185</v>
      </c>
    </row>
    <row r="322" spans="1:8" ht="15.75" x14ac:dyDescent="0.25">
      <c r="A322" s="69">
        <v>43486</v>
      </c>
      <c r="B322" s="69" t="s">
        <v>118</v>
      </c>
      <c r="C322" s="69" t="s">
        <v>471</v>
      </c>
      <c r="D322" s="69" t="s">
        <v>222</v>
      </c>
      <c r="E322" s="74" t="s">
        <v>45</v>
      </c>
      <c r="F322" s="69" t="s">
        <v>488</v>
      </c>
      <c r="G322" s="71">
        <v>240000</v>
      </c>
      <c r="H322" s="72">
        <f t="shared" si="4"/>
        <v>115.46266060227185</v>
      </c>
    </row>
    <row r="323" spans="1:8" ht="15.75" x14ac:dyDescent="0.25">
      <c r="A323" s="69">
        <v>43486</v>
      </c>
      <c r="B323" s="69" t="s">
        <v>118</v>
      </c>
      <c r="C323" s="69" t="s">
        <v>473</v>
      </c>
      <c r="D323" s="69" t="s">
        <v>222</v>
      </c>
      <c r="E323" s="74" t="s">
        <v>45</v>
      </c>
      <c r="F323" s="69" t="s">
        <v>489</v>
      </c>
      <c r="G323" s="71">
        <v>240000</v>
      </c>
      <c r="H323" s="72">
        <f t="shared" si="4"/>
        <v>115.46266060227185</v>
      </c>
    </row>
    <row r="324" spans="1:8" ht="15.75" x14ac:dyDescent="0.25">
      <c r="A324" s="69">
        <v>43507</v>
      </c>
      <c r="B324" s="69" t="s">
        <v>118</v>
      </c>
      <c r="C324" s="69" t="s">
        <v>443</v>
      </c>
      <c r="D324" s="69" t="s">
        <v>222</v>
      </c>
      <c r="E324" s="74" t="s">
        <v>45</v>
      </c>
      <c r="F324" s="69" t="s">
        <v>490</v>
      </c>
      <c r="G324" s="71">
        <v>240000</v>
      </c>
      <c r="H324" s="72">
        <f t="shared" si="4"/>
        <v>115.46266060227185</v>
      </c>
    </row>
    <row r="325" spans="1:8" ht="15.75" x14ac:dyDescent="0.25">
      <c r="A325" s="69">
        <v>43507</v>
      </c>
      <c r="B325" s="69" t="s">
        <v>118</v>
      </c>
      <c r="C325" s="69" t="s">
        <v>445</v>
      </c>
      <c r="D325" s="69" t="s">
        <v>222</v>
      </c>
      <c r="E325" s="74" t="s">
        <v>45</v>
      </c>
      <c r="F325" s="69" t="s">
        <v>491</v>
      </c>
      <c r="G325" s="71">
        <v>120000</v>
      </c>
      <c r="H325" s="72">
        <f t="shared" si="4"/>
        <v>57.731330301135927</v>
      </c>
    </row>
    <row r="326" spans="1:8" ht="15.75" x14ac:dyDescent="0.25">
      <c r="A326" s="69">
        <v>43507</v>
      </c>
      <c r="B326" s="69" t="s">
        <v>118</v>
      </c>
      <c r="C326" s="69" t="s">
        <v>447</v>
      </c>
      <c r="D326" s="69" t="s">
        <v>222</v>
      </c>
      <c r="E326" s="74" t="s">
        <v>45</v>
      </c>
      <c r="F326" s="69" t="s">
        <v>492</v>
      </c>
      <c r="G326" s="71">
        <v>480000</v>
      </c>
      <c r="H326" s="72">
        <f t="shared" si="4"/>
        <v>230.92532120454371</v>
      </c>
    </row>
    <row r="327" spans="1:8" ht="15.75" x14ac:dyDescent="0.25">
      <c r="A327" s="69">
        <v>43544</v>
      </c>
      <c r="B327" s="69" t="s">
        <v>118</v>
      </c>
      <c r="C327" s="69" t="s">
        <v>454</v>
      </c>
      <c r="D327" s="69" t="s">
        <v>222</v>
      </c>
      <c r="E327" s="74" t="s">
        <v>45</v>
      </c>
      <c r="F327" s="69" t="s">
        <v>493</v>
      </c>
      <c r="G327" s="71">
        <v>1200000</v>
      </c>
      <c r="H327" s="72">
        <f t="shared" ref="H327:H390" si="5">G327/$G$2</f>
        <v>577.31330301135927</v>
      </c>
    </row>
    <row r="328" spans="1:8" ht="15.75" x14ac:dyDescent="0.25">
      <c r="A328" s="69">
        <v>43545</v>
      </c>
      <c r="B328" s="69" t="s">
        <v>118</v>
      </c>
      <c r="C328" s="69" t="s">
        <v>449</v>
      </c>
      <c r="D328" s="69" t="s">
        <v>222</v>
      </c>
      <c r="E328" s="74" t="s">
        <v>45</v>
      </c>
      <c r="F328" s="69" t="s">
        <v>494</v>
      </c>
      <c r="G328" s="71">
        <v>280000</v>
      </c>
      <c r="H328" s="72">
        <f t="shared" si="5"/>
        <v>134.70643736931714</v>
      </c>
    </row>
    <row r="329" spans="1:8" ht="15.75" x14ac:dyDescent="0.25">
      <c r="A329" s="69">
        <v>43545</v>
      </c>
      <c r="B329" s="69" t="s">
        <v>118</v>
      </c>
      <c r="C329" s="69" t="s">
        <v>450</v>
      </c>
      <c r="D329" s="69" t="s">
        <v>222</v>
      </c>
      <c r="E329" s="74" t="s">
        <v>45</v>
      </c>
      <c r="F329" s="69" t="s">
        <v>495</v>
      </c>
      <c r="G329" s="71">
        <v>480000</v>
      </c>
      <c r="H329" s="72">
        <f t="shared" si="5"/>
        <v>230.92532120454371</v>
      </c>
    </row>
    <row r="330" spans="1:8" ht="15.75" x14ac:dyDescent="0.25">
      <c r="A330" s="69">
        <v>43640</v>
      </c>
      <c r="B330" s="69" t="s">
        <v>118</v>
      </c>
      <c r="C330" s="69" t="s">
        <v>452</v>
      </c>
      <c r="D330" s="69" t="s">
        <v>222</v>
      </c>
      <c r="E330" s="74" t="s">
        <v>45</v>
      </c>
      <c r="F330" s="69" t="s">
        <v>496</v>
      </c>
      <c r="G330" s="71">
        <v>240000</v>
      </c>
      <c r="H330" s="72">
        <f t="shared" si="5"/>
        <v>115.46266060227185</v>
      </c>
    </row>
    <row r="331" spans="1:8" ht="15.75" x14ac:dyDescent="0.25">
      <c r="A331" s="69">
        <v>43486</v>
      </c>
      <c r="B331" s="69" t="s">
        <v>118</v>
      </c>
      <c r="C331" s="69" t="s">
        <v>471</v>
      </c>
      <c r="D331" s="69" t="s">
        <v>222</v>
      </c>
      <c r="E331" s="74" t="s">
        <v>45</v>
      </c>
      <c r="F331" s="69" t="s">
        <v>497</v>
      </c>
      <c r="G331" s="71">
        <v>116000</v>
      </c>
      <c r="H331" s="72">
        <f t="shared" si="5"/>
        <v>55.806952624431396</v>
      </c>
    </row>
    <row r="332" spans="1:8" ht="15.75" x14ac:dyDescent="0.25">
      <c r="A332" s="69">
        <v>43486</v>
      </c>
      <c r="B332" s="69" t="s">
        <v>118</v>
      </c>
      <c r="C332" s="69" t="s">
        <v>473</v>
      </c>
      <c r="D332" s="69" t="s">
        <v>222</v>
      </c>
      <c r="E332" s="74" t="s">
        <v>45</v>
      </c>
      <c r="F332" s="69" t="s">
        <v>498</v>
      </c>
      <c r="G332" s="71">
        <v>116000</v>
      </c>
      <c r="H332" s="72">
        <f t="shared" si="5"/>
        <v>55.806952624431396</v>
      </c>
    </row>
    <row r="333" spans="1:8" ht="15.75" x14ac:dyDescent="0.25">
      <c r="A333" s="69">
        <v>43507</v>
      </c>
      <c r="B333" s="69" t="s">
        <v>118</v>
      </c>
      <c r="C333" s="69" t="s">
        <v>443</v>
      </c>
      <c r="D333" s="69" t="s">
        <v>222</v>
      </c>
      <c r="E333" s="74" t="s">
        <v>45</v>
      </c>
      <c r="F333" s="69" t="s">
        <v>499</v>
      </c>
      <c r="G333" s="71">
        <v>116000</v>
      </c>
      <c r="H333" s="72">
        <f t="shared" si="5"/>
        <v>55.806952624431396</v>
      </c>
    </row>
    <row r="334" spans="1:8" ht="15.75" x14ac:dyDescent="0.25">
      <c r="A334" s="69">
        <v>43507</v>
      </c>
      <c r="B334" s="69" t="s">
        <v>118</v>
      </c>
      <c r="C334" s="69" t="s">
        <v>445</v>
      </c>
      <c r="D334" s="69" t="s">
        <v>222</v>
      </c>
      <c r="E334" s="74" t="s">
        <v>45</v>
      </c>
      <c r="F334" s="69" t="s">
        <v>500</v>
      </c>
      <c r="G334" s="71">
        <v>116000</v>
      </c>
      <c r="H334" s="72">
        <f t="shared" si="5"/>
        <v>55.806952624431396</v>
      </c>
    </row>
    <row r="335" spans="1:8" ht="15.75" x14ac:dyDescent="0.25">
      <c r="A335" s="69">
        <v>43507</v>
      </c>
      <c r="B335" s="69" t="s">
        <v>118</v>
      </c>
      <c r="C335" s="69" t="s">
        <v>447</v>
      </c>
      <c r="D335" s="69" t="s">
        <v>222</v>
      </c>
      <c r="E335" s="74" t="s">
        <v>45</v>
      </c>
      <c r="F335" s="69" t="s">
        <v>501</v>
      </c>
      <c r="G335" s="71">
        <v>232000</v>
      </c>
      <c r="H335" s="72">
        <f t="shared" si="5"/>
        <v>111.61390524886279</v>
      </c>
    </row>
    <row r="336" spans="1:8" ht="15.75" x14ac:dyDescent="0.25">
      <c r="A336" s="69">
        <v>43544</v>
      </c>
      <c r="B336" s="69" t="s">
        <v>118</v>
      </c>
      <c r="C336" s="69" t="s">
        <v>454</v>
      </c>
      <c r="D336" s="69" t="s">
        <v>222</v>
      </c>
      <c r="E336" s="74" t="s">
        <v>45</v>
      </c>
      <c r="F336" s="69" t="s">
        <v>502</v>
      </c>
      <c r="G336" s="71">
        <v>560000</v>
      </c>
      <c r="H336" s="72">
        <f t="shared" si="5"/>
        <v>269.41287473863429</v>
      </c>
    </row>
    <row r="337" spans="1:8" ht="15.75" x14ac:dyDescent="0.25">
      <c r="A337" s="69">
        <v>43545</v>
      </c>
      <c r="B337" s="69" t="s">
        <v>118</v>
      </c>
      <c r="C337" s="69" t="s">
        <v>449</v>
      </c>
      <c r="D337" s="69" t="s">
        <v>222</v>
      </c>
      <c r="E337" s="74" t="s">
        <v>45</v>
      </c>
      <c r="F337" s="69" t="s">
        <v>503</v>
      </c>
      <c r="G337" s="71">
        <v>152000</v>
      </c>
      <c r="H337" s="72">
        <f t="shared" si="5"/>
        <v>73.12635171477217</v>
      </c>
    </row>
    <row r="338" spans="1:8" ht="15.75" x14ac:dyDescent="0.25">
      <c r="A338" s="69">
        <v>43545</v>
      </c>
      <c r="B338" s="69" t="s">
        <v>118</v>
      </c>
      <c r="C338" s="69" t="s">
        <v>450</v>
      </c>
      <c r="D338" s="69" t="s">
        <v>222</v>
      </c>
      <c r="E338" s="74" t="s">
        <v>45</v>
      </c>
      <c r="F338" s="69" t="s">
        <v>504</v>
      </c>
      <c r="G338" s="71">
        <v>232000</v>
      </c>
      <c r="H338" s="72">
        <f t="shared" si="5"/>
        <v>111.61390524886279</v>
      </c>
    </row>
    <row r="339" spans="1:8" ht="15.75" x14ac:dyDescent="0.25">
      <c r="A339" s="69">
        <v>43640</v>
      </c>
      <c r="B339" s="69" t="s">
        <v>118</v>
      </c>
      <c r="C339" s="69" t="s">
        <v>452</v>
      </c>
      <c r="D339" s="69" t="s">
        <v>222</v>
      </c>
      <c r="E339" s="74" t="s">
        <v>45</v>
      </c>
      <c r="F339" s="69" t="s">
        <v>505</v>
      </c>
      <c r="G339" s="71">
        <v>240000</v>
      </c>
      <c r="H339" s="72">
        <f t="shared" si="5"/>
        <v>115.46266060227185</v>
      </c>
    </row>
    <row r="340" spans="1:8" ht="15.75" x14ac:dyDescent="0.25">
      <c r="A340" s="69">
        <v>43515</v>
      </c>
      <c r="B340" s="69" t="s">
        <v>118</v>
      </c>
      <c r="C340" s="69" t="s">
        <v>506</v>
      </c>
      <c r="D340" s="69" t="s">
        <v>222</v>
      </c>
      <c r="E340" s="74" t="s">
        <v>45</v>
      </c>
      <c r="F340" s="69" t="s">
        <v>324</v>
      </c>
      <c r="G340" s="71">
        <v>280000</v>
      </c>
      <c r="H340" s="72">
        <f t="shared" si="5"/>
        <v>134.70643736931714</v>
      </c>
    </row>
    <row r="341" spans="1:8" ht="15.75" x14ac:dyDescent="0.25">
      <c r="A341" s="69">
        <v>43546</v>
      </c>
      <c r="B341" s="69" t="s">
        <v>118</v>
      </c>
      <c r="C341" s="69" t="s">
        <v>507</v>
      </c>
      <c r="D341" s="69" t="s">
        <v>222</v>
      </c>
      <c r="E341" s="74" t="s">
        <v>45</v>
      </c>
      <c r="F341" s="69" t="s">
        <v>324</v>
      </c>
      <c r="G341" s="71">
        <v>420000</v>
      </c>
      <c r="H341" s="72">
        <f t="shared" si="5"/>
        <v>202.05965605397574</v>
      </c>
    </row>
    <row r="342" spans="1:8" ht="15.75" x14ac:dyDescent="0.25">
      <c r="A342" s="69">
        <v>43546</v>
      </c>
      <c r="B342" s="69" t="s">
        <v>118</v>
      </c>
      <c r="C342" s="69" t="s">
        <v>508</v>
      </c>
      <c r="D342" s="69" t="s">
        <v>222</v>
      </c>
      <c r="E342" s="74" t="s">
        <v>45</v>
      </c>
      <c r="F342" s="69" t="s">
        <v>509</v>
      </c>
      <c r="G342" s="71">
        <v>420000</v>
      </c>
      <c r="H342" s="72">
        <f t="shared" si="5"/>
        <v>202.05965605397574</v>
      </c>
    </row>
    <row r="343" spans="1:8" ht="15.75" x14ac:dyDescent="0.25">
      <c r="A343" s="69">
        <v>43546</v>
      </c>
      <c r="B343" s="69" t="s">
        <v>118</v>
      </c>
      <c r="C343" s="69" t="s">
        <v>510</v>
      </c>
      <c r="D343" s="69" t="s">
        <v>222</v>
      </c>
      <c r="E343" s="74" t="s">
        <v>45</v>
      </c>
      <c r="F343" s="69" t="s">
        <v>511</v>
      </c>
      <c r="G343" s="71">
        <v>420000</v>
      </c>
      <c r="H343" s="72">
        <f t="shared" si="5"/>
        <v>202.05965605397574</v>
      </c>
    </row>
    <row r="344" spans="1:8" ht="15.75" x14ac:dyDescent="0.25">
      <c r="A344" s="69">
        <v>43646</v>
      </c>
      <c r="B344" s="69" t="s">
        <v>118</v>
      </c>
      <c r="C344" s="69" t="s">
        <v>512</v>
      </c>
      <c r="D344" s="69" t="s">
        <v>222</v>
      </c>
      <c r="E344" s="74" t="s">
        <v>45</v>
      </c>
      <c r="F344" s="69" t="s">
        <v>513</v>
      </c>
      <c r="G344" s="71">
        <v>140000</v>
      </c>
      <c r="H344" s="72">
        <f t="shared" si="5"/>
        <v>67.353218684658572</v>
      </c>
    </row>
    <row r="345" spans="1:8" ht="15.75" x14ac:dyDescent="0.25">
      <c r="A345" s="69">
        <v>43515</v>
      </c>
      <c r="B345" s="69" t="s">
        <v>118</v>
      </c>
      <c r="C345" s="69" t="s">
        <v>325</v>
      </c>
      <c r="D345" s="69" t="s">
        <v>222</v>
      </c>
      <c r="E345" s="74" t="s">
        <v>45</v>
      </c>
      <c r="F345" s="69" t="s">
        <v>326</v>
      </c>
      <c r="G345" s="71">
        <v>280332</v>
      </c>
      <c r="H345" s="72">
        <f t="shared" si="5"/>
        <v>134.86616071648362</v>
      </c>
    </row>
    <row r="346" spans="1:8" ht="15.75" x14ac:dyDescent="0.25">
      <c r="A346" s="69">
        <v>43544</v>
      </c>
      <c r="B346" s="69" t="s">
        <v>118</v>
      </c>
      <c r="C346" s="69" t="s">
        <v>383</v>
      </c>
      <c r="D346" s="69" t="s">
        <v>222</v>
      </c>
      <c r="E346" s="74" t="s">
        <v>45</v>
      </c>
      <c r="F346" s="69" t="s">
        <v>384</v>
      </c>
      <c r="G346" s="71">
        <v>122882</v>
      </c>
      <c r="H346" s="72">
        <f t="shared" si="5"/>
        <v>59.117844417201539</v>
      </c>
    </row>
    <row r="347" spans="1:8" ht="15.75" x14ac:dyDescent="0.25">
      <c r="A347" s="69">
        <v>43553</v>
      </c>
      <c r="B347" s="69" t="s">
        <v>118</v>
      </c>
      <c r="C347" s="69" t="s">
        <v>385</v>
      </c>
      <c r="D347" s="69" t="s">
        <v>222</v>
      </c>
      <c r="E347" s="74" t="s">
        <v>45</v>
      </c>
      <c r="F347" s="69" t="s">
        <v>386</v>
      </c>
      <c r="G347" s="71">
        <v>164500</v>
      </c>
      <c r="H347" s="72">
        <f t="shared" si="5"/>
        <v>79.140031954473827</v>
      </c>
    </row>
    <row r="348" spans="1:8" ht="15.75" x14ac:dyDescent="0.25">
      <c r="A348" s="69">
        <v>43563</v>
      </c>
      <c r="B348" s="69" t="s">
        <v>118</v>
      </c>
      <c r="C348" s="69" t="s">
        <v>514</v>
      </c>
      <c r="D348" s="69" t="s">
        <v>222</v>
      </c>
      <c r="E348" s="74" t="s">
        <v>45</v>
      </c>
      <c r="F348" s="69" t="s">
        <v>515</v>
      </c>
      <c r="G348" s="71">
        <v>47000</v>
      </c>
      <c r="H348" s="72">
        <f t="shared" si="5"/>
        <v>22.611437701278238</v>
      </c>
    </row>
    <row r="349" spans="1:8" ht="15.75" x14ac:dyDescent="0.25">
      <c r="A349" s="69">
        <v>43563</v>
      </c>
      <c r="B349" s="69" t="s">
        <v>118</v>
      </c>
      <c r="C349" s="69" t="s">
        <v>514</v>
      </c>
      <c r="D349" s="69" t="s">
        <v>222</v>
      </c>
      <c r="E349" s="74" t="s">
        <v>45</v>
      </c>
      <c r="F349" s="69" t="s">
        <v>515</v>
      </c>
      <c r="G349" s="71">
        <v>158978</v>
      </c>
      <c r="H349" s="72">
        <f t="shared" si="5"/>
        <v>76.483428571783222</v>
      </c>
    </row>
    <row r="350" spans="1:8" ht="15.75" x14ac:dyDescent="0.25">
      <c r="A350" s="69">
        <v>43646</v>
      </c>
      <c r="B350" s="69" t="s">
        <v>118</v>
      </c>
      <c r="C350" s="69" t="s">
        <v>516</v>
      </c>
      <c r="D350" s="69" t="s">
        <v>222</v>
      </c>
      <c r="E350" s="74" t="s">
        <v>45</v>
      </c>
      <c r="F350" s="69" t="s">
        <v>517</v>
      </c>
      <c r="G350" s="71">
        <v>59925</v>
      </c>
      <c r="H350" s="72">
        <f t="shared" si="5"/>
        <v>28.829583069129754</v>
      </c>
    </row>
    <row r="351" spans="1:8" ht="15.75" x14ac:dyDescent="0.25">
      <c r="A351" s="69">
        <v>43474</v>
      </c>
      <c r="B351" s="69" t="s">
        <v>118</v>
      </c>
      <c r="C351" s="69" t="s">
        <v>518</v>
      </c>
      <c r="D351" s="69" t="s">
        <v>222</v>
      </c>
      <c r="E351" s="74" t="s">
        <v>45</v>
      </c>
      <c r="F351" s="69" t="s">
        <v>519</v>
      </c>
      <c r="G351" s="71">
        <v>120000</v>
      </c>
      <c r="H351" s="72">
        <f t="shared" si="5"/>
        <v>57.731330301135927</v>
      </c>
    </row>
    <row r="352" spans="1:8" ht="15.75" x14ac:dyDescent="0.25">
      <c r="A352" s="69">
        <v>43474</v>
      </c>
      <c r="B352" s="69" t="s">
        <v>118</v>
      </c>
      <c r="C352" s="69" t="s">
        <v>520</v>
      </c>
      <c r="D352" s="69" t="s">
        <v>222</v>
      </c>
      <c r="E352" s="74" t="s">
        <v>45</v>
      </c>
      <c r="F352" s="69" t="s">
        <v>521</v>
      </c>
      <c r="G352" s="71">
        <v>120000</v>
      </c>
      <c r="H352" s="72">
        <f t="shared" si="5"/>
        <v>57.731330301135927</v>
      </c>
    </row>
    <row r="353" spans="1:8" ht="15.75" x14ac:dyDescent="0.25">
      <c r="A353" s="69">
        <v>43474</v>
      </c>
      <c r="B353" s="69" t="s">
        <v>118</v>
      </c>
      <c r="C353" s="69" t="s">
        <v>522</v>
      </c>
      <c r="D353" s="69" t="s">
        <v>222</v>
      </c>
      <c r="E353" s="74" t="s">
        <v>45</v>
      </c>
      <c r="F353" s="69" t="s">
        <v>523</v>
      </c>
      <c r="G353" s="71">
        <v>120000</v>
      </c>
      <c r="H353" s="72">
        <f t="shared" si="5"/>
        <v>57.731330301135927</v>
      </c>
    </row>
    <row r="354" spans="1:8" ht="15.75" x14ac:dyDescent="0.25">
      <c r="A354" s="69">
        <v>43474</v>
      </c>
      <c r="B354" s="69" t="s">
        <v>118</v>
      </c>
      <c r="C354" s="69" t="s">
        <v>524</v>
      </c>
      <c r="D354" s="69" t="s">
        <v>222</v>
      </c>
      <c r="E354" s="74" t="s">
        <v>45</v>
      </c>
      <c r="F354" s="69" t="s">
        <v>523</v>
      </c>
      <c r="G354" s="71">
        <v>120000</v>
      </c>
      <c r="H354" s="72">
        <f t="shared" si="5"/>
        <v>57.731330301135927</v>
      </c>
    </row>
    <row r="355" spans="1:8" ht="15.75" x14ac:dyDescent="0.25">
      <c r="A355" s="69">
        <v>43486</v>
      </c>
      <c r="B355" s="69" t="s">
        <v>118</v>
      </c>
      <c r="C355" s="69" t="s">
        <v>525</v>
      </c>
      <c r="D355" s="69" t="s">
        <v>222</v>
      </c>
      <c r="E355" s="74" t="s">
        <v>45</v>
      </c>
      <c r="F355" s="69" t="s">
        <v>526</v>
      </c>
      <c r="G355" s="71">
        <v>240000</v>
      </c>
      <c r="H355" s="72">
        <f t="shared" si="5"/>
        <v>115.46266060227185</v>
      </c>
    </row>
    <row r="356" spans="1:8" ht="15.75" x14ac:dyDescent="0.25">
      <c r="A356" s="69">
        <v>43486</v>
      </c>
      <c r="B356" s="69" t="s">
        <v>118</v>
      </c>
      <c r="C356" s="69" t="s">
        <v>527</v>
      </c>
      <c r="D356" s="69" t="s">
        <v>222</v>
      </c>
      <c r="E356" s="74" t="s">
        <v>45</v>
      </c>
      <c r="F356" s="69" t="s">
        <v>400</v>
      </c>
      <c r="G356" s="71">
        <v>240000</v>
      </c>
      <c r="H356" s="72">
        <f t="shared" si="5"/>
        <v>115.46266060227185</v>
      </c>
    </row>
    <row r="357" spans="1:8" ht="15.75" x14ac:dyDescent="0.25">
      <c r="A357" s="69">
        <v>43486</v>
      </c>
      <c r="B357" s="69" t="s">
        <v>118</v>
      </c>
      <c r="C357" s="69" t="s">
        <v>528</v>
      </c>
      <c r="D357" s="69" t="s">
        <v>222</v>
      </c>
      <c r="E357" s="74" t="s">
        <v>45</v>
      </c>
      <c r="F357" s="69" t="s">
        <v>330</v>
      </c>
      <c r="G357" s="71">
        <v>240000</v>
      </c>
      <c r="H357" s="72">
        <f t="shared" si="5"/>
        <v>115.46266060227185</v>
      </c>
    </row>
    <row r="358" spans="1:8" ht="15.75" x14ac:dyDescent="0.25">
      <c r="A358" s="69">
        <v>43486</v>
      </c>
      <c r="B358" s="69" t="s">
        <v>118</v>
      </c>
      <c r="C358" s="69" t="s">
        <v>529</v>
      </c>
      <c r="D358" s="69" t="s">
        <v>222</v>
      </c>
      <c r="E358" s="74" t="s">
        <v>45</v>
      </c>
      <c r="F358" s="69" t="s">
        <v>530</v>
      </c>
      <c r="G358" s="71">
        <v>240000</v>
      </c>
      <c r="H358" s="72">
        <f t="shared" si="5"/>
        <v>115.46266060227185</v>
      </c>
    </row>
    <row r="359" spans="1:8" ht="15.75" x14ac:dyDescent="0.25">
      <c r="A359" s="69">
        <v>43507</v>
      </c>
      <c r="B359" s="69" t="s">
        <v>118</v>
      </c>
      <c r="C359" s="69" t="s">
        <v>531</v>
      </c>
      <c r="D359" s="69" t="s">
        <v>222</v>
      </c>
      <c r="E359" s="74" t="s">
        <v>45</v>
      </c>
      <c r="F359" s="69" t="s">
        <v>404</v>
      </c>
      <c r="G359" s="71">
        <v>200000</v>
      </c>
      <c r="H359" s="72">
        <f t="shared" si="5"/>
        <v>96.218883835226535</v>
      </c>
    </row>
    <row r="360" spans="1:8" ht="15.75" x14ac:dyDescent="0.25">
      <c r="A360" s="69">
        <v>43507</v>
      </c>
      <c r="B360" s="69" t="s">
        <v>118</v>
      </c>
      <c r="C360" s="69" t="s">
        <v>532</v>
      </c>
      <c r="D360" s="69" t="s">
        <v>222</v>
      </c>
      <c r="E360" s="74" t="s">
        <v>45</v>
      </c>
      <c r="F360" s="69" t="s">
        <v>533</v>
      </c>
      <c r="G360" s="71">
        <v>200000</v>
      </c>
      <c r="H360" s="72">
        <f t="shared" si="5"/>
        <v>96.218883835226535</v>
      </c>
    </row>
    <row r="361" spans="1:8" ht="15.75" x14ac:dyDescent="0.25">
      <c r="A361" s="69">
        <v>43507</v>
      </c>
      <c r="B361" s="69" t="s">
        <v>118</v>
      </c>
      <c r="C361" s="69" t="s">
        <v>534</v>
      </c>
      <c r="D361" s="69" t="s">
        <v>222</v>
      </c>
      <c r="E361" s="74" t="s">
        <v>45</v>
      </c>
      <c r="F361" s="69" t="s">
        <v>535</v>
      </c>
      <c r="G361" s="71">
        <v>200000</v>
      </c>
      <c r="H361" s="72">
        <f t="shared" si="5"/>
        <v>96.218883835226535</v>
      </c>
    </row>
    <row r="362" spans="1:8" ht="15.75" x14ac:dyDescent="0.25">
      <c r="A362" s="69">
        <v>43507</v>
      </c>
      <c r="B362" s="69" t="s">
        <v>118</v>
      </c>
      <c r="C362" s="69" t="s">
        <v>536</v>
      </c>
      <c r="D362" s="69" t="s">
        <v>222</v>
      </c>
      <c r="E362" s="74" t="s">
        <v>45</v>
      </c>
      <c r="F362" s="69" t="s">
        <v>537</v>
      </c>
      <c r="G362" s="71">
        <v>200000</v>
      </c>
      <c r="H362" s="72">
        <f t="shared" si="5"/>
        <v>96.218883835226535</v>
      </c>
    </row>
    <row r="363" spans="1:8" ht="15.75" x14ac:dyDescent="0.25">
      <c r="A363" s="69">
        <v>43529</v>
      </c>
      <c r="B363" s="69" t="s">
        <v>118</v>
      </c>
      <c r="C363" s="69" t="s">
        <v>538</v>
      </c>
      <c r="D363" s="69" t="s">
        <v>222</v>
      </c>
      <c r="E363" s="74" t="s">
        <v>45</v>
      </c>
      <c r="F363" s="69" t="s">
        <v>537</v>
      </c>
      <c r="G363" s="71">
        <v>80000</v>
      </c>
      <c r="H363" s="72">
        <f t="shared" si="5"/>
        <v>38.487553534090615</v>
      </c>
    </row>
    <row r="364" spans="1:8" ht="15.75" x14ac:dyDescent="0.25">
      <c r="A364" s="69">
        <v>43529</v>
      </c>
      <c r="B364" s="69" t="s">
        <v>118</v>
      </c>
      <c r="C364" s="69" t="s">
        <v>539</v>
      </c>
      <c r="D364" s="69" t="s">
        <v>222</v>
      </c>
      <c r="E364" s="74" t="s">
        <v>45</v>
      </c>
      <c r="F364" s="69" t="s">
        <v>338</v>
      </c>
      <c r="G364" s="71">
        <v>80000</v>
      </c>
      <c r="H364" s="72">
        <f t="shared" si="5"/>
        <v>38.487553534090615</v>
      </c>
    </row>
    <row r="365" spans="1:8" ht="15.75" x14ac:dyDescent="0.25">
      <c r="A365" s="69">
        <v>43529</v>
      </c>
      <c r="B365" s="69" t="s">
        <v>118</v>
      </c>
      <c r="C365" s="69" t="s">
        <v>540</v>
      </c>
      <c r="D365" s="69" t="s">
        <v>222</v>
      </c>
      <c r="E365" s="74" t="s">
        <v>45</v>
      </c>
      <c r="F365" s="69" t="s">
        <v>404</v>
      </c>
      <c r="G365" s="71">
        <v>120000</v>
      </c>
      <c r="H365" s="72">
        <f t="shared" si="5"/>
        <v>57.731330301135927</v>
      </c>
    </row>
    <row r="366" spans="1:8" ht="15.75" x14ac:dyDescent="0.25">
      <c r="A366" s="69">
        <v>43529</v>
      </c>
      <c r="B366" s="69" t="s">
        <v>118</v>
      </c>
      <c r="C366" s="69" t="s">
        <v>541</v>
      </c>
      <c r="D366" s="69" t="s">
        <v>222</v>
      </c>
      <c r="E366" s="74" t="s">
        <v>45</v>
      </c>
      <c r="F366" s="69" t="s">
        <v>330</v>
      </c>
      <c r="G366" s="71">
        <v>120000</v>
      </c>
      <c r="H366" s="72">
        <f t="shared" si="5"/>
        <v>57.731330301135927</v>
      </c>
    </row>
    <row r="367" spans="1:8" ht="15.75" x14ac:dyDescent="0.25">
      <c r="A367" s="69">
        <v>43529</v>
      </c>
      <c r="B367" s="69" t="s">
        <v>118</v>
      </c>
      <c r="C367" s="69" t="s">
        <v>542</v>
      </c>
      <c r="D367" s="69" t="s">
        <v>222</v>
      </c>
      <c r="E367" s="74" t="s">
        <v>45</v>
      </c>
      <c r="F367" s="69" t="s">
        <v>332</v>
      </c>
      <c r="G367" s="71">
        <v>120000</v>
      </c>
      <c r="H367" s="72">
        <f t="shared" si="5"/>
        <v>57.731330301135927</v>
      </c>
    </row>
    <row r="368" spans="1:8" ht="15.75" x14ac:dyDescent="0.25">
      <c r="A368" s="69">
        <v>43529</v>
      </c>
      <c r="B368" s="69" t="s">
        <v>118</v>
      </c>
      <c r="C368" s="69" t="s">
        <v>543</v>
      </c>
      <c r="D368" s="69" t="s">
        <v>222</v>
      </c>
      <c r="E368" s="74" t="s">
        <v>45</v>
      </c>
      <c r="F368" s="69" t="s">
        <v>544</v>
      </c>
      <c r="G368" s="71">
        <v>80000</v>
      </c>
      <c r="H368" s="72">
        <f t="shared" si="5"/>
        <v>38.487553534090615</v>
      </c>
    </row>
    <row r="369" spans="1:8" ht="15.75" x14ac:dyDescent="0.25">
      <c r="A369" s="69">
        <v>43529</v>
      </c>
      <c r="B369" s="69" t="s">
        <v>118</v>
      </c>
      <c r="C369" s="69" t="s">
        <v>545</v>
      </c>
      <c r="D369" s="69" t="s">
        <v>222</v>
      </c>
      <c r="E369" s="74" t="s">
        <v>45</v>
      </c>
      <c r="F369" s="69" t="s">
        <v>546</v>
      </c>
      <c r="G369" s="71">
        <v>80000</v>
      </c>
      <c r="H369" s="72">
        <f t="shared" si="5"/>
        <v>38.487553534090615</v>
      </c>
    </row>
    <row r="370" spans="1:8" ht="15.75" x14ac:dyDescent="0.25">
      <c r="A370" s="69">
        <v>43529</v>
      </c>
      <c r="B370" s="69" t="s">
        <v>118</v>
      </c>
      <c r="C370" s="69" t="s">
        <v>547</v>
      </c>
      <c r="D370" s="69" t="s">
        <v>222</v>
      </c>
      <c r="E370" s="74" t="s">
        <v>45</v>
      </c>
      <c r="F370" s="69" t="s">
        <v>332</v>
      </c>
      <c r="G370" s="71">
        <v>80000</v>
      </c>
      <c r="H370" s="72">
        <f t="shared" si="5"/>
        <v>38.487553534090615</v>
      </c>
    </row>
    <row r="371" spans="1:8" ht="15.75" x14ac:dyDescent="0.25">
      <c r="A371" s="69">
        <v>43634</v>
      </c>
      <c r="B371" s="69" t="s">
        <v>118</v>
      </c>
      <c r="C371" s="69" t="s">
        <v>548</v>
      </c>
      <c r="D371" s="69" t="s">
        <v>222</v>
      </c>
      <c r="E371" s="74" t="s">
        <v>45</v>
      </c>
      <c r="F371" s="69" t="s">
        <v>330</v>
      </c>
      <c r="G371" s="71">
        <v>50000</v>
      </c>
      <c r="H371" s="72">
        <f t="shared" si="5"/>
        <v>24.054720958806634</v>
      </c>
    </row>
    <row r="372" spans="1:8" ht="15.75" x14ac:dyDescent="0.25">
      <c r="A372" s="69">
        <v>43634</v>
      </c>
      <c r="B372" s="69" t="s">
        <v>118</v>
      </c>
      <c r="C372" s="69" t="s">
        <v>549</v>
      </c>
      <c r="D372" s="69" t="s">
        <v>222</v>
      </c>
      <c r="E372" s="74" t="s">
        <v>45</v>
      </c>
      <c r="F372" s="69" t="s">
        <v>550</v>
      </c>
      <c r="G372" s="71">
        <v>50000</v>
      </c>
      <c r="H372" s="72">
        <f t="shared" si="5"/>
        <v>24.054720958806634</v>
      </c>
    </row>
    <row r="373" spans="1:8" ht="15.75" x14ac:dyDescent="0.25">
      <c r="A373" s="69">
        <v>43634</v>
      </c>
      <c r="B373" s="69" t="s">
        <v>118</v>
      </c>
      <c r="C373" s="69" t="s">
        <v>551</v>
      </c>
      <c r="D373" s="69" t="s">
        <v>222</v>
      </c>
      <c r="E373" s="74" t="s">
        <v>45</v>
      </c>
      <c r="F373" s="69" t="s">
        <v>552</v>
      </c>
      <c r="G373" s="71">
        <v>50000</v>
      </c>
      <c r="H373" s="72">
        <f t="shared" si="5"/>
        <v>24.054720958806634</v>
      </c>
    </row>
    <row r="374" spans="1:8" ht="15.75" x14ac:dyDescent="0.25">
      <c r="A374" s="69">
        <v>43516</v>
      </c>
      <c r="B374" s="69" t="s">
        <v>118</v>
      </c>
      <c r="C374" s="69" t="s">
        <v>553</v>
      </c>
      <c r="D374" s="69" t="s">
        <v>222</v>
      </c>
      <c r="E374" s="74" t="s">
        <v>45</v>
      </c>
      <c r="F374" s="69" t="s">
        <v>419</v>
      </c>
      <c r="G374" s="71">
        <v>80000</v>
      </c>
      <c r="H374" s="72">
        <f t="shared" si="5"/>
        <v>38.487553534090615</v>
      </c>
    </row>
    <row r="375" spans="1:8" ht="15.75" x14ac:dyDescent="0.25">
      <c r="A375" s="69">
        <v>43549</v>
      </c>
      <c r="B375" s="69" t="s">
        <v>118</v>
      </c>
      <c r="C375" s="69" t="s">
        <v>554</v>
      </c>
      <c r="D375" s="69" t="s">
        <v>222</v>
      </c>
      <c r="E375" s="74" t="s">
        <v>45</v>
      </c>
      <c r="F375" s="69" t="s">
        <v>555</v>
      </c>
      <c r="G375" s="71">
        <v>100000</v>
      </c>
      <c r="H375" s="72">
        <f t="shared" si="5"/>
        <v>48.109441917613267</v>
      </c>
    </row>
    <row r="376" spans="1:8" ht="15.75" x14ac:dyDescent="0.25">
      <c r="A376" s="69">
        <v>43549</v>
      </c>
      <c r="B376" s="69" t="s">
        <v>118</v>
      </c>
      <c r="C376" s="69" t="s">
        <v>556</v>
      </c>
      <c r="D376" s="69" t="s">
        <v>222</v>
      </c>
      <c r="E376" s="74" t="s">
        <v>45</v>
      </c>
      <c r="F376" s="69" t="s">
        <v>557</v>
      </c>
      <c r="G376" s="71">
        <v>80000</v>
      </c>
      <c r="H376" s="72">
        <f t="shared" si="5"/>
        <v>38.487553534090615</v>
      </c>
    </row>
    <row r="377" spans="1:8" ht="15.75" x14ac:dyDescent="0.25">
      <c r="A377" s="69">
        <v>43644</v>
      </c>
      <c r="B377" s="69" t="s">
        <v>118</v>
      </c>
      <c r="C377" s="69" t="s">
        <v>558</v>
      </c>
      <c r="D377" s="69" t="s">
        <v>222</v>
      </c>
      <c r="E377" s="74" t="s">
        <v>45</v>
      </c>
      <c r="F377" s="69" t="s">
        <v>559</v>
      </c>
      <c r="G377" s="71">
        <v>80000</v>
      </c>
      <c r="H377" s="72">
        <f t="shared" si="5"/>
        <v>38.487553534090615</v>
      </c>
    </row>
    <row r="378" spans="1:8" ht="15.75" x14ac:dyDescent="0.25">
      <c r="A378" s="69">
        <v>43644</v>
      </c>
      <c r="B378" s="69" t="s">
        <v>118</v>
      </c>
      <c r="C378" s="69" t="s">
        <v>560</v>
      </c>
      <c r="D378" s="69" t="s">
        <v>222</v>
      </c>
      <c r="E378" s="74" t="s">
        <v>45</v>
      </c>
      <c r="F378" s="69" t="s">
        <v>440</v>
      </c>
      <c r="G378" s="71">
        <v>180000</v>
      </c>
      <c r="H378" s="72">
        <f t="shared" si="5"/>
        <v>86.59699545170389</v>
      </c>
    </row>
    <row r="379" spans="1:8" ht="15.75" x14ac:dyDescent="0.25">
      <c r="A379" s="69">
        <v>43646</v>
      </c>
      <c r="B379" s="69" t="s">
        <v>118</v>
      </c>
      <c r="C379" s="69" t="s">
        <v>430</v>
      </c>
      <c r="D379" s="69" t="s">
        <v>222</v>
      </c>
      <c r="E379" s="74" t="s">
        <v>45</v>
      </c>
      <c r="F379" s="69" t="s">
        <v>561</v>
      </c>
      <c r="G379" s="71">
        <v>180000</v>
      </c>
      <c r="H379" s="72">
        <f t="shared" si="5"/>
        <v>86.59699545170389</v>
      </c>
    </row>
    <row r="380" spans="1:8" ht="15.75" x14ac:dyDescent="0.25">
      <c r="A380" s="69">
        <v>43646</v>
      </c>
      <c r="B380" s="69" t="s">
        <v>118</v>
      </c>
      <c r="C380" s="69" t="s">
        <v>432</v>
      </c>
      <c r="D380" s="69" t="s">
        <v>222</v>
      </c>
      <c r="E380" s="74" t="s">
        <v>45</v>
      </c>
      <c r="F380" s="69" t="s">
        <v>562</v>
      </c>
      <c r="G380" s="71">
        <v>360000</v>
      </c>
      <c r="H380" s="72">
        <f t="shared" si="5"/>
        <v>173.19399090340778</v>
      </c>
    </row>
    <row r="381" spans="1:8" ht="15.75" x14ac:dyDescent="0.25">
      <c r="A381" s="69">
        <v>43646</v>
      </c>
      <c r="B381" s="69" t="s">
        <v>118</v>
      </c>
      <c r="C381" s="69" t="s">
        <v>434</v>
      </c>
      <c r="D381" s="69" t="s">
        <v>222</v>
      </c>
      <c r="E381" s="74" t="s">
        <v>45</v>
      </c>
      <c r="F381" s="69" t="s">
        <v>435</v>
      </c>
      <c r="G381" s="71">
        <v>180000</v>
      </c>
      <c r="H381" s="72">
        <f t="shared" si="5"/>
        <v>86.59699545170389</v>
      </c>
    </row>
    <row r="382" spans="1:8" ht="15.75" x14ac:dyDescent="0.25">
      <c r="A382" s="69">
        <v>43646</v>
      </c>
      <c r="B382" s="69" t="s">
        <v>118</v>
      </c>
      <c r="C382" s="69" t="s">
        <v>563</v>
      </c>
      <c r="D382" s="69" t="s">
        <v>222</v>
      </c>
      <c r="E382" s="74" t="s">
        <v>45</v>
      </c>
      <c r="F382" s="69" t="s">
        <v>564</v>
      </c>
      <c r="G382" s="71">
        <v>360000</v>
      </c>
      <c r="H382" s="72">
        <f t="shared" si="5"/>
        <v>173.19399090340778</v>
      </c>
    </row>
    <row r="383" spans="1:8" ht="15.75" x14ac:dyDescent="0.25">
      <c r="A383" s="69">
        <v>43646</v>
      </c>
      <c r="B383" s="69" t="s">
        <v>118</v>
      </c>
      <c r="C383" s="69" t="s">
        <v>438</v>
      </c>
      <c r="D383" s="69" t="s">
        <v>222</v>
      </c>
      <c r="E383" s="74" t="s">
        <v>45</v>
      </c>
      <c r="F383" s="69" t="s">
        <v>431</v>
      </c>
      <c r="G383" s="71">
        <v>360000</v>
      </c>
      <c r="H383" s="72">
        <f t="shared" si="5"/>
        <v>173.19399090340778</v>
      </c>
    </row>
    <row r="384" spans="1:8" ht="15.75" x14ac:dyDescent="0.25">
      <c r="A384" s="69">
        <v>43646</v>
      </c>
      <c r="B384" s="69" t="s">
        <v>118</v>
      </c>
      <c r="C384" s="69" t="s">
        <v>426</v>
      </c>
      <c r="D384" s="69" t="s">
        <v>222</v>
      </c>
      <c r="E384" s="74" t="s">
        <v>45</v>
      </c>
      <c r="F384" s="69" t="s">
        <v>427</v>
      </c>
      <c r="G384" s="71">
        <v>180000</v>
      </c>
      <c r="H384" s="72">
        <f t="shared" si="5"/>
        <v>86.59699545170389</v>
      </c>
    </row>
    <row r="385" spans="1:8" ht="15.75" x14ac:dyDescent="0.25">
      <c r="A385" s="69">
        <v>43549</v>
      </c>
      <c r="B385" s="69" t="s">
        <v>118</v>
      </c>
      <c r="C385" s="69" t="s">
        <v>565</v>
      </c>
      <c r="D385" s="69" t="s">
        <v>222</v>
      </c>
      <c r="E385" s="74" t="s">
        <v>45</v>
      </c>
      <c r="F385" s="69" t="s">
        <v>566</v>
      </c>
      <c r="G385" s="71">
        <v>1200000</v>
      </c>
      <c r="H385" s="72">
        <f t="shared" si="5"/>
        <v>577.31330301135927</v>
      </c>
    </row>
    <row r="386" spans="1:8" ht="15.75" x14ac:dyDescent="0.25">
      <c r="A386" s="69">
        <v>43613</v>
      </c>
      <c r="B386" s="69" t="s">
        <v>118</v>
      </c>
      <c r="C386" s="69" t="s">
        <v>567</v>
      </c>
      <c r="D386" s="69" t="s">
        <v>222</v>
      </c>
      <c r="E386" s="74" t="s">
        <v>45</v>
      </c>
      <c r="F386" s="69" t="s">
        <v>568</v>
      </c>
      <c r="G386" s="71">
        <v>1800000</v>
      </c>
      <c r="H386" s="72">
        <f t="shared" si="5"/>
        <v>865.9699545170389</v>
      </c>
    </row>
    <row r="387" spans="1:8" ht="15.75" x14ac:dyDescent="0.25">
      <c r="A387" s="69">
        <v>43644</v>
      </c>
      <c r="B387" s="69" t="s">
        <v>118</v>
      </c>
      <c r="C387" s="69" t="s">
        <v>569</v>
      </c>
      <c r="D387" s="69" t="s">
        <v>222</v>
      </c>
      <c r="E387" s="74" t="s">
        <v>45</v>
      </c>
      <c r="F387" s="69" t="s">
        <v>570</v>
      </c>
      <c r="G387" s="71">
        <v>600000</v>
      </c>
      <c r="H387" s="72">
        <f t="shared" si="5"/>
        <v>288.65665150567963</v>
      </c>
    </row>
    <row r="388" spans="1:8" ht="15.75" x14ac:dyDescent="0.25">
      <c r="A388" s="69">
        <v>43500</v>
      </c>
      <c r="B388" s="69" t="s">
        <v>118</v>
      </c>
      <c r="C388" s="69" t="s">
        <v>571</v>
      </c>
      <c r="D388" s="69" t="s">
        <v>238</v>
      </c>
      <c r="E388" s="74" t="s">
        <v>48</v>
      </c>
      <c r="F388" s="69" t="s">
        <v>365</v>
      </c>
      <c r="G388" s="71">
        <v>100000</v>
      </c>
      <c r="H388" s="72">
        <f t="shared" si="5"/>
        <v>48.109441917613267</v>
      </c>
    </row>
    <row r="389" spans="1:8" ht="15.75" x14ac:dyDescent="0.25">
      <c r="A389" s="69">
        <v>43544</v>
      </c>
      <c r="B389" s="69" t="s">
        <v>118</v>
      </c>
      <c r="C389" s="69" t="s">
        <v>572</v>
      </c>
      <c r="D389" s="69" t="s">
        <v>238</v>
      </c>
      <c r="E389" s="74" t="s">
        <v>48</v>
      </c>
      <c r="F389" s="69" t="s">
        <v>573</v>
      </c>
      <c r="G389" s="71">
        <v>240000</v>
      </c>
      <c r="H389" s="72">
        <f t="shared" si="5"/>
        <v>115.46266060227185</v>
      </c>
    </row>
    <row r="390" spans="1:8" ht="15.75" x14ac:dyDescent="0.25">
      <c r="A390" s="69">
        <v>43563</v>
      </c>
      <c r="B390" s="69" t="s">
        <v>118</v>
      </c>
      <c r="C390" s="69" t="s">
        <v>574</v>
      </c>
      <c r="D390" s="69" t="s">
        <v>238</v>
      </c>
      <c r="E390" s="74" t="s">
        <v>48</v>
      </c>
      <c r="F390" s="69" t="s">
        <v>575</v>
      </c>
      <c r="G390" s="71">
        <v>120000</v>
      </c>
      <c r="H390" s="72">
        <f t="shared" si="5"/>
        <v>57.731330301135927</v>
      </c>
    </row>
    <row r="391" spans="1:8" ht="15.75" x14ac:dyDescent="0.25">
      <c r="A391" s="69">
        <v>43563</v>
      </c>
      <c r="B391" s="69" t="s">
        <v>118</v>
      </c>
      <c r="C391" s="69" t="s">
        <v>576</v>
      </c>
      <c r="D391" s="69" t="s">
        <v>238</v>
      </c>
      <c r="E391" s="74" t="s">
        <v>48</v>
      </c>
      <c r="F391" s="69" t="s">
        <v>577</v>
      </c>
      <c r="G391" s="71">
        <v>100000</v>
      </c>
      <c r="H391" s="72">
        <f t="shared" ref="H391:H454" si="6">G391/$G$2</f>
        <v>48.109441917613267</v>
      </c>
    </row>
    <row r="392" spans="1:8" ht="15.75" x14ac:dyDescent="0.25">
      <c r="A392" s="69">
        <v>43645</v>
      </c>
      <c r="B392" s="69" t="s">
        <v>118</v>
      </c>
      <c r="C392" s="69" t="s">
        <v>578</v>
      </c>
      <c r="D392" s="69" t="s">
        <v>238</v>
      </c>
      <c r="E392" s="74" t="s">
        <v>48</v>
      </c>
      <c r="F392" s="69" t="s">
        <v>579</v>
      </c>
      <c r="G392" s="71">
        <v>120000</v>
      </c>
      <c r="H392" s="72">
        <f t="shared" si="6"/>
        <v>57.731330301135927</v>
      </c>
    </row>
    <row r="393" spans="1:8" ht="15.75" x14ac:dyDescent="0.25">
      <c r="A393" s="69">
        <v>43488</v>
      </c>
      <c r="B393" s="69" t="s">
        <v>118</v>
      </c>
      <c r="C393" s="69" t="s">
        <v>580</v>
      </c>
      <c r="D393" s="69" t="s">
        <v>238</v>
      </c>
      <c r="E393" s="74" t="s">
        <v>48</v>
      </c>
      <c r="F393" s="69" t="s">
        <v>365</v>
      </c>
      <c r="G393" s="71">
        <v>160000</v>
      </c>
      <c r="H393" s="72">
        <f t="shared" si="6"/>
        <v>76.975107068181231</v>
      </c>
    </row>
    <row r="394" spans="1:8" ht="15.75" x14ac:dyDescent="0.25">
      <c r="A394" s="69">
        <v>43488</v>
      </c>
      <c r="B394" s="69" t="s">
        <v>118</v>
      </c>
      <c r="C394" s="69" t="s">
        <v>580</v>
      </c>
      <c r="D394" s="69" t="s">
        <v>238</v>
      </c>
      <c r="E394" s="74" t="s">
        <v>48</v>
      </c>
      <c r="F394" s="69" t="s">
        <v>581</v>
      </c>
      <c r="G394" s="71">
        <v>390000</v>
      </c>
      <c r="H394" s="72">
        <f t="shared" si="6"/>
        <v>187.62682347869176</v>
      </c>
    </row>
    <row r="395" spans="1:8" ht="15.75" x14ac:dyDescent="0.25">
      <c r="A395" s="69">
        <v>43500</v>
      </c>
      <c r="B395" s="69" t="s">
        <v>118</v>
      </c>
      <c r="C395" s="69" t="s">
        <v>571</v>
      </c>
      <c r="D395" s="69" t="s">
        <v>238</v>
      </c>
      <c r="E395" s="74" t="s">
        <v>48</v>
      </c>
      <c r="F395" s="69" t="s">
        <v>582</v>
      </c>
      <c r="G395" s="71">
        <v>330000</v>
      </c>
      <c r="H395" s="72">
        <f t="shared" si="6"/>
        <v>158.7611583281238</v>
      </c>
    </row>
    <row r="396" spans="1:8" ht="15.75" x14ac:dyDescent="0.25">
      <c r="A396" s="69">
        <v>43544</v>
      </c>
      <c r="B396" s="69" t="s">
        <v>118</v>
      </c>
      <c r="C396" s="69" t="s">
        <v>572</v>
      </c>
      <c r="D396" s="69" t="s">
        <v>238</v>
      </c>
      <c r="E396" s="74" t="s">
        <v>48</v>
      </c>
      <c r="F396" s="69" t="s">
        <v>459</v>
      </c>
      <c r="G396" s="71">
        <v>600000</v>
      </c>
      <c r="H396" s="72">
        <f t="shared" si="6"/>
        <v>288.65665150567963</v>
      </c>
    </row>
    <row r="397" spans="1:8" ht="15.75" x14ac:dyDescent="0.25">
      <c r="A397" s="69">
        <v>43563</v>
      </c>
      <c r="B397" s="69" t="s">
        <v>118</v>
      </c>
      <c r="C397" s="69" t="s">
        <v>574</v>
      </c>
      <c r="D397" s="69" t="s">
        <v>238</v>
      </c>
      <c r="E397" s="74" t="s">
        <v>48</v>
      </c>
      <c r="F397" s="69" t="s">
        <v>583</v>
      </c>
      <c r="G397" s="71">
        <v>120000</v>
      </c>
      <c r="H397" s="72">
        <f t="shared" si="6"/>
        <v>57.731330301135927</v>
      </c>
    </row>
    <row r="398" spans="1:8" ht="15.75" x14ac:dyDescent="0.25">
      <c r="A398" s="69">
        <v>43563</v>
      </c>
      <c r="B398" s="69" t="s">
        <v>118</v>
      </c>
      <c r="C398" s="69" t="s">
        <v>576</v>
      </c>
      <c r="D398" s="69" t="s">
        <v>238</v>
      </c>
      <c r="E398" s="74" t="s">
        <v>48</v>
      </c>
      <c r="F398" s="69" t="s">
        <v>584</v>
      </c>
      <c r="G398" s="71">
        <v>400000</v>
      </c>
      <c r="H398" s="72">
        <f t="shared" si="6"/>
        <v>192.43776767045307</v>
      </c>
    </row>
    <row r="399" spans="1:8" ht="15.75" x14ac:dyDescent="0.25">
      <c r="A399" s="69">
        <v>43645</v>
      </c>
      <c r="B399" s="69" t="s">
        <v>118</v>
      </c>
      <c r="C399" s="69" t="s">
        <v>578</v>
      </c>
      <c r="D399" s="69" t="s">
        <v>238</v>
      </c>
      <c r="E399" s="74" t="s">
        <v>48</v>
      </c>
      <c r="F399" s="69" t="s">
        <v>579</v>
      </c>
      <c r="G399" s="71">
        <v>200000</v>
      </c>
      <c r="H399" s="72">
        <f t="shared" si="6"/>
        <v>96.218883835226535</v>
      </c>
    </row>
    <row r="400" spans="1:8" ht="15.75" x14ac:dyDescent="0.25">
      <c r="A400" s="69">
        <v>43479</v>
      </c>
      <c r="B400" s="69" t="s">
        <v>118</v>
      </c>
      <c r="C400" s="69" t="s">
        <v>585</v>
      </c>
      <c r="D400" s="69" t="s">
        <v>238</v>
      </c>
      <c r="E400" s="74" t="s">
        <v>48</v>
      </c>
      <c r="F400" s="69" t="s">
        <v>463</v>
      </c>
      <c r="G400" s="71">
        <v>600000</v>
      </c>
      <c r="H400" s="72">
        <f t="shared" si="6"/>
        <v>288.65665150567963</v>
      </c>
    </row>
    <row r="401" spans="1:8" ht="15.75" x14ac:dyDescent="0.25">
      <c r="A401" s="69">
        <v>43514</v>
      </c>
      <c r="B401" s="69" t="s">
        <v>118</v>
      </c>
      <c r="C401" s="69" t="s">
        <v>586</v>
      </c>
      <c r="D401" s="69" t="s">
        <v>238</v>
      </c>
      <c r="E401" s="74" t="s">
        <v>48</v>
      </c>
      <c r="F401" s="69" t="s">
        <v>587</v>
      </c>
      <c r="G401" s="71">
        <v>2000000</v>
      </c>
      <c r="H401" s="72">
        <f t="shared" si="6"/>
        <v>962.18883835226541</v>
      </c>
    </row>
    <row r="402" spans="1:8" ht="15.75" x14ac:dyDescent="0.25">
      <c r="A402" s="69">
        <v>43643</v>
      </c>
      <c r="B402" s="69" t="s">
        <v>118</v>
      </c>
      <c r="C402" s="69" t="s">
        <v>588</v>
      </c>
      <c r="D402" s="69" t="s">
        <v>238</v>
      </c>
      <c r="E402" s="74" t="s">
        <v>48</v>
      </c>
      <c r="F402" s="69" t="s">
        <v>372</v>
      </c>
      <c r="G402" s="71">
        <v>400000</v>
      </c>
      <c r="H402" s="72">
        <f t="shared" si="6"/>
        <v>192.43776767045307</v>
      </c>
    </row>
    <row r="403" spans="1:8" ht="15.75" x14ac:dyDescent="0.25">
      <c r="A403" s="69">
        <v>43646</v>
      </c>
      <c r="B403" s="69" t="s">
        <v>118</v>
      </c>
      <c r="C403" s="69" t="s">
        <v>589</v>
      </c>
      <c r="D403" s="69" t="s">
        <v>238</v>
      </c>
      <c r="E403" s="74" t="s">
        <v>48</v>
      </c>
      <c r="F403" s="69" t="s">
        <v>370</v>
      </c>
      <c r="G403" s="71">
        <v>1200000</v>
      </c>
      <c r="H403" s="72">
        <f t="shared" si="6"/>
        <v>577.31330301135927</v>
      </c>
    </row>
    <row r="404" spans="1:8" ht="15.75" x14ac:dyDescent="0.25">
      <c r="A404" s="69">
        <v>43488</v>
      </c>
      <c r="B404" s="69" t="s">
        <v>118</v>
      </c>
      <c r="C404" s="69" t="s">
        <v>580</v>
      </c>
      <c r="D404" s="69" t="s">
        <v>238</v>
      </c>
      <c r="E404" s="74" t="s">
        <v>48</v>
      </c>
      <c r="F404" s="69" t="s">
        <v>590</v>
      </c>
      <c r="G404" s="71">
        <v>200000</v>
      </c>
      <c r="H404" s="72">
        <f t="shared" si="6"/>
        <v>96.218883835226535</v>
      </c>
    </row>
    <row r="405" spans="1:8" ht="15.75" x14ac:dyDescent="0.25">
      <c r="A405" s="69">
        <v>43500</v>
      </c>
      <c r="B405" s="69" t="s">
        <v>118</v>
      </c>
      <c r="C405" s="69" t="s">
        <v>571</v>
      </c>
      <c r="D405" s="69" t="s">
        <v>238</v>
      </c>
      <c r="E405" s="74" t="s">
        <v>48</v>
      </c>
      <c r="F405" s="69" t="s">
        <v>591</v>
      </c>
      <c r="G405" s="71">
        <v>70000</v>
      </c>
      <c r="H405" s="72">
        <f t="shared" si="6"/>
        <v>33.676609342329286</v>
      </c>
    </row>
    <row r="406" spans="1:8" ht="15.75" x14ac:dyDescent="0.25">
      <c r="A406" s="69">
        <v>43544</v>
      </c>
      <c r="B406" s="69" t="s">
        <v>118</v>
      </c>
      <c r="C406" s="69" t="s">
        <v>572</v>
      </c>
      <c r="D406" s="69" t="s">
        <v>238</v>
      </c>
      <c r="E406" s="74" t="s">
        <v>48</v>
      </c>
      <c r="F406" s="69" t="s">
        <v>592</v>
      </c>
      <c r="G406" s="71">
        <v>500000</v>
      </c>
      <c r="H406" s="72">
        <f t="shared" si="6"/>
        <v>240.54720958806635</v>
      </c>
    </row>
    <row r="407" spans="1:8" ht="15.75" x14ac:dyDescent="0.25">
      <c r="A407" s="69">
        <v>43563</v>
      </c>
      <c r="B407" s="69" t="s">
        <v>118</v>
      </c>
      <c r="C407" s="69" t="s">
        <v>574</v>
      </c>
      <c r="D407" s="69" t="s">
        <v>238</v>
      </c>
      <c r="E407" s="74" t="s">
        <v>48</v>
      </c>
      <c r="F407" s="69" t="s">
        <v>583</v>
      </c>
      <c r="G407" s="71">
        <v>100000</v>
      </c>
      <c r="H407" s="72">
        <f t="shared" si="6"/>
        <v>48.109441917613267</v>
      </c>
    </row>
    <row r="408" spans="1:8" ht="15.75" x14ac:dyDescent="0.25">
      <c r="A408" s="69">
        <v>43563</v>
      </c>
      <c r="B408" s="69" t="s">
        <v>118</v>
      </c>
      <c r="C408" s="69" t="s">
        <v>576</v>
      </c>
      <c r="D408" s="69" t="s">
        <v>238</v>
      </c>
      <c r="E408" s="74" t="s">
        <v>48</v>
      </c>
      <c r="F408" s="69" t="s">
        <v>584</v>
      </c>
      <c r="G408" s="71">
        <v>200000</v>
      </c>
      <c r="H408" s="72">
        <f t="shared" si="6"/>
        <v>96.218883835226535</v>
      </c>
    </row>
    <row r="409" spans="1:8" ht="15.75" x14ac:dyDescent="0.25">
      <c r="A409" s="69">
        <v>43645</v>
      </c>
      <c r="B409" s="69" t="s">
        <v>118</v>
      </c>
      <c r="C409" s="69" t="s">
        <v>578</v>
      </c>
      <c r="D409" s="69" t="s">
        <v>238</v>
      </c>
      <c r="E409" s="74" t="s">
        <v>48</v>
      </c>
      <c r="F409" s="69" t="s">
        <v>579</v>
      </c>
      <c r="G409" s="71">
        <v>80000</v>
      </c>
      <c r="H409" s="72">
        <f t="shared" si="6"/>
        <v>38.487553534090615</v>
      </c>
    </row>
    <row r="410" spans="1:8" ht="15.75" x14ac:dyDescent="0.25">
      <c r="A410" s="69">
        <v>43488</v>
      </c>
      <c r="B410" s="69" t="s">
        <v>118</v>
      </c>
      <c r="C410" s="69" t="s">
        <v>580</v>
      </c>
      <c r="D410" s="69" t="s">
        <v>238</v>
      </c>
      <c r="E410" s="74" t="s">
        <v>48</v>
      </c>
      <c r="F410" s="69" t="s">
        <v>593</v>
      </c>
      <c r="G410" s="71">
        <v>500000</v>
      </c>
      <c r="H410" s="72">
        <f t="shared" si="6"/>
        <v>240.54720958806635</v>
      </c>
    </row>
    <row r="411" spans="1:8" ht="15.75" x14ac:dyDescent="0.25">
      <c r="A411" s="69">
        <v>43500</v>
      </c>
      <c r="B411" s="69" t="s">
        <v>118</v>
      </c>
      <c r="C411" s="69" t="s">
        <v>571</v>
      </c>
      <c r="D411" s="69" t="s">
        <v>238</v>
      </c>
      <c r="E411" s="74" t="s">
        <v>48</v>
      </c>
      <c r="F411" s="69" t="s">
        <v>594</v>
      </c>
      <c r="G411" s="71">
        <v>250000</v>
      </c>
      <c r="H411" s="72">
        <f t="shared" si="6"/>
        <v>120.27360479403318</v>
      </c>
    </row>
    <row r="412" spans="1:8" ht="15.75" x14ac:dyDescent="0.25">
      <c r="A412" s="69">
        <v>43544</v>
      </c>
      <c r="B412" s="69" t="s">
        <v>118</v>
      </c>
      <c r="C412" s="69" t="s">
        <v>572</v>
      </c>
      <c r="D412" s="69" t="s">
        <v>238</v>
      </c>
      <c r="E412" s="74" t="s">
        <v>48</v>
      </c>
      <c r="F412" s="69" t="s">
        <v>595</v>
      </c>
      <c r="G412" s="71">
        <v>1200000</v>
      </c>
      <c r="H412" s="72">
        <f t="shared" si="6"/>
        <v>577.31330301135927</v>
      </c>
    </row>
    <row r="413" spans="1:8" ht="15.75" x14ac:dyDescent="0.25">
      <c r="A413" s="69">
        <v>43563</v>
      </c>
      <c r="B413" s="69" t="s">
        <v>118</v>
      </c>
      <c r="C413" s="69" t="s">
        <v>574</v>
      </c>
      <c r="D413" s="69" t="s">
        <v>238</v>
      </c>
      <c r="E413" s="74" t="s">
        <v>48</v>
      </c>
      <c r="F413" s="69" t="s">
        <v>583</v>
      </c>
      <c r="G413" s="71">
        <v>300000</v>
      </c>
      <c r="H413" s="72">
        <f t="shared" si="6"/>
        <v>144.32832575283982</v>
      </c>
    </row>
    <row r="414" spans="1:8" ht="15.75" x14ac:dyDescent="0.25">
      <c r="A414" s="69">
        <v>43563</v>
      </c>
      <c r="B414" s="69" t="s">
        <v>118</v>
      </c>
      <c r="C414" s="69" t="s">
        <v>576</v>
      </c>
      <c r="D414" s="69" t="s">
        <v>238</v>
      </c>
      <c r="E414" s="74" t="s">
        <v>48</v>
      </c>
      <c r="F414" s="69" t="s">
        <v>584</v>
      </c>
      <c r="G414" s="71">
        <v>500000</v>
      </c>
      <c r="H414" s="72">
        <f t="shared" si="6"/>
        <v>240.54720958806635</v>
      </c>
    </row>
    <row r="415" spans="1:8" ht="15.75" x14ac:dyDescent="0.25">
      <c r="A415" s="69">
        <v>43645</v>
      </c>
      <c r="B415" s="69" t="s">
        <v>118</v>
      </c>
      <c r="C415" s="69" t="s">
        <v>578</v>
      </c>
      <c r="D415" s="69" t="s">
        <v>238</v>
      </c>
      <c r="E415" s="74" t="s">
        <v>48</v>
      </c>
      <c r="F415" s="69" t="s">
        <v>579</v>
      </c>
      <c r="G415" s="71">
        <v>280000</v>
      </c>
      <c r="H415" s="72">
        <f t="shared" si="6"/>
        <v>134.70643736931714</v>
      </c>
    </row>
    <row r="416" spans="1:8" ht="15.75" x14ac:dyDescent="0.25">
      <c r="A416" s="69">
        <v>43488</v>
      </c>
      <c r="B416" s="69" t="s">
        <v>118</v>
      </c>
      <c r="C416" s="69" t="s">
        <v>580</v>
      </c>
      <c r="D416" s="69" t="s">
        <v>238</v>
      </c>
      <c r="E416" s="74" t="s">
        <v>48</v>
      </c>
      <c r="F416" s="69" t="s">
        <v>596</v>
      </c>
      <c r="G416" s="71">
        <v>400000</v>
      </c>
      <c r="H416" s="72">
        <f t="shared" si="6"/>
        <v>192.43776767045307</v>
      </c>
    </row>
    <row r="417" spans="1:8" ht="15.75" x14ac:dyDescent="0.25">
      <c r="A417" s="69">
        <v>43500</v>
      </c>
      <c r="B417" s="69" t="s">
        <v>118</v>
      </c>
      <c r="C417" s="69" t="s">
        <v>571</v>
      </c>
      <c r="D417" s="69" t="s">
        <v>238</v>
      </c>
      <c r="E417" s="74" t="s">
        <v>48</v>
      </c>
      <c r="F417" s="69" t="s">
        <v>597</v>
      </c>
      <c r="G417" s="71">
        <v>200000</v>
      </c>
      <c r="H417" s="72">
        <f t="shared" si="6"/>
        <v>96.218883835226535</v>
      </c>
    </row>
    <row r="418" spans="1:8" ht="15.75" x14ac:dyDescent="0.25">
      <c r="A418" s="69">
        <v>43544</v>
      </c>
      <c r="B418" s="69" t="s">
        <v>118</v>
      </c>
      <c r="C418" s="69" t="s">
        <v>572</v>
      </c>
      <c r="D418" s="69" t="s">
        <v>238</v>
      </c>
      <c r="E418" s="74" t="s">
        <v>48</v>
      </c>
      <c r="F418" s="69" t="s">
        <v>598</v>
      </c>
      <c r="G418" s="71">
        <v>1000000</v>
      </c>
      <c r="H418" s="72">
        <f t="shared" si="6"/>
        <v>481.0944191761327</v>
      </c>
    </row>
    <row r="419" spans="1:8" ht="15.75" x14ac:dyDescent="0.25">
      <c r="A419" s="69">
        <v>43563</v>
      </c>
      <c r="B419" s="69" t="s">
        <v>118</v>
      </c>
      <c r="C419" s="69" t="s">
        <v>574</v>
      </c>
      <c r="D419" s="69" t="s">
        <v>238</v>
      </c>
      <c r="E419" s="74" t="s">
        <v>48</v>
      </c>
      <c r="F419" s="69" t="s">
        <v>583</v>
      </c>
      <c r="G419" s="71">
        <v>200000</v>
      </c>
      <c r="H419" s="72">
        <f t="shared" si="6"/>
        <v>96.218883835226535</v>
      </c>
    </row>
    <row r="420" spans="1:8" ht="15.75" x14ac:dyDescent="0.25">
      <c r="A420" s="69">
        <v>43563</v>
      </c>
      <c r="B420" s="69" t="s">
        <v>118</v>
      </c>
      <c r="C420" s="69" t="s">
        <v>576</v>
      </c>
      <c r="D420" s="69" t="s">
        <v>238</v>
      </c>
      <c r="E420" s="74" t="s">
        <v>48</v>
      </c>
      <c r="F420" s="69" t="s">
        <v>584</v>
      </c>
      <c r="G420" s="71">
        <v>400000</v>
      </c>
      <c r="H420" s="72">
        <f t="shared" si="6"/>
        <v>192.43776767045307</v>
      </c>
    </row>
    <row r="421" spans="1:8" ht="15.75" x14ac:dyDescent="0.25">
      <c r="A421" s="69">
        <v>43645</v>
      </c>
      <c r="B421" s="69" t="s">
        <v>118</v>
      </c>
      <c r="C421" s="69" t="s">
        <v>578</v>
      </c>
      <c r="D421" s="69" t="s">
        <v>238</v>
      </c>
      <c r="E421" s="74" t="s">
        <v>48</v>
      </c>
      <c r="F421" s="69" t="s">
        <v>579</v>
      </c>
      <c r="G421" s="71">
        <v>200000</v>
      </c>
      <c r="H421" s="72">
        <f t="shared" si="6"/>
        <v>96.218883835226535</v>
      </c>
    </row>
    <row r="422" spans="1:8" ht="15.75" x14ac:dyDescent="0.25">
      <c r="A422" s="69">
        <v>43488</v>
      </c>
      <c r="B422" s="69" t="s">
        <v>118</v>
      </c>
      <c r="C422" s="69" t="s">
        <v>580</v>
      </c>
      <c r="D422" s="69" t="s">
        <v>238</v>
      </c>
      <c r="E422" s="74" t="s">
        <v>48</v>
      </c>
      <c r="F422" s="69" t="s">
        <v>599</v>
      </c>
      <c r="G422" s="71">
        <v>200000</v>
      </c>
      <c r="H422" s="72">
        <f t="shared" si="6"/>
        <v>96.218883835226535</v>
      </c>
    </row>
    <row r="423" spans="1:8" ht="15.75" x14ac:dyDescent="0.25">
      <c r="A423" s="69">
        <v>43500</v>
      </c>
      <c r="B423" s="69" t="s">
        <v>118</v>
      </c>
      <c r="C423" s="69" t="s">
        <v>571</v>
      </c>
      <c r="D423" s="69" t="s">
        <v>238</v>
      </c>
      <c r="E423" s="74" t="s">
        <v>48</v>
      </c>
      <c r="F423" s="69" t="s">
        <v>600</v>
      </c>
      <c r="G423" s="71">
        <v>100000</v>
      </c>
      <c r="H423" s="72">
        <f t="shared" si="6"/>
        <v>48.109441917613267</v>
      </c>
    </row>
    <row r="424" spans="1:8" ht="15.75" x14ac:dyDescent="0.25">
      <c r="A424" s="69">
        <v>43544</v>
      </c>
      <c r="B424" s="69" t="s">
        <v>118</v>
      </c>
      <c r="C424" s="69" t="s">
        <v>572</v>
      </c>
      <c r="D424" s="69" t="s">
        <v>238</v>
      </c>
      <c r="E424" s="74" t="s">
        <v>48</v>
      </c>
      <c r="F424" s="69" t="s">
        <v>601</v>
      </c>
      <c r="G424" s="71">
        <v>480000</v>
      </c>
      <c r="H424" s="72">
        <f t="shared" si="6"/>
        <v>230.92532120454371</v>
      </c>
    </row>
    <row r="425" spans="1:8" ht="15.75" x14ac:dyDescent="0.25">
      <c r="A425" s="69">
        <v>43563</v>
      </c>
      <c r="B425" s="69" t="s">
        <v>118</v>
      </c>
      <c r="C425" s="69" t="s">
        <v>574</v>
      </c>
      <c r="D425" s="69" t="s">
        <v>238</v>
      </c>
      <c r="E425" s="74" t="s">
        <v>48</v>
      </c>
      <c r="F425" s="69" t="s">
        <v>583</v>
      </c>
      <c r="G425" s="71">
        <v>120000</v>
      </c>
      <c r="H425" s="72">
        <f t="shared" si="6"/>
        <v>57.731330301135927</v>
      </c>
    </row>
    <row r="426" spans="1:8" ht="15.75" x14ac:dyDescent="0.25">
      <c r="A426" s="69">
        <v>43563</v>
      </c>
      <c r="B426" s="69" t="s">
        <v>118</v>
      </c>
      <c r="C426" s="69" t="s">
        <v>576</v>
      </c>
      <c r="D426" s="69" t="s">
        <v>238</v>
      </c>
      <c r="E426" s="74" t="s">
        <v>48</v>
      </c>
      <c r="F426" s="69" t="s">
        <v>584</v>
      </c>
      <c r="G426" s="71">
        <v>200000</v>
      </c>
      <c r="H426" s="72">
        <f t="shared" si="6"/>
        <v>96.218883835226535</v>
      </c>
    </row>
    <row r="427" spans="1:8" ht="15.75" x14ac:dyDescent="0.25">
      <c r="A427" s="69">
        <v>43645</v>
      </c>
      <c r="B427" s="69" t="s">
        <v>118</v>
      </c>
      <c r="C427" s="69" t="s">
        <v>578</v>
      </c>
      <c r="D427" s="69" t="s">
        <v>238</v>
      </c>
      <c r="E427" s="74" t="s">
        <v>48</v>
      </c>
      <c r="F427" s="69" t="s">
        <v>579</v>
      </c>
      <c r="G427" s="71">
        <v>143000</v>
      </c>
      <c r="H427" s="72">
        <f t="shared" si="6"/>
        <v>68.796501942186978</v>
      </c>
    </row>
    <row r="428" spans="1:8" ht="15.75" x14ac:dyDescent="0.25">
      <c r="A428" s="69">
        <v>43546</v>
      </c>
      <c r="B428" s="69" t="s">
        <v>118</v>
      </c>
      <c r="C428" s="69" t="s">
        <v>602</v>
      </c>
      <c r="D428" s="69" t="s">
        <v>238</v>
      </c>
      <c r="E428" s="74" t="s">
        <v>48</v>
      </c>
      <c r="F428" s="69" t="s">
        <v>324</v>
      </c>
      <c r="G428" s="71">
        <v>420000</v>
      </c>
      <c r="H428" s="72">
        <f t="shared" si="6"/>
        <v>202.05965605397574</v>
      </c>
    </row>
    <row r="429" spans="1:8" ht="15.75" x14ac:dyDescent="0.25">
      <c r="A429" s="69">
        <v>43546</v>
      </c>
      <c r="B429" s="69" t="s">
        <v>118</v>
      </c>
      <c r="C429" s="69" t="s">
        <v>603</v>
      </c>
      <c r="D429" s="69" t="s">
        <v>238</v>
      </c>
      <c r="E429" s="74" t="s">
        <v>48</v>
      </c>
      <c r="F429" s="69" t="s">
        <v>604</v>
      </c>
      <c r="G429" s="71">
        <v>280000</v>
      </c>
      <c r="H429" s="72">
        <f t="shared" si="6"/>
        <v>134.70643736931714</v>
      </c>
    </row>
    <row r="430" spans="1:8" ht="15.75" x14ac:dyDescent="0.25">
      <c r="A430" s="69">
        <v>43563</v>
      </c>
      <c r="B430" s="69" t="s">
        <v>118</v>
      </c>
      <c r="C430" s="69" t="s">
        <v>605</v>
      </c>
      <c r="D430" s="69" t="s">
        <v>238</v>
      </c>
      <c r="E430" s="74" t="s">
        <v>48</v>
      </c>
      <c r="F430" s="69" t="s">
        <v>606</v>
      </c>
      <c r="G430" s="71">
        <v>420000</v>
      </c>
      <c r="H430" s="72">
        <f t="shared" si="6"/>
        <v>202.05965605397574</v>
      </c>
    </row>
    <row r="431" spans="1:8" ht="15.75" x14ac:dyDescent="0.25">
      <c r="A431" s="69">
        <v>43644</v>
      </c>
      <c r="B431" s="69" t="s">
        <v>118</v>
      </c>
      <c r="C431" s="69" t="s">
        <v>607</v>
      </c>
      <c r="D431" s="69" t="s">
        <v>238</v>
      </c>
      <c r="E431" s="74" t="s">
        <v>48</v>
      </c>
      <c r="F431" s="69" t="s">
        <v>608</v>
      </c>
      <c r="G431" s="71">
        <v>140000</v>
      </c>
      <c r="H431" s="72">
        <f t="shared" si="6"/>
        <v>67.353218684658572</v>
      </c>
    </row>
    <row r="432" spans="1:8" ht="15.75" x14ac:dyDescent="0.25">
      <c r="A432" s="69">
        <v>43515</v>
      </c>
      <c r="B432" s="69" t="s">
        <v>118</v>
      </c>
      <c r="C432" s="69" t="s">
        <v>325</v>
      </c>
      <c r="D432" s="69" t="s">
        <v>238</v>
      </c>
      <c r="E432" s="74" t="s">
        <v>48</v>
      </c>
      <c r="F432" s="69" t="s">
        <v>326</v>
      </c>
      <c r="G432" s="71">
        <v>173876</v>
      </c>
      <c r="H432" s="72">
        <f t="shared" si="6"/>
        <v>83.650773228669252</v>
      </c>
    </row>
    <row r="433" spans="1:8" ht="15.75" x14ac:dyDescent="0.25">
      <c r="A433" s="69">
        <v>43544</v>
      </c>
      <c r="B433" s="69" t="s">
        <v>118</v>
      </c>
      <c r="C433" s="69" t="s">
        <v>383</v>
      </c>
      <c r="D433" s="69" t="s">
        <v>238</v>
      </c>
      <c r="E433" s="74" t="s">
        <v>48</v>
      </c>
      <c r="F433" s="69" t="s">
        <v>384</v>
      </c>
      <c r="G433" s="71">
        <v>91650</v>
      </c>
      <c r="H433" s="72">
        <f t="shared" si="6"/>
        <v>44.09230351749256</v>
      </c>
    </row>
    <row r="434" spans="1:8" ht="15.75" x14ac:dyDescent="0.25">
      <c r="A434" s="69">
        <v>43553</v>
      </c>
      <c r="B434" s="69" t="s">
        <v>118</v>
      </c>
      <c r="C434" s="69" t="s">
        <v>385</v>
      </c>
      <c r="D434" s="69" t="s">
        <v>238</v>
      </c>
      <c r="E434" s="74" t="s">
        <v>48</v>
      </c>
      <c r="F434" s="69" t="s">
        <v>386</v>
      </c>
      <c r="G434" s="71">
        <v>153831</v>
      </c>
      <c r="H434" s="72">
        <f t="shared" si="6"/>
        <v>74.007235596283664</v>
      </c>
    </row>
    <row r="435" spans="1:8" ht="15.75" x14ac:dyDescent="0.25">
      <c r="A435" s="69">
        <v>43563</v>
      </c>
      <c r="B435" s="69" t="s">
        <v>118</v>
      </c>
      <c r="C435" s="69" t="s">
        <v>514</v>
      </c>
      <c r="D435" s="69" t="s">
        <v>238</v>
      </c>
      <c r="E435" s="74" t="s">
        <v>48</v>
      </c>
      <c r="F435" s="69" t="s">
        <v>515</v>
      </c>
      <c r="G435" s="71">
        <v>166028</v>
      </c>
      <c r="H435" s="72">
        <f t="shared" si="6"/>
        <v>79.875144226974967</v>
      </c>
    </row>
    <row r="436" spans="1:8" ht="15.75" x14ac:dyDescent="0.25">
      <c r="A436" s="69">
        <v>43646</v>
      </c>
      <c r="B436" s="69" t="s">
        <v>118</v>
      </c>
      <c r="C436" s="69" t="s">
        <v>516</v>
      </c>
      <c r="D436" s="69" t="s">
        <v>238</v>
      </c>
      <c r="E436" s="74" t="s">
        <v>48</v>
      </c>
      <c r="F436" s="69" t="s">
        <v>517</v>
      </c>
      <c r="G436" s="71">
        <v>15000</v>
      </c>
      <c r="H436" s="72">
        <f t="shared" si="6"/>
        <v>7.2164162876419908</v>
      </c>
    </row>
    <row r="437" spans="1:8" ht="15.75" x14ac:dyDescent="0.25">
      <c r="A437" s="69">
        <v>43646</v>
      </c>
      <c r="B437" s="69" t="s">
        <v>118</v>
      </c>
      <c r="C437" s="69" t="s">
        <v>609</v>
      </c>
      <c r="D437" s="69" t="s">
        <v>238</v>
      </c>
      <c r="E437" s="74" t="s">
        <v>48</v>
      </c>
      <c r="F437" s="69" t="s">
        <v>610</v>
      </c>
      <c r="G437" s="71">
        <v>94000</v>
      </c>
      <c r="H437" s="72">
        <f t="shared" si="6"/>
        <v>45.222875402556475</v>
      </c>
    </row>
    <row r="438" spans="1:8" ht="15.75" x14ac:dyDescent="0.25">
      <c r="A438" s="69">
        <v>43474</v>
      </c>
      <c r="B438" s="69" t="s">
        <v>118</v>
      </c>
      <c r="C438" s="69" t="s">
        <v>611</v>
      </c>
      <c r="D438" s="69" t="s">
        <v>238</v>
      </c>
      <c r="E438" s="74" t="s">
        <v>48</v>
      </c>
      <c r="F438" s="69" t="s">
        <v>612</v>
      </c>
      <c r="G438" s="71">
        <v>120000</v>
      </c>
      <c r="H438" s="72">
        <f t="shared" si="6"/>
        <v>57.731330301135927</v>
      </c>
    </row>
    <row r="439" spans="1:8" ht="15.75" x14ac:dyDescent="0.25">
      <c r="A439" s="69">
        <v>43474</v>
      </c>
      <c r="B439" s="69" t="s">
        <v>118</v>
      </c>
      <c r="C439" s="69" t="s">
        <v>613</v>
      </c>
      <c r="D439" s="69" t="s">
        <v>238</v>
      </c>
      <c r="E439" s="74" t="s">
        <v>48</v>
      </c>
      <c r="F439" s="69" t="s">
        <v>614</v>
      </c>
      <c r="G439" s="71">
        <v>120000</v>
      </c>
      <c r="H439" s="72">
        <f t="shared" si="6"/>
        <v>57.731330301135927</v>
      </c>
    </row>
    <row r="440" spans="1:8" ht="15.75" x14ac:dyDescent="0.25">
      <c r="A440" s="69">
        <v>43474</v>
      </c>
      <c r="B440" s="69" t="s">
        <v>118</v>
      </c>
      <c r="C440" s="69" t="s">
        <v>615</v>
      </c>
      <c r="D440" s="69" t="s">
        <v>238</v>
      </c>
      <c r="E440" s="74" t="s">
        <v>48</v>
      </c>
      <c r="F440" s="69" t="s">
        <v>614</v>
      </c>
      <c r="G440" s="71">
        <v>120000</v>
      </c>
      <c r="H440" s="72">
        <f t="shared" si="6"/>
        <v>57.731330301135927</v>
      </c>
    </row>
    <row r="441" spans="1:8" ht="15.75" x14ac:dyDescent="0.25">
      <c r="A441" s="69">
        <v>43474</v>
      </c>
      <c r="B441" s="69" t="s">
        <v>118</v>
      </c>
      <c r="C441" s="69" t="s">
        <v>616</v>
      </c>
      <c r="D441" s="69" t="s">
        <v>238</v>
      </c>
      <c r="E441" s="74" t="s">
        <v>48</v>
      </c>
      <c r="F441" s="69" t="s">
        <v>614</v>
      </c>
      <c r="G441" s="71">
        <v>120000</v>
      </c>
      <c r="H441" s="72">
        <f t="shared" si="6"/>
        <v>57.731330301135927</v>
      </c>
    </row>
    <row r="442" spans="1:8" ht="15.75" x14ac:dyDescent="0.25">
      <c r="A442" s="69">
        <v>43514</v>
      </c>
      <c r="B442" s="69" t="s">
        <v>118</v>
      </c>
      <c r="C442" s="69" t="s">
        <v>617</v>
      </c>
      <c r="D442" s="69" t="s">
        <v>238</v>
      </c>
      <c r="E442" s="74" t="s">
        <v>48</v>
      </c>
      <c r="F442" s="69" t="s">
        <v>618</v>
      </c>
      <c r="G442" s="71">
        <v>200000</v>
      </c>
      <c r="H442" s="72">
        <f t="shared" si="6"/>
        <v>96.218883835226535</v>
      </c>
    </row>
    <row r="443" spans="1:8" ht="15.75" x14ac:dyDescent="0.25">
      <c r="A443" s="69">
        <v>43514</v>
      </c>
      <c r="B443" s="69" t="s">
        <v>118</v>
      </c>
      <c r="C443" s="69" t="s">
        <v>619</v>
      </c>
      <c r="D443" s="69" t="s">
        <v>238</v>
      </c>
      <c r="E443" s="74" t="s">
        <v>48</v>
      </c>
      <c r="F443" s="69" t="s">
        <v>530</v>
      </c>
      <c r="G443" s="71">
        <v>200000</v>
      </c>
      <c r="H443" s="72">
        <f t="shared" si="6"/>
        <v>96.218883835226535</v>
      </c>
    </row>
    <row r="444" spans="1:8" ht="15.75" x14ac:dyDescent="0.25">
      <c r="A444" s="69">
        <v>43514</v>
      </c>
      <c r="B444" s="69" t="s">
        <v>118</v>
      </c>
      <c r="C444" s="69" t="s">
        <v>620</v>
      </c>
      <c r="D444" s="69" t="s">
        <v>238</v>
      </c>
      <c r="E444" s="74" t="s">
        <v>48</v>
      </c>
      <c r="F444" s="69" t="s">
        <v>535</v>
      </c>
      <c r="G444" s="71">
        <v>200000</v>
      </c>
      <c r="H444" s="72">
        <f t="shared" si="6"/>
        <v>96.218883835226535</v>
      </c>
    </row>
    <row r="445" spans="1:8" ht="15.75" x14ac:dyDescent="0.25">
      <c r="A445" s="69">
        <v>43514</v>
      </c>
      <c r="B445" s="69" t="s">
        <v>118</v>
      </c>
      <c r="C445" s="69" t="s">
        <v>621</v>
      </c>
      <c r="D445" s="69" t="s">
        <v>238</v>
      </c>
      <c r="E445" s="74" t="s">
        <v>48</v>
      </c>
      <c r="F445" s="69" t="s">
        <v>537</v>
      </c>
      <c r="G445" s="71">
        <v>200000</v>
      </c>
      <c r="H445" s="72">
        <f t="shared" si="6"/>
        <v>96.218883835226535</v>
      </c>
    </row>
    <row r="446" spans="1:8" ht="15.75" x14ac:dyDescent="0.25">
      <c r="A446" s="69">
        <v>43542</v>
      </c>
      <c r="B446" s="69" t="s">
        <v>118</v>
      </c>
      <c r="C446" s="69" t="s">
        <v>622</v>
      </c>
      <c r="D446" s="69" t="s">
        <v>238</v>
      </c>
      <c r="E446" s="74" t="s">
        <v>48</v>
      </c>
      <c r="F446" s="69" t="s">
        <v>330</v>
      </c>
      <c r="G446" s="71">
        <v>80000</v>
      </c>
      <c r="H446" s="72">
        <f t="shared" si="6"/>
        <v>38.487553534090615</v>
      </c>
    </row>
    <row r="447" spans="1:8" ht="15.75" x14ac:dyDescent="0.25">
      <c r="A447" s="69">
        <v>43542</v>
      </c>
      <c r="B447" s="69" t="s">
        <v>118</v>
      </c>
      <c r="C447" s="69" t="s">
        <v>623</v>
      </c>
      <c r="D447" s="69" t="s">
        <v>238</v>
      </c>
      <c r="E447" s="74" t="s">
        <v>48</v>
      </c>
      <c r="F447" s="69" t="s">
        <v>530</v>
      </c>
      <c r="G447" s="71">
        <v>80000</v>
      </c>
      <c r="H447" s="72">
        <f t="shared" si="6"/>
        <v>38.487553534090615</v>
      </c>
    </row>
    <row r="448" spans="1:8" ht="15.75" x14ac:dyDescent="0.25">
      <c r="A448" s="69">
        <v>43542</v>
      </c>
      <c r="B448" s="69" t="s">
        <v>118</v>
      </c>
      <c r="C448" s="69" t="s">
        <v>624</v>
      </c>
      <c r="D448" s="69" t="s">
        <v>238</v>
      </c>
      <c r="E448" s="74" t="s">
        <v>48</v>
      </c>
      <c r="F448" s="69" t="s">
        <v>332</v>
      </c>
      <c r="G448" s="71">
        <v>80000</v>
      </c>
      <c r="H448" s="72">
        <f t="shared" si="6"/>
        <v>38.487553534090615</v>
      </c>
    </row>
    <row r="449" spans="1:8" ht="15.75" x14ac:dyDescent="0.25">
      <c r="A449" s="69">
        <v>43542</v>
      </c>
      <c r="B449" s="69" t="s">
        <v>118</v>
      </c>
      <c r="C449" s="69" t="s">
        <v>625</v>
      </c>
      <c r="D449" s="69" t="s">
        <v>238</v>
      </c>
      <c r="E449" s="74" t="s">
        <v>48</v>
      </c>
      <c r="F449" s="69" t="s">
        <v>626</v>
      </c>
      <c r="G449" s="71">
        <v>80000</v>
      </c>
      <c r="H449" s="72">
        <f t="shared" si="6"/>
        <v>38.487553534090615</v>
      </c>
    </row>
    <row r="450" spans="1:8" ht="15.75" x14ac:dyDescent="0.25">
      <c r="A450" s="69">
        <v>43542</v>
      </c>
      <c r="B450" s="69" t="s">
        <v>118</v>
      </c>
      <c r="C450" s="69" t="s">
        <v>627</v>
      </c>
      <c r="D450" s="69" t="s">
        <v>238</v>
      </c>
      <c r="E450" s="74" t="s">
        <v>48</v>
      </c>
      <c r="F450" s="69" t="s">
        <v>537</v>
      </c>
      <c r="G450" s="71">
        <v>80000</v>
      </c>
      <c r="H450" s="72">
        <f t="shared" si="6"/>
        <v>38.487553534090615</v>
      </c>
    </row>
    <row r="451" spans="1:8" ht="15.75" x14ac:dyDescent="0.25">
      <c r="A451" s="69">
        <v>43542</v>
      </c>
      <c r="B451" s="69" t="s">
        <v>118</v>
      </c>
      <c r="C451" s="69" t="s">
        <v>628</v>
      </c>
      <c r="D451" s="69" t="s">
        <v>238</v>
      </c>
      <c r="E451" s="74" t="s">
        <v>48</v>
      </c>
      <c r="F451" s="69" t="s">
        <v>330</v>
      </c>
      <c r="G451" s="71">
        <v>120000</v>
      </c>
      <c r="H451" s="72">
        <f t="shared" si="6"/>
        <v>57.731330301135927</v>
      </c>
    </row>
    <row r="452" spans="1:8" ht="15.75" x14ac:dyDescent="0.25">
      <c r="A452" s="69">
        <v>43542</v>
      </c>
      <c r="B452" s="69" t="s">
        <v>118</v>
      </c>
      <c r="C452" s="69" t="s">
        <v>629</v>
      </c>
      <c r="D452" s="69" t="s">
        <v>238</v>
      </c>
      <c r="E452" s="74" t="s">
        <v>48</v>
      </c>
      <c r="F452" s="69" t="s">
        <v>530</v>
      </c>
      <c r="G452" s="71">
        <v>120000</v>
      </c>
      <c r="H452" s="72">
        <f t="shared" si="6"/>
        <v>57.731330301135927</v>
      </c>
    </row>
    <row r="453" spans="1:8" ht="15.75" x14ac:dyDescent="0.25">
      <c r="A453" s="69">
        <v>43542</v>
      </c>
      <c r="B453" s="69" t="s">
        <v>118</v>
      </c>
      <c r="C453" s="69" t="s">
        <v>630</v>
      </c>
      <c r="D453" s="69" t="s">
        <v>238</v>
      </c>
      <c r="E453" s="74" t="s">
        <v>48</v>
      </c>
      <c r="F453" s="69" t="s">
        <v>332</v>
      </c>
      <c r="G453" s="71">
        <v>120000</v>
      </c>
      <c r="H453" s="72">
        <f t="shared" si="6"/>
        <v>57.731330301135927</v>
      </c>
    </row>
    <row r="454" spans="1:8" ht="15.75" x14ac:dyDescent="0.25">
      <c r="A454" s="69">
        <v>43636</v>
      </c>
      <c r="B454" s="69" t="s">
        <v>118</v>
      </c>
      <c r="C454" s="69" t="s">
        <v>631</v>
      </c>
      <c r="D454" s="69" t="s">
        <v>238</v>
      </c>
      <c r="E454" s="74" t="s">
        <v>48</v>
      </c>
      <c r="F454" s="69" t="s">
        <v>530</v>
      </c>
      <c r="G454" s="71">
        <v>50000</v>
      </c>
      <c r="H454" s="72">
        <f t="shared" si="6"/>
        <v>24.054720958806634</v>
      </c>
    </row>
    <row r="455" spans="1:8" ht="15.75" x14ac:dyDescent="0.25">
      <c r="A455" s="69">
        <v>43636</v>
      </c>
      <c r="B455" s="69" t="s">
        <v>118</v>
      </c>
      <c r="C455" s="69" t="s">
        <v>632</v>
      </c>
      <c r="D455" s="69" t="s">
        <v>238</v>
      </c>
      <c r="E455" s="74" t="s">
        <v>48</v>
      </c>
      <c r="F455" s="69" t="s">
        <v>633</v>
      </c>
      <c r="G455" s="71">
        <v>50000</v>
      </c>
      <c r="H455" s="72">
        <f t="shared" ref="H455:H518" si="7">G455/$G$2</f>
        <v>24.054720958806634</v>
      </c>
    </row>
    <row r="456" spans="1:8" ht="15.75" x14ac:dyDescent="0.25">
      <c r="A456" s="69">
        <v>43636</v>
      </c>
      <c r="B456" s="69" t="s">
        <v>118</v>
      </c>
      <c r="C456" s="69" t="s">
        <v>634</v>
      </c>
      <c r="D456" s="69" t="s">
        <v>238</v>
      </c>
      <c r="E456" s="74" t="s">
        <v>48</v>
      </c>
      <c r="F456" s="69" t="s">
        <v>535</v>
      </c>
      <c r="G456" s="71">
        <v>50000</v>
      </c>
      <c r="H456" s="72">
        <f t="shared" si="7"/>
        <v>24.054720958806634</v>
      </c>
    </row>
    <row r="457" spans="1:8" ht="15.75" x14ac:dyDescent="0.25">
      <c r="A457" s="69">
        <v>43636</v>
      </c>
      <c r="B457" s="69" t="s">
        <v>118</v>
      </c>
      <c r="C457" s="69" t="s">
        <v>635</v>
      </c>
      <c r="D457" s="69" t="s">
        <v>238</v>
      </c>
      <c r="E457" s="74" t="s">
        <v>48</v>
      </c>
      <c r="F457" s="69" t="s">
        <v>636</v>
      </c>
      <c r="G457" s="71">
        <v>50000</v>
      </c>
      <c r="H457" s="72">
        <f t="shared" si="7"/>
        <v>24.054720958806634</v>
      </c>
    </row>
    <row r="458" spans="1:8" ht="15.75" x14ac:dyDescent="0.25">
      <c r="A458" s="69">
        <v>43549</v>
      </c>
      <c r="B458" s="69" t="s">
        <v>118</v>
      </c>
      <c r="C458" s="69" t="s">
        <v>637</v>
      </c>
      <c r="D458" s="69" t="s">
        <v>238</v>
      </c>
      <c r="E458" s="74" t="s">
        <v>48</v>
      </c>
      <c r="F458" s="69" t="s">
        <v>638</v>
      </c>
      <c r="G458" s="71">
        <v>100000</v>
      </c>
      <c r="H458" s="72">
        <f t="shared" si="7"/>
        <v>48.109441917613267</v>
      </c>
    </row>
    <row r="459" spans="1:8" ht="15.75" x14ac:dyDescent="0.25">
      <c r="A459" s="69">
        <v>43651</v>
      </c>
      <c r="B459" s="69" t="s">
        <v>118</v>
      </c>
      <c r="C459" s="69" t="s">
        <v>639</v>
      </c>
      <c r="D459" s="69" t="s">
        <v>238</v>
      </c>
      <c r="E459" s="74" t="s">
        <v>48</v>
      </c>
      <c r="F459" s="69" t="s">
        <v>640</v>
      </c>
      <c r="G459" s="71">
        <v>80000</v>
      </c>
      <c r="H459" s="72">
        <f t="shared" si="7"/>
        <v>38.487553534090615</v>
      </c>
    </row>
    <row r="460" spans="1:8" ht="15.75" x14ac:dyDescent="0.25">
      <c r="A460" s="69">
        <v>43644</v>
      </c>
      <c r="B460" s="69" t="s">
        <v>118</v>
      </c>
      <c r="C460" s="69" t="s">
        <v>560</v>
      </c>
      <c r="D460" s="69" t="s">
        <v>238</v>
      </c>
      <c r="E460" s="74" t="s">
        <v>48</v>
      </c>
      <c r="F460" s="69" t="s">
        <v>440</v>
      </c>
      <c r="G460" s="71">
        <v>180000</v>
      </c>
      <c r="H460" s="72">
        <f t="shared" si="7"/>
        <v>86.59699545170389</v>
      </c>
    </row>
    <row r="461" spans="1:8" ht="15.75" x14ac:dyDescent="0.25">
      <c r="A461" s="69">
        <v>43646</v>
      </c>
      <c r="B461" s="69" t="s">
        <v>118</v>
      </c>
      <c r="C461" s="69" t="s">
        <v>430</v>
      </c>
      <c r="D461" s="69" t="s">
        <v>238</v>
      </c>
      <c r="E461" s="74" t="s">
        <v>48</v>
      </c>
      <c r="F461" s="69" t="s">
        <v>561</v>
      </c>
      <c r="G461" s="71">
        <v>180000</v>
      </c>
      <c r="H461" s="72">
        <f t="shared" si="7"/>
        <v>86.59699545170389</v>
      </c>
    </row>
    <row r="462" spans="1:8" ht="15.75" x14ac:dyDescent="0.25">
      <c r="A462" s="69">
        <v>43646</v>
      </c>
      <c r="B462" s="69" t="s">
        <v>118</v>
      </c>
      <c r="C462" s="69" t="s">
        <v>432</v>
      </c>
      <c r="D462" s="69" t="s">
        <v>238</v>
      </c>
      <c r="E462" s="74" t="s">
        <v>48</v>
      </c>
      <c r="F462" s="69" t="s">
        <v>562</v>
      </c>
      <c r="G462" s="71">
        <v>360000</v>
      </c>
      <c r="H462" s="72">
        <f t="shared" si="7"/>
        <v>173.19399090340778</v>
      </c>
    </row>
    <row r="463" spans="1:8" ht="15.75" x14ac:dyDescent="0.25">
      <c r="A463" s="69">
        <v>43646</v>
      </c>
      <c r="B463" s="69" t="s">
        <v>118</v>
      </c>
      <c r="C463" s="69" t="s">
        <v>434</v>
      </c>
      <c r="D463" s="69" t="s">
        <v>238</v>
      </c>
      <c r="E463" s="74" t="s">
        <v>48</v>
      </c>
      <c r="F463" s="69" t="s">
        <v>435</v>
      </c>
      <c r="G463" s="71">
        <v>180000</v>
      </c>
      <c r="H463" s="72">
        <f t="shared" si="7"/>
        <v>86.59699545170389</v>
      </c>
    </row>
    <row r="464" spans="1:8" ht="15.75" x14ac:dyDescent="0.25">
      <c r="A464" s="69">
        <v>43646</v>
      </c>
      <c r="B464" s="69" t="s">
        <v>118</v>
      </c>
      <c r="C464" s="69" t="s">
        <v>438</v>
      </c>
      <c r="D464" s="69" t="s">
        <v>238</v>
      </c>
      <c r="E464" s="74" t="s">
        <v>48</v>
      </c>
      <c r="F464" s="69" t="s">
        <v>431</v>
      </c>
      <c r="G464" s="71">
        <v>540000</v>
      </c>
      <c r="H464" s="72">
        <f t="shared" si="7"/>
        <v>259.79098635511167</v>
      </c>
    </row>
    <row r="465" spans="1:8" ht="15.75" x14ac:dyDescent="0.25">
      <c r="A465" s="69">
        <v>43646</v>
      </c>
      <c r="B465" s="69" t="s">
        <v>118</v>
      </c>
      <c r="C465" s="69" t="s">
        <v>426</v>
      </c>
      <c r="D465" s="69" t="s">
        <v>238</v>
      </c>
      <c r="E465" s="74" t="s">
        <v>48</v>
      </c>
      <c r="F465" s="69" t="s">
        <v>427</v>
      </c>
      <c r="G465" s="71">
        <v>360000</v>
      </c>
      <c r="H465" s="72">
        <f t="shared" si="7"/>
        <v>173.19399090340778</v>
      </c>
    </row>
    <row r="466" spans="1:8" ht="15.75" x14ac:dyDescent="0.25">
      <c r="A466" s="69">
        <v>43549</v>
      </c>
      <c r="B466" s="69" t="s">
        <v>118</v>
      </c>
      <c r="C466" s="69" t="s">
        <v>641</v>
      </c>
      <c r="D466" s="69" t="s">
        <v>238</v>
      </c>
      <c r="E466" s="74" t="s">
        <v>48</v>
      </c>
      <c r="F466" s="69" t="s">
        <v>642</v>
      </c>
      <c r="G466" s="71">
        <v>1200000</v>
      </c>
      <c r="H466" s="72">
        <f t="shared" si="7"/>
        <v>577.31330301135927</v>
      </c>
    </row>
    <row r="467" spans="1:8" ht="15.75" x14ac:dyDescent="0.25">
      <c r="A467" s="69">
        <v>43612</v>
      </c>
      <c r="B467" s="69" t="s">
        <v>118</v>
      </c>
      <c r="C467" s="69" t="s">
        <v>643</v>
      </c>
      <c r="D467" s="69" t="s">
        <v>238</v>
      </c>
      <c r="E467" s="74" t="s">
        <v>48</v>
      </c>
      <c r="F467" s="69" t="s">
        <v>644</v>
      </c>
      <c r="G467" s="71">
        <v>1800000</v>
      </c>
      <c r="H467" s="72">
        <f t="shared" si="7"/>
        <v>865.9699545170389</v>
      </c>
    </row>
    <row r="468" spans="1:8" ht="15.75" x14ac:dyDescent="0.25">
      <c r="A468" s="69">
        <v>43646</v>
      </c>
      <c r="B468" s="69" t="s">
        <v>118</v>
      </c>
      <c r="C468" s="69" t="s">
        <v>645</v>
      </c>
      <c r="D468" s="69" t="s">
        <v>238</v>
      </c>
      <c r="E468" s="74" t="s">
        <v>48</v>
      </c>
      <c r="F468" s="69" t="s">
        <v>646</v>
      </c>
      <c r="G468" s="71">
        <v>600000</v>
      </c>
      <c r="H468" s="72">
        <f t="shared" si="7"/>
        <v>288.65665150567963</v>
      </c>
    </row>
    <row r="469" spans="1:8" ht="15.75" x14ac:dyDescent="0.25">
      <c r="A469" s="69">
        <v>43515</v>
      </c>
      <c r="B469" s="69" t="s">
        <v>118</v>
      </c>
      <c r="C469" s="69" t="s">
        <v>647</v>
      </c>
      <c r="D469" s="69" t="s">
        <v>272</v>
      </c>
      <c r="E469" s="74" t="s">
        <v>51</v>
      </c>
      <c r="F469" s="69" t="s">
        <v>648</v>
      </c>
      <c r="G469" s="71">
        <v>160000</v>
      </c>
      <c r="H469" s="72">
        <f t="shared" si="7"/>
        <v>76.975107068181231</v>
      </c>
    </row>
    <row r="470" spans="1:8" ht="15.75" x14ac:dyDescent="0.25">
      <c r="A470" s="69">
        <v>43640</v>
      </c>
      <c r="B470" s="69" t="s">
        <v>118</v>
      </c>
      <c r="C470" s="69" t="s">
        <v>649</v>
      </c>
      <c r="D470" s="69" t="s">
        <v>272</v>
      </c>
      <c r="E470" s="74" t="s">
        <v>51</v>
      </c>
      <c r="F470" s="69" t="s">
        <v>650</v>
      </c>
      <c r="G470" s="71">
        <v>120000</v>
      </c>
      <c r="H470" s="72">
        <f t="shared" si="7"/>
        <v>57.731330301135927</v>
      </c>
    </row>
    <row r="471" spans="1:8" ht="15.75" x14ac:dyDescent="0.25">
      <c r="A471" s="69">
        <v>43500</v>
      </c>
      <c r="B471" s="69" t="s">
        <v>118</v>
      </c>
      <c r="C471" s="69" t="s">
        <v>651</v>
      </c>
      <c r="D471" s="69" t="s">
        <v>272</v>
      </c>
      <c r="E471" s="74" t="s">
        <v>51</v>
      </c>
      <c r="F471" s="69" t="s">
        <v>365</v>
      </c>
      <c r="G471" s="71">
        <v>80000</v>
      </c>
      <c r="H471" s="72">
        <f t="shared" si="7"/>
        <v>38.487553534090615</v>
      </c>
    </row>
    <row r="472" spans="1:8" ht="15.75" x14ac:dyDescent="0.25">
      <c r="A472" s="69">
        <v>43544</v>
      </c>
      <c r="B472" s="69" t="s">
        <v>118</v>
      </c>
      <c r="C472" s="69" t="s">
        <v>652</v>
      </c>
      <c r="D472" s="69" t="s">
        <v>272</v>
      </c>
      <c r="E472" s="74" t="s">
        <v>51</v>
      </c>
      <c r="F472" s="69" t="s">
        <v>648</v>
      </c>
      <c r="G472" s="71">
        <v>240000</v>
      </c>
      <c r="H472" s="72">
        <f t="shared" si="7"/>
        <v>115.46266060227185</v>
      </c>
    </row>
    <row r="473" spans="1:8" ht="15.75" x14ac:dyDescent="0.25">
      <c r="A473" s="69">
        <v>43544</v>
      </c>
      <c r="B473" s="69" t="s">
        <v>118</v>
      </c>
      <c r="C473" s="69" t="s">
        <v>653</v>
      </c>
      <c r="D473" s="69" t="s">
        <v>272</v>
      </c>
      <c r="E473" s="74" t="s">
        <v>51</v>
      </c>
      <c r="F473" s="69" t="s">
        <v>365</v>
      </c>
      <c r="G473" s="71">
        <v>100000</v>
      </c>
      <c r="H473" s="72">
        <f t="shared" si="7"/>
        <v>48.109441917613267</v>
      </c>
    </row>
    <row r="474" spans="1:8" ht="15.75" x14ac:dyDescent="0.25">
      <c r="A474" s="69">
        <v>43545</v>
      </c>
      <c r="B474" s="69" t="s">
        <v>118</v>
      </c>
      <c r="C474" s="69" t="s">
        <v>654</v>
      </c>
      <c r="D474" s="69" t="s">
        <v>272</v>
      </c>
      <c r="E474" s="74" t="s">
        <v>51</v>
      </c>
      <c r="F474" s="69" t="s">
        <v>322</v>
      </c>
      <c r="G474" s="71">
        <v>120000</v>
      </c>
      <c r="H474" s="72">
        <f t="shared" si="7"/>
        <v>57.731330301135927</v>
      </c>
    </row>
    <row r="475" spans="1:8" ht="15.75" x14ac:dyDescent="0.25">
      <c r="A475" s="69">
        <v>43500</v>
      </c>
      <c r="B475" s="69" t="s">
        <v>118</v>
      </c>
      <c r="C475" s="69" t="s">
        <v>651</v>
      </c>
      <c r="D475" s="69" t="s">
        <v>272</v>
      </c>
      <c r="E475" s="74" t="s">
        <v>51</v>
      </c>
      <c r="F475" s="69" t="s">
        <v>655</v>
      </c>
      <c r="G475" s="71">
        <v>200000</v>
      </c>
      <c r="H475" s="72">
        <f t="shared" si="7"/>
        <v>96.218883835226535</v>
      </c>
    </row>
    <row r="476" spans="1:8" ht="15.75" x14ac:dyDescent="0.25">
      <c r="A476" s="69">
        <v>43500</v>
      </c>
      <c r="B476" s="69" t="s">
        <v>118</v>
      </c>
      <c r="C476" s="69" t="s">
        <v>651</v>
      </c>
      <c r="D476" s="69" t="s">
        <v>272</v>
      </c>
      <c r="E476" s="74" t="s">
        <v>51</v>
      </c>
      <c r="F476" s="69" t="s">
        <v>656</v>
      </c>
      <c r="G476" s="71">
        <v>330000</v>
      </c>
      <c r="H476" s="72">
        <f t="shared" si="7"/>
        <v>158.7611583281238</v>
      </c>
    </row>
    <row r="477" spans="1:8" ht="15.75" x14ac:dyDescent="0.25">
      <c r="A477" s="69">
        <v>43515</v>
      </c>
      <c r="B477" s="69" t="s">
        <v>118</v>
      </c>
      <c r="C477" s="69" t="s">
        <v>647</v>
      </c>
      <c r="D477" s="69" t="s">
        <v>272</v>
      </c>
      <c r="E477" s="74" t="s">
        <v>51</v>
      </c>
      <c r="F477" s="69" t="s">
        <v>657</v>
      </c>
      <c r="G477" s="71">
        <v>400000</v>
      </c>
      <c r="H477" s="72">
        <f t="shared" si="7"/>
        <v>192.43776767045307</v>
      </c>
    </row>
    <row r="478" spans="1:8" ht="15.75" x14ac:dyDescent="0.25">
      <c r="A478" s="69">
        <v>43544</v>
      </c>
      <c r="B478" s="69" t="s">
        <v>118</v>
      </c>
      <c r="C478" s="69" t="s">
        <v>652</v>
      </c>
      <c r="D478" s="69" t="s">
        <v>272</v>
      </c>
      <c r="E478" s="74" t="s">
        <v>51</v>
      </c>
      <c r="F478" s="69" t="s">
        <v>459</v>
      </c>
      <c r="G478" s="71">
        <v>600000</v>
      </c>
      <c r="H478" s="72">
        <f t="shared" si="7"/>
        <v>288.65665150567963</v>
      </c>
    </row>
    <row r="479" spans="1:8" ht="15.75" x14ac:dyDescent="0.25">
      <c r="A479" s="69">
        <v>43544</v>
      </c>
      <c r="B479" s="69" t="s">
        <v>118</v>
      </c>
      <c r="C479" s="69" t="s">
        <v>653</v>
      </c>
      <c r="D479" s="69" t="s">
        <v>272</v>
      </c>
      <c r="E479" s="74" t="s">
        <v>51</v>
      </c>
      <c r="F479" s="69" t="s">
        <v>658</v>
      </c>
      <c r="G479" s="71">
        <v>400000</v>
      </c>
      <c r="H479" s="72">
        <f t="shared" si="7"/>
        <v>192.43776767045307</v>
      </c>
    </row>
    <row r="480" spans="1:8" ht="15.75" x14ac:dyDescent="0.25">
      <c r="A480" s="69">
        <v>43545</v>
      </c>
      <c r="B480" s="69" t="s">
        <v>118</v>
      </c>
      <c r="C480" s="69" t="s">
        <v>654</v>
      </c>
      <c r="D480" s="69" t="s">
        <v>272</v>
      </c>
      <c r="E480" s="74" t="s">
        <v>51</v>
      </c>
      <c r="F480" s="69" t="s">
        <v>459</v>
      </c>
      <c r="G480" s="71">
        <v>120000</v>
      </c>
      <c r="H480" s="72">
        <f t="shared" si="7"/>
        <v>57.731330301135927</v>
      </c>
    </row>
    <row r="481" spans="1:8" ht="15.75" x14ac:dyDescent="0.25">
      <c r="A481" s="69">
        <v>43640</v>
      </c>
      <c r="B481" s="69" t="s">
        <v>118</v>
      </c>
      <c r="C481" s="69" t="s">
        <v>649</v>
      </c>
      <c r="D481" s="69" t="s">
        <v>272</v>
      </c>
      <c r="E481" s="74" t="s">
        <v>51</v>
      </c>
      <c r="F481" s="69" t="s">
        <v>659</v>
      </c>
      <c r="G481" s="71">
        <v>200000</v>
      </c>
      <c r="H481" s="72">
        <f t="shared" si="7"/>
        <v>96.218883835226535</v>
      </c>
    </row>
    <row r="482" spans="1:8" ht="15.75" x14ac:dyDescent="0.25">
      <c r="A482" s="69">
        <v>43488</v>
      </c>
      <c r="B482" s="69" t="s">
        <v>118</v>
      </c>
      <c r="C482" s="69" t="s">
        <v>580</v>
      </c>
      <c r="D482" s="69" t="s">
        <v>272</v>
      </c>
      <c r="E482" s="74" t="s">
        <v>51</v>
      </c>
      <c r="F482" s="69" t="s">
        <v>660</v>
      </c>
      <c r="G482" s="71">
        <v>600000</v>
      </c>
      <c r="H482" s="72">
        <f t="shared" si="7"/>
        <v>288.65665150567963</v>
      </c>
    </row>
    <row r="483" spans="1:8" ht="15.75" x14ac:dyDescent="0.25">
      <c r="A483" s="69">
        <v>43507</v>
      </c>
      <c r="B483" s="69" t="s">
        <v>118</v>
      </c>
      <c r="C483" s="69" t="s">
        <v>661</v>
      </c>
      <c r="D483" s="69" t="s">
        <v>272</v>
      </c>
      <c r="E483" s="74" t="s">
        <v>51</v>
      </c>
      <c r="F483" s="69" t="s">
        <v>662</v>
      </c>
      <c r="G483" s="71">
        <v>400000</v>
      </c>
      <c r="H483" s="72">
        <f t="shared" si="7"/>
        <v>192.43776767045307</v>
      </c>
    </row>
    <row r="484" spans="1:8" ht="15.75" x14ac:dyDescent="0.25">
      <c r="A484" s="69">
        <v>43507</v>
      </c>
      <c r="B484" s="69" t="s">
        <v>118</v>
      </c>
      <c r="C484" s="69" t="s">
        <v>663</v>
      </c>
      <c r="D484" s="69" t="s">
        <v>272</v>
      </c>
      <c r="E484" s="74" t="s">
        <v>51</v>
      </c>
      <c r="F484" s="69" t="s">
        <v>662</v>
      </c>
      <c r="G484" s="71">
        <v>400000</v>
      </c>
      <c r="H484" s="72">
        <f t="shared" si="7"/>
        <v>192.43776767045307</v>
      </c>
    </row>
    <row r="485" spans="1:8" ht="15.75" x14ac:dyDescent="0.25">
      <c r="A485" s="69">
        <v>43507</v>
      </c>
      <c r="B485" s="69" t="s">
        <v>118</v>
      </c>
      <c r="C485" s="69" t="s">
        <v>664</v>
      </c>
      <c r="D485" s="69" t="s">
        <v>272</v>
      </c>
      <c r="E485" s="74" t="s">
        <v>51</v>
      </c>
      <c r="F485" s="69" t="s">
        <v>662</v>
      </c>
      <c r="G485" s="71">
        <v>400000</v>
      </c>
      <c r="H485" s="72">
        <f t="shared" si="7"/>
        <v>192.43776767045307</v>
      </c>
    </row>
    <row r="486" spans="1:8" ht="15.75" x14ac:dyDescent="0.25">
      <c r="A486" s="69">
        <v>43507</v>
      </c>
      <c r="B486" s="69" t="s">
        <v>118</v>
      </c>
      <c r="C486" s="69" t="s">
        <v>665</v>
      </c>
      <c r="D486" s="69" t="s">
        <v>272</v>
      </c>
      <c r="E486" s="74" t="s">
        <v>51</v>
      </c>
      <c r="F486" s="69" t="s">
        <v>662</v>
      </c>
      <c r="G486" s="71">
        <v>400000</v>
      </c>
      <c r="H486" s="72">
        <f t="shared" si="7"/>
        <v>192.43776767045307</v>
      </c>
    </row>
    <row r="487" spans="1:8" ht="15.75" x14ac:dyDescent="0.25">
      <c r="A487" s="69">
        <v>43507</v>
      </c>
      <c r="B487" s="69" t="s">
        <v>118</v>
      </c>
      <c r="C487" s="69" t="s">
        <v>666</v>
      </c>
      <c r="D487" s="69" t="s">
        <v>272</v>
      </c>
      <c r="E487" s="74" t="s">
        <v>51</v>
      </c>
      <c r="F487" s="69" t="s">
        <v>662</v>
      </c>
      <c r="G487" s="71">
        <v>400000</v>
      </c>
      <c r="H487" s="72">
        <f t="shared" si="7"/>
        <v>192.43776767045307</v>
      </c>
    </row>
    <row r="488" spans="1:8" ht="15.75" x14ac:dyDescent="0.25">
      <c r="A488" s="69">
        <v>43529</v>
      </c>
      <c r="B488" s="69" t="s">
        <v>118</v>
      </c>
      <c r="C488" s="69" t="s">
        <v>667</v>
      </c>
      <c r="D488" s="69" t="s">
        <v>272</v>
      </c>
      <c r="E488" s="74" t="s">
        <v>51</v>
      </c>
      <c r="F488" s="69" t="s">
        <v>668</v>
      </c>
      <c r="G488" s="71">
        <v>800000</v>
      </c>
      <c r="H488" s="72">
        <f t="shared" si="7"/>
        <v>384.87553534090614</v>
      </c>
    </row>
    <row r="489" spans="1:8" ht="15.75" x14ac:dyDescent="0.25">
      <c r="A489" s="69">
        <v>43529</v>
      </c>
      <c r="B489" s="69" t="s">
        <v>118</v>
      </c>
      <c r="C489" s="69" t="s">
        <v>669</v>
      </c>
      <c r="D489" s="69" t="s">
        <v>272</v>
      </c>
      <c r="E489" s="74" t="s">
        <v>51</v>
      </c>
      <c r="F489" s="69" t="s">
        <v>670</v>
      </c>
      <c r="G489" s="71">
        <v>400000</v>
      </c>
      <c r="H489" s="72">
        <f t="shared" si="7"/>
        <v>192.43776767045307</v>
      </c>
    </row>
    <row r="490" spans="1:8" ht="15.75" x14ac:dyDescent="0.25">
      <c r="A490" s="69">
        <v>43640</v>
      </c>
      <c r="B490" s="69" t="s">
        <v>118</v>
      </c>
      <c r="C490" s="69" t="s">
        <v>671</v>
      </c>
      <c r="D490" s="69" t="s">
        <v>272</v>
      </c>
      <c r="E490" s="74" t="s">
        <v>51</v>
      </c>
      <c r="F490" s="69" t="s">
        <v>372</v>
      </c>
      <c r="G490" s="71">
        <v>400000</v>
      </c>
      <c r="H490" s="72">
        <f t="shared" si="7"/>
        <v>192.43776767045307</v>
      </c>
    </row>
    <row r="491" spans="1:8" ht="15.75" x14ac:dyDescent="0.25">
      <c r="A491" s="69">
        <v>43487</v>
      </c>
      <c r="B491" s="69" t="s">
        <v>118</v>
      </c>
      <c r="C491" s="69" t="s">
        <v>672</v>
      </c>
      <c r="D491" s="69" t="s">
        <v>272</v>
      </c>
      <c r="E491" s="74" t="s">
        <v>51</v>
      </c>
      <c r="F491" s="69" t="s">
        <v>673</v>
      </c>
      <c r="G491" s="71">
        <v>100000</v>
      </c>
      <c r="H491" s="72">
        <f t="shared" si="7"/>
        <v>48.109441917613267</v>
      </c>
    </row>
    <row r="492" spans="1:8" ht="15.75" x14ac:dyDescent="0.25">
      <c r="A492" s="69">
        <v>43500</v>
      </c>
      <c r="B492" s="69" t="s">
        <v>118</v>
      </c>
      <c r="C492" s="69" t="s">
        <v>651</v>
      </c>
      <c r="D492" s="69" t="s">
        <v>272</v>
      </c>
      <c r="E492" s="74" t="s">
        <v>51</v>
      </c>
      <c r="F492" s="69" t="s">
        <v>674</v>
      </c>
      <c r="G492" s="71">
        <v>70000</v>
      </c>
      <c r="H492" s="72">
        <f t="shared" si="7"/>
        <v>33.676609342329286</v>
      </c>
    </row>
    <row r="493" spans="1:8" ht="15.75" x14ac:dyDescent="0.25">
      <c r="A493" s="69">
        <v>43515</v>
      </c>
      <c r="B493" s="69" t="s">
        <v>118</v>
      </c>
      <c r="C493" s="69" t="s">
        <v>647</v>
      </c>
      <c r="D493" s="69" t="s">
        <v>272</v>
      </c>
      <c r="E493" s="74" t="s">
        <v>51</v>
      </c>
      <c r="F493" s="69" t="s">
        <v>675</v>
      </c>
      <c r="G493" s="71">
        <v>100000</v>
      </c>
      <c r="H493" s="72">
        <f t="shared" si="7"/>
        <v>48.109441917613267</v>
      </c>
    </row>
    <row r="494" spans="1:8" ht="15.75" x14ac:dyDescent="0.25">
      <c r="A494" s="69">
        <v>43544</v>
      </c>
      <c r="B494" s="69" t="s">
        <v>118</v>
      </c>
      <c r="C494" s="69" t="s">
        <v>652</v>
      </c>
      <c r="D494" s="69" t="s">
        <v>272</v>
      </c>
      <c r="E494" s="74" t="s">
        <v>51</v>
      </c>
      <c r="F494" s="69" t="s">
        <v>477</v>
      </c>
      <c r="G494" s="71">
        <v>500000</v>
      </c>
      <c r="H494" s="72">
        <f t="shared" si="7"/>
        <v>240.54720958806635</v>
      </c>
    </row>
    <row r="495" spans="1:8" ht="15.75" x14ac:dyDescent="0.25">
      <c r="A495" s="69">
        <v>43544</v>
      </c>
      <c r="B495" s="69" t="s">
        <v>118</v>
      </c>
      <c r="C495" s="69" t="s">
        <v>653</v>
      </c>
      <c r="D495" s="69" t="s">
        <v>272</v>
      </c>
      <c r="E495" s="74" t="s">
        <v>51</v>
      </c>
      <c r="F495" s="69" t="s">
        <v>676</v>
      </c>
      <c r="G495" s="71">
        <v>200000</v>
      </c>
      <c r="H495" s="72">
        <f t="shared" si="7"/>
        <v>96.218883835226535</v>
      </c>
    </row>
    <row r="496" spans="1:8" ht="15.75" x14ac:dyDescent="0.25">
      <c r="A496" s="69">
        <v>43545</v>
      </c>
      <c r="B496" s="69" t="s">
        <v>118</v>
      </c>
      <c r="C496" s="69" t="s">
        <v>654</v>
      </c>
      <c r="D496" s="69" t="s">
        <v>272</v>
      </c>
      <c r="E496" s="74" t="s">
        <v>51</v>
      </c>
      <c r="F496" s="69" t="s">
        <v>477</v>
      </c>
      <c r="G496" s="71">
        <v>100000</v>
      </c>
      <c r="H496" s="72">
        <f t="shared" si="7"/>
        <v>48.109441917613267</v>
      </c>
    </row>
    <row r="497" spans="1:8" ht="15.75" x14ac:dyDescent="0.25">
      <c r="A497" s="69">
        <v>43640</v>
      </c>
      <c r="B497" s="69" t="s">
        <v>118</v>
      </c>
      <c r="C497" s="69" t="s">
        <v>649</v>
      </c>
      <c r="D497" s="69" t="s">
        <v>272</v>
      </c>
      <c r="E497" s="74" t="s">
        <v>51</v>
      </c>
      <c r="F497" s="69" t="s">
        <v>659</v>
      </c>
      <c r="G497" s="71">
        <v>80000</v>
      </c>
      <c r="H497" s="72">
        <f t="shared" si="7"/>
        <v>38.487553534090615</v>
      </c>
    </row>
    <row r="498" spans="1:8" ht="15.75" x14ac:dyDescent="0.25">
      <c r="A498" s="69">
        <v>43487</v>
      </c>
      <c r="B498" s="69" t="s">
        <v>118</v>
      </c>
      <c r="C498" s="69" t="s">
        <v>672</v>
      </c>
      <c r="D498" s="69" t="s">
        <v>272</v>
      </c>
      <c r="E498" s="74" t="s">
        <v>51</v>
      </c>
      <c r="F498" s="69" t="s">
        <v>673</v>
      </c>
      <c r="G498" s="71">
        <v>250000</v>
      </c>
      <c r="H498" s="72">
        <f t="shared" si="7"/>
        <v>120.27360479403318</v>
      </c>
    </row>
    <row r="499" spans="1:8" ht="15.75" x14ac:dyDescent="0.25">
      <c r="A499" s="69">
        <v>43500</v>
      </c>
      <c r="B499" s="69" t="s">
        <v>118</v>
      </c>
      <c r="C499" s="69" t="s">
        <v>651</v>
      </c>
      <c r="D499" s="69" t="s">
        <v>272</v>
      </c>
      <c r="E499" s="74" t="s">
        <v>51</v>
      </c>
      <c r="F499" s="69" t="s">
        <v>677</v>
      </c>
      <c r="G499" s="71">
        <v>250000</v>
      </c>
      <c r="H499" s="72">
        <f t="shared" si="7"/>
        <v>120.27360479403318</v>
      </c>
    </row>
    <row r="500" spans="1:8" ht="15.75" x14ac:dyDescent="0.25">
      <c r="A500" s="69">
        <v>43515</v>
      </c>
      <c r="B500" s="69" t="s">
        <v>118</v>
      </c>
      <c r="C500" s="69" t="s">
        <v>647</v>
      </c>
      <c r="D500" s="69" t="s">
        <v>272</v>
      </c>
      <c r="E500" s="74" t="s">
        <v>51</v>
      </c>
      <c r="F500" s="69" t="s">
        <v>678</v>
      </c>
      <c r="G500" s="71">
        <v>250000</v>
      </c>
      <c r="H500" s="72">
        <f t="shared" si="7"/>
        <v>120.27360479403318</v>
      </c>
    </row>
    <row r="501" spans="1:8" ht="15.75" x14ac:dyDescent="0.25">
      <c r="A501" s="69">
        <v>43544</v>
      </c>
      <c r="B501" s="69" t="s">
        <v>118</v>
      </c>
      <c r="C501" s="69" t="s">
        <v>652</v>
      </c>
      <c r="D501" s="69" t="s">
        <v>272</v>
      </c>
      <c r="E501" s="74" t="s">
        <v>51</v>
      </c>
      <c r="F501" s="69" t="s">
        <v>679</v>
      </c>
      <c r="G501" s="71">
        <v>1200000</v>
      </c>
      <c r="H501" s="72">
        <f t="shared" si="7"/>
        <v>577.31330301135927</v>
      </c>
    </row>
    <row r="502" spans="1:8" ht="15.75" x14ac:dyDescent="0.25">
      <c r="A502" s="69">
        <v>43544</v>
      </c>
      <c r="B502" s="69" t="s">
        <v>118</v>
      </c>
      <c r="C502" s="69" t="s">
        <v>653</v>
      </c>
      <c r="D502" s="69" t="s">
        <v>272</v>
      </c>
      <c r="E502" s="74" t="s">
        <v>51</v>
      </c>
      <c r="F502" s="69" t="s">
        <v>679</v>
      </c>
      <c r="G502" s="71">
        <v>500000</v>
      </c>
      <c r="H502" s="72">
        <f t="shared" si="7"/>
        <v>240.54720958806635</v>
      </c>
    </row>
    <row r="503" spans="1:8" ht="15.75" x14ac:dyDescent="0.25">
      <c r="A503" s="69">
        <v>43545</v>
      </c>
      <c r="B503" s="69" t="s">
        <v>118</v>
      </c>
      <c r="C503" s="69" t="s">
        <v>654</v>
      </c>
      <c r="D503" s="69" t="s">
        <v>272</v>
      </c>
      <c r="E503" s="74" t="s">
        <v>51</v>
      </c>
      <c r="F503" s="69" t="s">
        <v>680</v>
      </c>
      <c r="G503" s="71">
        <v>300000</v>
      </c>
      <c r="H503" s="72">
        <f t="shared" si="7"/>
        <v>144.32832575283982</v>
      </c>
    </row>
    <row r="504" spans="1:8" ht="15.75" x14ac:dyDescent="0.25">
      <c r="A504" s="69">
        <v>43640</v>
      </c>
      <c r="B504" s="69" t="s">
        <v>118</v>
      </c>
      <c r="C504" s="69" t="s">
        <v>649</v>
      </c>
      <c r="D504" s="69" t="s">
        <v>272</v>
      </c>
      <c r="E504" s="74" t="s">
        <v>51</v>
      </c>
      <c r="F504" s="69" t="s">
        <v>659</v>
      </c>
      <c r="G504" s="71">
        <v>280000</v>
      </c>
      <c r="H504" s="72">
        <f t="shared" si="7"/>
        <v>134.70643736931714</v>
      </c>
    </row>
    <row r="505" spans="1:8" ht="15.75" x14ac:dyDescent="0.25">
      <c r="A505" s="69">
        <v>43487</v>
      </c>
      <c r="B505" s="69" t="s">
        <v>118</v>
      </c>
      <c r="C505" s="69" t="s">
        <v>672</v>
      </c>
      <c r="D505" s="69" t="s">
        <v>272</v>
      </c>
      <c r="E505" s="74" t="s">
        <v>51</v>
      </c>
      <c r="F505" s="69" t="s">
        <v>673</v>
      </c>
      <c r="G505" s="71">
        <v>200000</v>
      </c>
      <c r="H505" s="72">
        <f t="shared" si="7"/>
        <v>96.218883835226535</v>
      </c>
    </row>
    <row r="506" spans="1:8" ht="15.75" x14ac:dyDescent="0.25">
      <c r="A506" s="69">
        <v>43515</v>
      </c>
      <c r="B506" s="69" t="s">
        <v>118</v>
      </c>
      <c r="C506" s="69" t="s">
        <v>647</v>
      </c>
      <c r="D506" s="69" t="s">
        <v>272</v>
      </c>
      <c r="E506" s="74" t="s">
        <v>51</v>
      </c>
      <c r="F506" s="69" t="s">
        <v>681</v>
      </c>
      <c r="G506" s="71">
        <v>200000</v>
      </c>
      <c r="H506" s="72">
        <f t="shared" si="7"/>
        <v>96.218883835226535</v>
      </c>
    </row>
    <row r="507" spans="1:8" ht="15.75" x14ac:dyDescent="0.25">
      <c r="A507" s="69">
        <v>43544</v>
      </c>
      <c r="B507" s="69" t="s">
        <v>118</v>
      </c>
      <c r="C507" s="69" t="s">
        <v>652</v>
      </c>
      <c r="D507" s="69" t="s">
        <v>272</v>
      </c>
      <c r="E507" s="74" t="s">
        <v>51</v>
      </c>
      <c r="F507" s="69" t="s">
        <v>682</v>
      </c>
      <c r="G507" s="71">
        <v>1000000</v>
      </c>
      <c r="H507" s="72">
        <f t="shared" si="7"/>
        <v>481.0944191761327</v>
      </c>
    </row>
    <row r="508" spans="1:8" ht="15.75" x14ac:dyDescent="0.25">
      <c r="A508" s="69">
        <v>43544</v>
      </c>
      <c r="B508" s="69" t="s">
        <v>118</v>
      </c>
      <c r="C508" s="69" t="s">
        <v>653</v>
      </c>
      <c r="D508" s="69" t="s">
        <v>272</v>
      </c>
      <c r="E508" s="74" t="s">
        <v>51</v>
      </c>
      <c r="F508" s="69" t="s">
        <v>683</v>
      </c>
      <c r="G508" s="71">
        <v>400000</v>
      </c>
      <c r="H508" s="72">
        <f t="shared" si="7"/>
        <v>192.43776767045307</v>
      </c>
    </row>
    <row r="509" spans="1:8" ht="15.75" x14ac:dyDescent="0.25">
      <c r="A509" s="69">
        <v>43545</v>
      </c>
      <c r="B509" s="69" t="s">
        <v>118</v>
      </c>
      <c r="C509" s="69" t="s">
        <v>654</v>
      </c>
      <c r="D509" s="69" t="s">
        <v>272</v>
      </c>
      <c r="E509" s="74" t="s">
        <v>51</v>
      </c>
      <c r="F509" s="69" t="s">
        <v>493</v>
      </c>
      <c r="G509" s="71">
        <v>200000</v>
      </c>
      <c r="H509" s="72">
        <f t="shared" si="7"/>
        <v>96.218883835226535</v>
      </c>
    </row>
    <row r="510" spans="1:8" ht="15.75" x14ac:dyDescent="0.25">
      <c r="A510" s="69">
        <v>43640</v>
      </c>
      <c r="B510" s="69" t="s">
        <v>118</v>
      </c>
      <c r="C510" s="69" t="s">
        <v>649</v>
      </c>
      <c r="D510" s="69" t="s">
        <v>272</v>
      </c>
      <c r="E510" s="74" t="s">
        <v>51</v>
      </c>
      <c r="F510" s="69" t="s">
        <v>659</v>
      </c>
      <c r="G510" s="71">
        <v>200000</v>
      </c>
      <c r="H510" s="72">
        <f t="shared" si="7"/>
        <v>96.218883835226535</v>
      </c>
    </row>
    <row r="511" spans="1:8" ht="15.75" x14ac:dyDescent="0.25">
      <c r="A511" s="69">
        <v>43487</v>
      </c>
      <c r="B511" s="69" t="s">
        <v>118</v>
      </c>
      <c r="C511" s="69" t="s">
        <v>672</v>
      </c>
      <c r="D511" s="69" t="s">
        <v>272</v>
      </c>
      <c r="E511" s="74" t="s">
        <v>51</v>
      </c>
      <c r="F511" s="69" t="s">
        <v>673</v>
      </c>
      <c r="G511" s="71">
        <v>100000</v>
      </c>
      <c r="H511" s="72">
        <f t="shared" si="7"/>
        <v>48.109441917613267</v>
      </c>
    </row>
    <row r="512" spans="1:8" ht="15.75" x14ac:dyDescent="0.25">
      <c r="A512" s="69">
        <v>43500</v>
      </c>
      <c r="B512" s="69" t="s">
        <v>118</v>
      </c>
      <c r="C512" s="69" t="s">
        <v>651</v>
      </c>
      <c r="D512" s="69" t="s">
        <v>272</v>
      </c>
      <c r="E512" s="74" t="s">
        <v>51</v>
      </c>
      <c r="F512" s="69" t="s">
        <v>684</v>
      </c>
      <c r="G512" s="71">
        <v>100000</v>
      </c>
      <c r="H512" s="72">
        <f t="shared" si="7"/>
        <v>48.109441917613267</v>
      </c>
    </row>
    <row r="513" spans="1:8" ht="15.75" x14ac:dyDescent="0.25">
      <c r="A513" s="69">
        <v>43515</v>
      </c>
      <c r="B513" s="69" t="s">
        <v>118</v>
      </c>
      <c r="C513" s="69" t="s">
        <v>647</v>
      </c>
      <c r="D513" s="69" t="s">
        <v>272</v>
      </c>
      <c r="E513" s="74" t="s">
        <v>51</v>
      </c>
      <c r="F513" s="69" t="s">
        <v>498</v>
      </c>
      <c r="G513" s="71">
        <v>92200</v>
      </c>
      <c r="H513" s="72">
        <f t="shared" si="7"/>
        <v>44.356905448039434</v>
      </c>
    </row>
    <row r="514" spans="1:8" ht="15.75" x14ac:dyDescent="0.25">
      <c r="A514" s="69">
        <v>43544</v>
      </c>
      <c r="B514" s="69" t="s">
        <v>118</v>
      </c>
      <c r="C514" s="69" t="s">
        <v>652</v>
      </c>
      <c r="D514" s="69" t="s">
        <v>272</v>
      </c>
      <c r="E514" s="74" t="s">
        <v>51</v>
      </c>
      <c r="F514" s="69" t="s">
        <v>601</v>
      </c>
      <c r="G514" s="71">
        <v>480000</v>
      </c>
      <c r="H514" s="72">
        <f t="shared" si="7"/>
        <v>230.92532120454371</v>
      </c>
    </row>
    <row r="515" spans="1:8" ht="15.75" x14ac:dyDescent="0.25">
      <c r="A515" s="69">
        <v>43544</v>
      </c>
      <c r="B515" s="69" t="s">
        <v>118</v>
      </c>
      <c r="C515" s="69" t="s">
        <v>653</v>
      </c>
      <c r="D515" s="69" t="s">
        <v>272</v>
      </c>
      <c r="E515" s="74" t="s">
        <v>51</v>
      </c>
      <c r="F515" s="69" t="s">
        <v>601</v>
      </c>
      <c r="G515" s="71">
        <v>200000</v>
      </c>
      <c r="H515" s="72">
        <f t="shared" si="7"/>
        <v>96.218883835226535</v>
      </c>
    </row>
    <row r="516" spans="1:8" ht="15.75" x14ac:dyDescent="0.25">
      <c r="A516" s="69">
        <v>43545</v>
      </c>
      <c r="B516" s="69" t="s">
        <v>118</v>
      </c>
      <c r="C516" s="69" t="s">
        <v>654</v>
      </c>
      <c r="D516" s="69" t="s">
        <v>272</v>
      </c>
      <c r="E516" s="74" t="s">
        <v>51</v>
      </c>
      <c r="F516" s="69" t="s">
        <v>601</v>
      </c>
      <c r="G516" s="71">
        <v>120000</v>
      </c>
      <c r="H516" s="72">
        <f t="shared" si="7"/>
        <v>57.731330301135927</v>
      </c>
    </row>
    <row r="517" spans="1:8" ht="15.75" x14ac:dyDescent="0.25">
      <c r="A517" s="69">
        <v>43640</v>
      </c>
      <c r="B517" s="69" t="s">
        <v>118</v>
      </c>
      <c r="C517" s="69" t="s">
        <v>649</v>
      </c>
      <c r="D517" s="69" t="s">
        <v>272</v>
      </c>
      <c r="E517" s="74" t="s">
        <v>51</v>
      </c>
      <c r="F517" s="69" t="s">
        <v>659</v>
      </c>
      <c r="G517" s="71">
        <v>132000</v>
      </c>
      <c r="H517" s="72">
        <f t="shared" si="7"/>
        <v>63.504463331249518</v>
      </c>
    </row>
    <row r="518" spans="1:8" ht="15.75" x14ac:dyDescent="0.25">
      <c r="A518" s="69">
        <v>43546</v>
      </c>
      <c r="B518" s="69" t="s">
        <v>118</v>
      </c>
      <c r="C518" s="69" t="s">
        <v>685</v>
      </c>
      <c r="D518" s="69" t="s">
        <v>272</v>
      </c>
      <c r="E518" s="74" t="s">
        <v>51</v>
      </c>
      <c r="F518" s="69" t="s">
        <v>686</v>
      </c>
      <c r="G518" s="71">
        <v>420000</v>
      </c>
      <c r="H518" s="72">
        <f t="shared" si="7"/>
        <v>202.05965605397574</v>
      </c>
    </row>
    <row r="519" spans="1:8" ht="15.75" x14ac:dyDescent="0.25">
      <c r="A519" s="69">
        <v>43644</v>
      </c>
      <c r="B519" s="69" t="s">
        <v>118</v>
      </c>
      <c r="C519" s="69" t="s">
        <v>323</v>
      </c>
      <c r="D519" s="69" t="s">
        <v>272</v>
      </c>
      <c r="E519" s="74" t="s">
        <v>51</v>
      </c>
      <c r="F519" s="69" t="s">
        <v>324</v>
      </c>
      <c r="G519" s="71">
        <v>840000</v>
      </c>
      <c r="H519" s="72">
        <f t="shared" ref="H519:H582" si="8">G519/$G$2</f>
        <v>404.11931210795149</v>
      </c>
    </row>
    <row r="520" spans="1:8" ht="15.75" x14ac:dyDescent="0.25">
      <c r="A520" s="69">
        <v>43644</v>
      </c>
      <c r="B520" s="69" t="s">
        <v>118</v>
      </c>
      <c r="C520" s="69" t="s">
        <v>687</v>
      </c>
      <c r="D520" s="69" t="s">
        <v>272</v>
      </c>
      <c r="E520" s="74" t="s">
        <v>51</v>
      </c>
      <c r="F520" s="69" t="s">
        <v>688</v>
      </c>
      <c r="G520" s="71">
        <v>140000</v>
      </c>
      <c r="H520" s="72">
        <f t="shared" si="8"/>
        <v>67.353218684658572</v>
      </c>
    </row>
    <row r="521" spans="1:8" ht="15.75" x14ac:dyDescent="0.25">
      <c r="A521" s="69">
        <v>43515</v>
      </c>
      <c r="B521" s="69" t="s">
        <v>118</v>
      </c>
      <c r="C521" s="69" t="s">
        <v>325</v>
      </c>
      <c r="D521" s="69" t="s">
        <v>272</v>
      </c>
      <c r="E521" s="74" t="s">
        <v>51</v>
      </c>
      <c r="F521" s="69" t="s">
        <v>326</v>
      </c>
      <c r="G521" s="71">
        <v>90170</v>
      </c>
      <c r="H521" s="72">
        <f t="shared" si="8"/>
        <v>43.380283777111885</v>
      </c>
    </row>
    <row r="522" spans="1:8" ht="15.75" x14ac:dyDescent="0.25">
      <c r="A522" s="69">
        <v>43515</v>
      </c>
      <c r="B522" s="69" t="s">
        <v>118</v>
      </c>
      <c r="C522" s="69" t="s">
        <v>381</v>
      </c>
      <c r="D522" s="69" t="s">
        <v>272</v>
      </c>
      <c r="E522" s="74" t="s">
        <v>51</v>
      </c>
      <c r="F522" s="69" t="s">
        <v>382</v>
      </c>
      <c r="G522" s="71">
        <v>351607</v>
      </c>
      <c r="H522" s="72">
        <f t="shared" si="8"/>
        <v>169.15616544326249</v>
      </c>
    </row>
    <row r="523" spans="1:8" ht="15.75" x14ac:dyDescent="0.25">
      <c r="A523" s="69">
        <v>43544</v>
      </c>
      <c r="B523" s="69" t="s">
        <v>118</v>
      </c>
      <c r="C523" s="69" t="s">
        <v>383</v>
      </c>
      <c r="D523" s="69" t="s">
        <v>272</v>
      </c>
      <c r="E523" s="74" t="s">
        <v>51</v>
      </c>
      <c r="F523" s="69" t="s">
        <v>384</v>
      </c>
      <c r="G523" s="71">
        <v>95034</v>
      </c>
      <c r="H523" s="72">
        <f t="shared" si="8"/>
        <v>45.720327031984596</v>
      </c>
    </row>
    <row r="524" spans="1:8" ht="15.75" x14ac:dyDescent="0.25">
      <c r="A524" s="69">
        <v>43544</v>
      </c>
      <c r="B524" s="69" t="s">
        <v>118</v>
      </c>
      <c r="C524" s="69" t="s">
        <v>383</v>
      </c>
      <c r="D524" s="69" t="s">
        <v>272</v>
      </c>
      <c r="E524" s="74" t="s">
        <v>51</v>
      </c>
      <c r="F524" s="69" t="s">
        <v>384</v>
      </c>
      <c r="G524" s="71">
        <v>5000</v>
      </c>
      <c r="H524" s="72">
        <f t="shared" si="8"/>
        <v>2.4054720958806635</v>
      </c>
    </row>
    <row r="525" spans="1:8" ht="15.75" x14ac:dyDescent="0.25">
      <c r="A525" s="69">
        <v>43553</v>
      </c>
      <c r="B525" s="69" t="s">
        <v>118</v>
      </c>
      <c r="C525" s="69" t="s">
        <v>385</v>
      </c>
      <c r="D525" s="69" t="s">
        <v>272</v>
      </c>
      <c r="E525" s="74" t="s">
        <v>51</v>
      </c>
      <c r="F525" s="69" t="s">
        <v>386</v>
      </c>
      <c r="G525" s="71">
        <v>141000</v>
      </c>
      <c r="H525" s="72">
        <f t="shared" si="8"/>
        <v>67.834313103834717</v>
      </c>
    </row>
    <row r="526" spans="1:8" ht="15.75" x14ac:dyDescent="0.25">
      <c r="A526" s="69">
        <v>43646</v>
      </c>
      <c r="B526" s="69" t="s">
        <v>118</v>
      </c>
      <c r="C526" s="69" t="s">
        <v>516</v>
      </c>
      <c r="D526" s="69" t="s">
        <v>272</v>
      </c>
      <c r="E526" s="74" t="s">
        <v>51</v>
      </c>
      <c r="F526" s="69" t="s">
        <v>517</v>
      </c>
      <c r="G526" s="71">
        <v>59925</v>
      </c>
      <c r="H526" s="72">
        <f t="shared" si="8"/>
        <v>28.829583069129754</v>
      </c>
    </row>
    <row r="527" spans="1:8" ht="15.75" x14ac:dyDescent="0.25">
      <c r="A527" s="69">
        <v>43486</v>
      </c>
      <c r="B527" s="69" t="s">
        <v>118</v>
      </c>
      <c r="C527" s="69" t="s">
        <v>689</v>
      </c>
      <c r="D527" s="69" t="s">
        <v>272</v>
      </c>
      <c r="E527" s="74" t="s">
        <v>51</v>
      </c>
      <c r="F527" s="69" t="s">
        <v>690</v>
      </c>
      <c r="G527" s="71">
        <v>120000</v>
      </c>
      <c r="H527" s="72">
        <f t="shared" si="8"/>
        <v>57.731330301135927</v>
      </c>
    </row>
    <row r="528" spans="1:8" ht="15.75" x14ac:dyDescent="0.25">
      <c r="A528" s="69">
        <v>43486</v>
      </c>
      <c r="B528" s="69" t="s">
        <v>118</v>
      </c>
      <c r="C528" s="69" t="s">
        <v>691</v>
      </c>
      <c r="D528" s="69" t="s">
        <v>272</v>
      </c>
      <c r="E528" s="74" t="s">
        <v>51</v>
      </c>
      <c r="F528" s="69" t="s">
        <v>692</v>
      </c>
      <c r="G528" s="71">
        <v>120000</v>
      </c>
      <c r="H528" s="72">
        <f t="shared" si="8"/>
        <v>57.731330301135927</v>
      </c>
    </row>
    <row r="529" spans="1:8" ht="15.75" x14ac:dyDescent="0.25">
      <c r="A529" s="69">
        <v>43486</v>
      </c>
      <c r="B529" s="69" t="s">
        <v>118</v>
      </c>
      <c r="C529" s="69" t="s">
        <v>693</v>
      </c>
      <c r="D529" s="69" t="s">
        <v>272</v>
      </c>
      <c r="E529" s="74" t="s">
        <v>51</v>
      </c>
      <c r="F529" s="69" t="s">
        <v>694</v>
      </c>
      <c r="G529" s="71">
        <v>120000</v>
      </c>
      <c r="H529" s="72">
        <f t="shared" si="8"/>
        <v>57.731330301135927</v>
      </c>
    </row>
    <row r="530" spans="1:8" ht="15.75" x14ac:dyDescent="0.25">
      <c r="A530" s="69">
        <v>43487</v>
      </c>
      <c r="B530" s="69" t="s">
        <v>118</v>
      </c>
      <c r="C530" s="69" t="s">
        <v>695</v>
      </c>
      <c r="D530" s="69" t="s">
        <v>272</v>
      </c>
      <c r="E530" s="74" t="s">
        <v>51</v>
      </c>
      <c r="F530" s="69" t="s">
        <v>696</v>
      </c>
      <c r="G530" s="71">
        <v>120000</v>
      </c>
      <c r="H530" s="72">
        <f t="shared" si="8"/>
        <v>57.731330301135927</v>
      </c>
    </row>
    <row r="531" spans="1:8" ht="15.75" x14ac:dyDescent="0.25">
      <c r="A531" s="69">
        <v>43507</v>
      </c>
      <c r="B531" s="69" t="s">
        <v>118</v>
      </c>
      <c r="C531" s="69" t="s">
        <v>697</v>
      </c>
      <c r="D531" s="69" t="s">
        <v>272</v>
      </c>
      <c r="E531" s="74" t="s">
        <v>51</v>
      </c>
      <c r="F531" s="69" t="s">
        <v>330</v>
      </c>
      <c r="G531" s="71">
        <v>200000</v>
      </c>
      <c r="H531" s="72">
        <f t="shared" si="8"/>
        <v>96.218883835226535</v>
      </c>
    </row>
    <row r="532" spans="1:8" ht="15.75" x14ac:dyDescent="0.25">
      <c r="A532" s="69">
        <v>43507</v>
      </c>
      <c r="B532" s="69" t="s">
        <v>118</v>
      </c>
      <c r="C532" s="69" t="s">
        <v>698</v>
      </c>
      <c r="D532" s="69" t="s">
        <v>272</v>
      </c>
      <c r="E532" s="74" t="s">
        <v>51</v>
      </c>
      <c r="F532" s="69" t="s">
        <v>530</v>
      </c>
      <c r="G532" s="71">
        <v>200000</v>
      </c>
      <c r="H532" s="72">
        <f t="shared" si="8"/>
        <v>96.218883835226535</v>
      </c>
    </row>
    <row r="533" spans="1:8" ht="15.75" x14ac:dyDescent="0.25">
      <c r="A533" s="69">
        <v>43507</v>
      </c>
      <c r="B533" s="69" t="s">
        <v>118</v>
      </c>
      <c r="C533" s="69" t="s">
        <v>699</v>
      </c>
      <c r="D533" s="69" t="s">
        <v>272</v>
      </c>
      <c r="E533" s="74" t="s">
        <v>51</v>
      </c>
      <c r="F533" s="69" t="s">
        <v>400</v>
      </c>
      <c r="G533" s="71">
        <v>200000</v>
      </c>
      <c r="H533" s="72">
        <f t="shared" si="8"/>
        <v>96.218883835226535</v>
      </c>
    </row>
    <row r="534" spans="1:8" ht="15.75" x14ac:dyDescent="0.25">
      <c r="A534" s="69">
        <v>43507</v>
      </c>
      <c r="B534" s="69" t="s">
        <v>118</v>
      </c>
      <c r="C534" s="69" t="s">
        <v>700</v>
      </c>
      <c r="D534" s="69" t="s">
        <v>272</v>
      </c>
      <c r="E534" s="74" t="s">
        <v>51</v>
      </c>
      <c r="F534" s="69" t="s">
        <v>332</v>
      </c>
      <c r="G534" s="71">
        <v>200000</v>
      </c>
      <c r="H534" s="72">
        <f t="shared" si="8"/>
        <v>96.218883835226535</v>
      </c>
    </row>
    <row r="535" spans="1:8" ht="15.75" x14ac:dyDescent="0.25">
      <c r="A535" s="69">
        <v>43529</v>
      </c>
      <c r="B535" s="69" t="s">
        <v>118</v>
      </c>
      <c r="C535" s="69" t="s">
        <v>701</v>
      </c>
      <c r="D535" s="69" t="s">
        <v>272</v>
      </c>
      <c r="E535" s="74" t="s">
        <v>51</v>
      </c>
      <c r="F535" s="69" t="s">
        <v>702</v>
      </c>
      <c r="G535" s="71">
        <v>200000</v>
      </c>
      <c r="H535" s="72">
        <f t="shared" si="8"/>
        <v>96.218883835226535</v>
      </c>
    </row>
    <row r="536" spans="1:8" ht="15.75" x14ac:dyDescent="0.25">
      <c r="A536" s="69">
        <v>43529</v>
      </c>
      <c r="B536" s="69" t="s">
        <v>118</v>
      </c>
      <c r="C536" s="69" t="s">
        <v>703</v>
      </c>
      <c r="D536" s="69" t="s">
        <v>272</v>
      </c>
      <c r="E536" s="74" t="s">
        <v>51</v>
      </c>
      <c r="F536" s="69" t="s">
        <v>530</v>
      </c>
      <c r="G536" s="71">
        <v>200000</v>
      </c>
      <c r="H536" s="72">
        <f t="shared" si="8"/>
        <v>96.218883835226535</v>
      </c>
    </row>
    <row r="537" spans="1:8" ht="15.75" x14ac:dyDescent="0.25">
      <c r="A537" s="69">
        <v>43529</v>
      </c>
      <c r="B537" s="69" t="s">
        <v>118</v>
      </c>
      <c r="C537" s="69" t="s">
        <v>704</v>
      </c>
      <c r="D537" s="69" t="s">
        <v>272</v>
      </c>
      <c r="E537" s="74" t="s">
        <v>51</v>
      </c>
      <c r="F537" s="69" t="s">
        <v>535</v>
      </c>
      <c r="G537" s="71">
        <v>200000</v>
      </c>
      <c r="H537" s="72">
        <f t="shared" si="8"/>
        <v>96.218883835226535</v>
      </c>
    </row>
    <row r="538" spans="1:8" ht="15.75" x14ac:dyDescent="0.25">
      <c r="A538" s="69">
        <v>43529</v>
      </c>
      <c r="B538" s="69" t="s">
        <v>118</v>
      </c>
      <c r="C538" s="69" t="s">
        <v>705</v>
      </c>
      <c r="D538" s="69" t="s">
        <v>272</v>
      </c>
      <c r="E538" s="74" t="s">
        <v>51</v>
      </c>
      <c r="F538" s="69" t="s">
        <v>706</v>
      </c>
      <c r="G538" s="71">
        <v>80000</v>
      </c>
      <c r="H538" s="72">
        <f t="shared" si="8"/>
        <v>38.487553534090615</v>
      </c>
    </row>
    <row r="539" spans="1:8" ht="15.75" x14ac:dyDescent="0.25">
      <c r="A539" s="69">
        <v>43529</v>
      </c>
      <c r="B539" s="69" t="s">
        <v>118</v>
      </c>
      <c r="C539" s="69" t="s">
        <v>707</v>
      </c>
      <c r="D539" s="69" t="s">
        <v>272</v>
      </c>
      <c r="E539" s="74" t="s">
        <v>51</v>
      </c>
      <c r="F539" s="69" t="s">
        <v>708</v>
      </c>
      <c r="G539" s="71">
        <v>80000</v>
      </c>
      <c r="H539" s="72">
        <f t="shared" si="8"/>
        <v>38.487553534090615</v>
      </c>
    </row>
    <row r="540" spans="1:8" ht="15.75" x14ac:dyDescent="0.25">
      <c r="A540" s="69">
        <v>43634</v>
      </c>
      <c r="B540" s="69" t="s">
        <v>118</v>
      </c>
      <c r="C540" s="69" t="s">
        <v>709</v>
      </c>
      <c r="D540" s="69" t="s">
        <v>272</v>
      </c>
      <c r="E540" s="74" t="s">
        <v>51</v>
      </c>
      <c r="F540" s="69" t="s">
        <v>710</v>
      </c>
      <c r="G540" s="71">
        <v>50000</v>
      </c>
      <c r="H540" s="72">
        <f t="shared" si="8"/>
        <v>24.054720958806634</v>
      </c>
    </row>
    <row r="541" spans="1:8" ht="15.75" x14ac:dyDescent="0.25">
      <c r="A541" s="69">
        <v>43634</v>
      </c>
      <c r="B541" s="69" t="s">
        <v>118</v>
      </c>
      <c r="C541" s="69" t="s">
        <v>711</v>
      </c>
      <c r="D541" s="69" t="s">
        <v>272</v>
      </c>
      <c r="E541" s="74" t="s">
        <v>51</v>
      </c>
      <c r="F541" s="69" t="s">
        <v>712</v>
      </c>
      <c r="G541" s="71">
        <v>50000</v>
      </c>
      <c r="H541" s="72">
        <f t="shared" si="8"/>
        <v>24.054720958806634</v>
      </c>
    </row>
    <row r="542" spans="1:8" ht="15.75" x14ac:dyDescent="0.25">
      <c r="A542" s="69">
        <v>43634</v>
      </c>
      <c r="B542" s="69" t="s">
        <v>118</v>
      </c>
      <c r="C542" s="69" t="s">
        <v>713</v>
      </c>
      <c r="D542" s="69" t="s">
        <v>272</v>
      </c>
      <c r="E542" s="74" t="s">
        <v>51</v>
      </c>
      <c r="F542" s="69" t="s">
        <v>332</v>
      </c>
      <c r="G542" s="71">
        <v>50000</v>
      </c>
      <c r="H542" s="72">
        <f t="shared" si="8"/>
        <v>24.054720958806634</v>
      </c>
    </row>
    <row r="543" spans="1:8" ht="15.75" x14ac:dyDescent="0.25">
      <c r="A543" s="69">
        <v>43634</v>
      </c>
      <c r="B543" s="69" t="s">
        <v>118</v>
      </c>
      <c r="C543" s="69" t="s">
        <v>714</v>
      </c>
      <c r="D543" s="69" t="s">
        <v>272</v>
      </c>
      <c r="E543" s="74" t="s">
        <v>51</v>
      </c>
      <c r="F543" s="69" t="s">
        <v>715</v>
      </c>
      <c r="G543" s="71">
        <v>50000</v>
      </c>
      <c r="H543" s="72">
        <f t="shared" si="8"/>
        <v>24.054720958806634</v>
      </c>
    </row>
    <row r="544" spans="1:8" ht="15.75" x14ac:dyDescent="0.25">
      <c r="A544" s="69">
        <v>43516</v>
      </c>
      <c r="B544" s="69" t="s">
        <v>118</v>
      </c>
      <c r="C544" s="69" t="s">
        <v>716</v>
      </c>
      <c r="D544" s="69" t="s">
        <v>272</v>
      </c>
      <c r="E544" s="74" t="s">
        <v>51</v>
      </c>
      <c r="F544" s="69" t="s">
        <v>419</v>
      </c>
      <c r="G544" s="71">
        <v>40000</v>
      </c>
      <c r="H544" s="72">
        <f t="shared" si="8"/>
        <v>19.243776767045308</v>
      </c>
    </row>
    <row r="545" spans="1:8" ht="15.75" x14ac:dyDescent="0.25">
      <c r="A545" s="69">
        <v>43549</v>
      </c>
      <c r="B545" s="69" t="s">
        <v>118</v>
      </c>
      <c r="C545" s="69" t="s">
        <v>717</v>
      </c>
      <c r="D545" s="69" t="s">
        <v>272</v>
      </c>
      <c r="E545" s="74" t="s">
        <v>51</v>
      </c>
      <c r="F545" s="69" t="s">
        <v>718</v>
      </c>
      <c r="G545" s="71">
        <v>80000</v>
      </c>
      <c r="H545" s="72">
        <f t="shared" si="8"/>
        <v>38.487553534090615</v>
      </c>
    </row>
    <row r="546" spans="1:8" ht="15.75" x14ac:dyDescent="0.25">
      <c r="A546" s="69">
        <v>43644</v>
      </c>
      <c r="B546" s="69" t="s">
        <v>118</v>
      </c>
      <c r="C546" s="69" t="s">
        <v>719</v>
      </c>
      <c r="D546" s="69" t="s">
        <v>272</v>
      </c>
      <c r="E546" s="74" t="s">
        <v>51</v>
      </c>
      <c r="F546" s="69" t="s">
        <v>720</v>
      </c>
      <c r="G546" s="71">
        <v>80000</v>
      </c>
      <c r="H546" s="72">
        <f t="shared" si="8"/>
        <v>38.487553534090615</v>
      </c>
    </row>
    <row r="547" spans="1:8" ht="15.75" x14ac:dyDescent="0.25">
      <c r="A547" s="69">
        <v>43644</v>
      </c>
      <c r="B547" s="69" t="s">
        <v>118</v>
      </c>
      <c r="C547" s="69" t="s">
        <v>560</v>
      </c>
      <c r="D547" s="69" t="s">
        <v>272</v>
      </c>
      <c r="E547" s="74" t="s">
        <v>51</v>
      </c>
      <c r="F547" s="69" t="s">
        <v>440</v>
      </c>
      <c r="G547" s="71">
        <v>360000</v>
      </c>
      <c r="H547" s="72">
        <f t="shared" si="8"/>
        <v>173.19399090340778</v>
      </c>
    </row>
    <row r="548" spans="1:8" ht="15.75" x14ac:dyDescent="0.25">
      <c r="A548" s="69">
        <v>43646</v>
      </c>
      <c r="B548" s="69" t="s">
        <v>118</v>
      </c>
      <c r="C548" s="69" t="s">
        <v>430</v>
      </c>
      <c r="D548" s="69" t="s">
        <v>272</v>
      </c>
      <c r="E548" s="74" t="s">
        <v>51</v>
      </c>
      <c r="F548" s="69" t="s">
        <v>561</v>
      </c>
      <c r="G548" s="71">
        <v>180000</v>
      </c>
      <c r="H548" s="72">
        <f t="shared" si="8"/>
        <v>86.59699545170389</v>
      </c>
    </row>
    <row r="549" spans="1:8" ht="15.75" x14ac:dyDescent="0.25">
      <c r="A549" s="69">
        <v>43646</v>
      </c>
      <c r="B549" s="69" t="s">
        <v>118</v>
      </c>
      <c r="C549" s="69" t="s">
        <v>432</v>
      </c>
      <c r="D549" s="69" t="s">
        <v>272</v>
      </c>
      <c r="E549" s="74" t="s">
        <v>51</v>
      </c>
      <c r="F549" s="69" t="s">
        <v>562</v>
      </c>
      <c r="G549" s="71">
        <v>360000</v>
      </c>
      <c r="H549" s="72">
        <f t="shared" si="8"/>
        <v>173.19399090340778</v>
      </c>
    </row>
    <row r="550" spans="1:8" ht="15.75" x14ac:dyDescent="0.25">
      <c r="A550" s="69">
        <v>43646</v>
      </c>
      <c r="B550" s="69" t="s">
        <v>118</v>
      </c>
      <c r="C550" s="69" t="s">
        <v>434</v>
      </c>
      <c r="D550" s="69" t="s">
        <v>272</v>
      </c>
      <c r="E550" s="74" t="s">
        <v>51</v>
      </c>
      <c r="F550" s="69" t="s">
        <v>435</v>
      </c>
      <c r="G550" s="71">
        <v>180000</v>
      </c>
      <c r="H550" s="72">
        <f t="shared" si="8"/>
        <v>86.59699545170389</v>
      </c>
    </row>
    <row r="551" spans="1:8" ht="15.75" x14ac:dyDescent="0.25">
      <c r="A551" s="69">
        <v>43646</v>
      </c>
      <c r="B551" s="69" t="s">
        <v>118</v>
      </c>
      <c r="C551" s="69" t="s">
        <v>438</v>
      </c>
      <c r="D551" s="69" t="s">
        <v>272</v>
      </c>
      <c r="E551" s="74" t="s">
        <v>51</v>
      </c>
      <c r="F551" s="69" t="s">
        <v>431</v>
      </c>
      <c r="G551" s="71">
        <v>360000</v>
      </c>
      <c r="H551" s="72">
        <f t="shared" si="8"/>
        <v>173.19399090340778</v>
      </c>
    </row>
    <row r="552" spans="1:8" ht="15.75" x14ac:dyDescent="0.25">
      <c r="A552" s="69">
        <v>43646</v>
      </c>
      <c r="B552" s="69" t="s">
        <v>118</v>
      </c>
      <c r="C552" s="69" t="s">
        <v>426</v>
      </c>
      <c r="D552" s="69" t="s">
        <v>272</v>
      </c>
      <c r="E552" s="74" t="s">
        <v>51</v>
      </c>
      <c r="F552" s="69" t="s">
        <v>427</v>
      </c>
      <c r="G552" s="71">
        <v>360000</v>
      </c>
      <c r="H552" s="72">
        <f t="shared" si="8"/>
        <v>173.19399090340778</v>
      </c>
    </row>
    <row r="553" spans="1:8" ht="15.75" x14ac:dyDescent="0.25">
      <c r="A553" s="69">
        <v>43644</v>
      </c>
      <c r="B553" s="69" t="s">
        <v>118</v>
      </c>
      <c r="C553" s="69" t="s">
        <v>721</v>
      </c>
      <c r="D553" s="69" t="s">
        <v>272</v>
      </c>
      <c r="E553" s="74" t="s">
        <v>51</v>
      </c>
      <c r="F553" s="69" t="s">
        <v>722</v>
      </c>
      <c r="G553" s="71">
        <v>763043</v>
      </c>
      <c r="H553" s="72">
        <f t="shared" si="8"/>
        <v>367.09572889141384</v>
      </c>
    </row>
    <row r="554" spans="1:8" ht="15.75" x14ac:dyDescent="0.25">
      <c r="A554" s="69">
        <v>43529</v>
      </c>
      <c r="B554" s="69" t="s">
        <v>118</v>
      </c>
      <c r="C554" s="69" t="s">
        <v>723</v>
      </c>
      <c r="D554" s="69" t="s">
        <v>272</v>
      </c>
      <c r="E554" s="74" t="s">
        <v>51</v>
      </c>
      <c r="F554" s="69" t="s">
        <v>724</v>
      </c>
      <c r="G554" s="71">
        <v>1047391</v>
      </c>
      <c r="H554" s="72">
        <f t="shared" si="8"/>
        <v>503.89396479530882</v>
      </c>
    </row>
    <row r="555" spans="1:8" ht="15.75" x14ac:dyDescent="0.25">
      <c r="A555" s="69">
        <v>43613</v>
      </c>
      <c r="B555" s="69" t="s">
        <v>118</v>
      </c>
      <c r="C555" s="69" t="s">
        <v>725</v>
      </c>
      <c r="D555" s="69" t="s">
        <v>272</v>
      </c>
      <c r="E555" s="74" t="s">
        <v>51</v>
      </c>
      <c r="F555" s="69" t="s">
        <v>726</v>
      </c>
      <c r="G555" s="71">
        <v>1571087</v>
      </c>
      <c r="H555" s="72">
        <f t="shared" si="8"/>
        <v>755.84118774017281</v>
      </c>
    </row>
    <row r="556" spans="1:8" ht="15.75" x14ac:dyDescent="0.25">
      <c r="A556" s="69">
        <v>43644</v>
      </c>
      <c r="B556" s="69" t="s">
        <v>118</v>
      </c>
      <c r="C556" s="69" t="s">
        <v>727</v>
      </c>
      <c r="D556" s="69" t="s">
        <v>272</v>
      </c>
      <c r="E556" s="74" t="s">
        <v>51</v>
      </c>
      <c r="F556" s="69" t="s">
        <v>728</v>
      </c>
      <c r="G556" s="71">
        <v>524029</v>
      </c>
      <c r="H556" s="72">
        <f t="shared" si="8"/>
        <v>252.10742738644964</v>
      </c>
    </row>
    <row r="557" spans="1:8" ht="15.75" x14ac:dyDescent="0.25">
      <c r="A557" s="69">
        <v>43587</v>
      </c>
      <c r="B557" s="69" t="s">
        <v>118</v>
      </c>
      <c r="C557" s="69" t="s">
        <v>729</v>
      </c>
      <c r="D557" s="69" t="s">
        <v>730</v>
      </c>
      <c r="E557" s="74" t="s">
        <v>54</v>
      </c>
      <c r="F557" s="69" t="s">
        <v>731</v>
      </c>
      <c r="G557" s="71">
        <v>200000</v>
      </c>
      <c r="H557" s="72">
        <f t="shared" si="8"/>
        <v>96.218883835226535</v>
      </c>
    </row>
    <row r="558" spans="1:8" ht="15.75" x14ac:dyDescent="0.25">
      <c r="A558" s="69">
        <v>43587</v>
      </c>
      <c r="B558" s="69" t="s">
        <v>118</v>
      </c>
      <c r="C558" s="69" t="s">
        <v>732</v>
      </c>
      <c r="D558" s="69" t="s">
        <v>730</v>
      </c>
      <c r="E558" s="74" t="s">
        <v>54</v>
      </c>
      <c r="F558" s="69" t="s">
        <v>733</v>
      </c>
      <c r="G558" s="71">
        <v>200000</v>
      </c>
      <c r="H558" s="72">
        <f t="shared" si="8"/>
        <v>96.218883835226535</v>
      </c>
    </row>
    <row r="559" spans="1:8" ht="15.75" x14ac:dyDescent="0.25">
      <c r="A559" s="69">
        <v>43587</v>
      </c>
      <c r="B559" s="69" t="s">
        <v>118</v>
      </c>
      <c r="C559" s="69" t="s">
        <v>734</v>
      </c>
      <c r="D559" s="69" t="s">
        <v>730</v>
      </c>
      <c r="E559" s="74" t="s">
        <v>54</v>
      </c>
      <c r="F559" s="69" t="s">
        <v>735</v>
      </c>
      <c r="G559" s="71">
        <v>200000</v>
      </c>
      <c r="H559" s="72">
        <f t="shared" si="8"/>
        <v>96.218883835226535</v>
      </c>
    </row>
    <row r="560" spans="1:8" ht="15.75" x14ac:dyDescent="0.25">
      <c r="A560" s="69">
        <v>43587</v>
      </c>
      <c r="B560" s="69" t="s">
        <v>118</v>
      </c>
      <c r="C560" s="69" t="s">
        <v>736</v>
      </c>
      <c r="D560" s="69" t="s">
        <v>730</v>
      </c>
      <c r="E560" s="74" t="s">
        <v>54</v>
      </c>
      <c r="F560" s="69" t="s">
        <v>737</v>
      </c>
      <c r="G560" s="71">
        <v>200000</v>
      </c>
      <c r="H560" s="72">
        <f t="shared" si="8"/>
        <v>96.218883835226535</v>
      </c>
    </row>
    <row r="561" spans="1:8" ht="15.75" x14ac:dyDescent="0.25">
      <c r="A561" s="69">
        <v>43592</v>
      </c>
      <c r="B561" s="69" t="s">
        <v>118</v>
      </c>
      <c r="C561" s="69" t="s">
        <v>738</v>
      </c>
      <c r="D561" s="69" t="s">
        <v>730</v>
      </c>
      <c r="E561" s="74" t="s">
        <v>54</v>
      </c>
      <c r="F561" s="69" t="s">
        <v>739</v>
      </c>
      <c r="G561" s="71">
        <v>200000</v>
      </c>
      <c r="H561" s="72">
        <f t="shared" si="8"/>
        <v>96.218883835226535</v>
      </c>
    </row>
    <row r="562" spans="1:8" ht="15.75" x14ac:dyDescent="0.25">
      <c r="A562" s="69">
        <v>43592</v>
      </c>
      <c r="B562" s="69" t="s">
        <v>118</v>
      </c>
      <c r="C562" s="69" t="s">
        <v>740</v>
      </c>
      <c r="D562" s="69" t="s">
        <v>730</v>
      </c>
      <c r="E562" s="74" t="s">
        <v>54</v>
      </c>
      <c r="F562" s="69" t="s">
        <v>741</v>
      </c>
      <c r="G562" s="71">
        <v>200000</v>
      </c>
      <c r="H562" s="72">
        <f t="shared" si="8"/>
        <v>96.218883835226535</v>
      </c>
    </row>
    <row r="563" spans="1:8" ht="15.75" x14ac:dyDescent="0.25">
      <c r="A563" s="69">
        <v>43593</v>
      </c>
      <c r="B563" s="69" t="s">
        <v>118</v>
      </c>
      <c r="C563" s="69" t="s">
        <v>742</v>
      </c>
      <c r="D563" s="69" t="s">
        <v>730</v>
      </c>
      <c r="E563" s="74" t="s">
        <v>54</v>
      </c>
      <c r="F563" s="69" t="s">
        <v>743</v>
      </c>
      <c r="G563" s="71">
        <v>200000</v>
      </c>
      <c r="H563" s="72">
        <f t="shared" si="8"/>
        <v>96.218883835226535</v>
      </c>
    </row>
    <row r="564" spans="1:8" ht="15.75" x14ac:dyDescent="0.25">
      <c r="A564" s="69">
        <v>43593</v>
      </c>
      <c r="B564" s="69" t="s">
        <v>118</v>
      </c>
      <c r="C564" s="69" t="s">
        <v>744</v>
      </c>
      <c r="D564" s="69" t="s">
        <v>730</v>
      </c>
      <c r="E564" s="74" t="s">
        <v>54</v>
      </c>
      <c r="F564" s="69" t="s">
        <v>745</v>
      </c>
      <c r="G564" s="71">
        <v>200000</v>
      </c>
      <c r="H564" s="72">
        <f t="shared" si="8"/>
        <v>96.218883835226535</v>
      </c>
    </row>
    <row r="565" spans="1:8" ht="15.75" x14ac:dyDescent="0.25">
      <c r="A565" s="69">
        <v>43593</v>
      </c>
      <c r="B565" s="69" t="s">
        <v>118</v>
      </c>
      <c r="C565" s="69" t="s">
        <v>746</v>
      </c>
      <c r="D565" s="69" t="s">
        <v>730</v>
      </c>
      <c r="E565" s="74" t="s">
        <v>54</v>
      </c>
      <c r="F565" s="69" t="s">
        <v>747</v>
      </c>
      <c r="G565" s="71">
        <v>200000</v>
      </c>
      <c r="H565" s="72">
        <f t="shared" si="8"/>
        <v>96.218883835226535</v>
      </c>
    </row>
    <row r="566" spans="1:8" ht="15.75" x14ac:dyDescent="0.25">
      <c r="A566" s="69">
        <v>43599</v>
      </c>
      <c r="B566" s="69" t="s">
        <v>118</v>
      </c>
      <c r="C566" s="69" t="s">
        <v>748</v>
      </c>
      <c r="D566" s="69" t="s">
        <v>730</v>
      </c>
      <c r="E566" s="74" t="s">
        <v>54</v>
      </c>
      <c r="F566" s="69" t="s">
        <v>749</v>
      </c>
      <c r="G566" s="71">
        <v>200000</v>
      </c>
      <c r="H566" s="72">
        <f t="shared" si="8"/>
        <v>96.218883835226535</v>
      </c>
    </row>
    <row r="567" spans="1:8" ht="15.75" x14ac:dyDescent="0.25">
      <c r="A567" s="69">
        <v>43606</v>
      </c>
      <c r="B567" s="69" t="s">
        <v>118</v>
      </c>
      <c r="C567" s="69" t="s">
        <v>750</v>
      </c>
      <c r="D567" s="69" t="s">
        <v>730</v>
      </c>
      <c r="E567" s="74" t="s">
        <v>54</v>
      </c>
      <c r="F567" s="69" t="s">
        <v>751</v>
      </c>
      <c r="G567" s="71">
        <v>150000</v>
      </c>
      <c r="H567" s="72">
        <f t="shared" si="8"/>
        <v>72.164162876419908</v>
      </c>
    </row>
    <row r="568" spans="1:8" ht="15.75" x14ac:dyDescent="0.25">
      <c r="A568" s="69">
        <v>43606</v>
      </c>
      <c r="B568" s="69" t="s">
        <v>118</v>
      </c>
      <c r="C568" s="69" t="s">
        <v>752</v>
      </c>
      <c r="D568" s="69" t="s">
        <v>730</v>
      </c>
      <c r="E568" s="74" t="s">
        <v>54</v>
      </c>
      <c r="F568" s="69" t="s">
        <v>753</v>
      </c>
      <c r="G568" s="71">
        <v>150000</v>
      </c>
      <c r="H568" s="72">
        <f t="shared" si="8"/>
        <v>72.164162876419908</v>
      </c>
    </row>
    <row r="569" spans="1:8" ht="15.75" x14ac:dyDescent="0.25">
      <c r="A569" s="69">
        <v>43608</v>
      </c>
      <c r="B569" s="69" t="s">
        <v>118</v>
      </c>
      <c r="C569" s="69" t="s">
        <v>754</v>
      </c>
      <c r="D569" s="69" t="s">
        <v>730</v>
      </c>
      <c r="E569" s="74" t="s">
        <v>54</v>
      </c>
      <c r="F569" s="69" t="s">
        <v>755</v>
      </c>
      <c r="G569" s="71">
        <v>100000</v>
      </c>
      <c r="H569" s="72">
        <f t="shared" si="8"/>
        <v>48.109441917613267</v>
      </c>
    </row>
    <row r="570" spans="1:8" ht="15.75" x14ac:dyDescent="0.25">
      <c r="A570" s="69">
        <v>43608</v>
      </c>
      <c r="B570" s="69" t="s">
        <v>118</v>
      </c>
      <c r="C570" s="69" t="s">
        <v>756</v>
      </c>
      <c r="D570" s="69" t="s">
        <v>730</v>
      </c>
      <c r="E570" s="74" t="s">
        <v>54</v>
      </c>
      <c r="F570" s="69" t="s">
        <v>757</v>
      </c>
      <c r="G570" s="71">
        <v>100000</v>
      </c>
      <c r="H570" s="72">
        <f t="shared" si="8"/>
        <v>48.109441917613267</v>
      </c>
    </row>
    <row r="571" spans="1:8" ht="15.75" x14ac:dyDescent="0.25">
      <c r="A571" s="69">
        <v>43608</v>
      </c>
      <c r="B571" s="69" t="s">
        <v>118</v>
      </c>
      <c r="C571" s="69" t="s">
        <v>758</v>
      </c>
      <c r="D571" s="69" t="s">
        <v>730</v>
      </c>
      <c r="E571" s="74" t="s">
        <v>54</v>
      </c>
      <c r="F571" s="69" t="s">
        <v>753</v>
      </c>
      <c r="G571" s="71">
        <v>100000</v>
      </c>
      <c r="H571" s="72">
        <f t="shared" si="8"/>
        <v>48.109441917613267</v>
      </c>
    </row>
    <row r="572" spans="1:8" ht="15.75" x14ac:dyDescent="0.25">
      <c r="A572" s="69">
        <v>43608</v>
      </c>
      <c r="B572" s="69" t="s">
        <v>118</v>
      </c>
      <c r="C572" s="69" t="s">
        <v>759</v>
      </c>
      <c r="D572" s="69" t="s">
        <v>730</v>
      </c>
      <c r="E572" s="74" t="s">
        <v>54</v>
      </c>
      <c r="F572" s="69" t="s">
        <v>760</v>
      </c>
      <c r="G572" s="71">
        <v>100000</v>
      </c>
      <c r="H572" s="72">
        <f t="shared" si="8"/>
        <v>48.109441917613267</v>
      </c>
    </row>
    <row r="573" spans="1:8" ht="15.75" x14ac:dyDescent="0.25">
      <c r="A573" s="69">
        <v>43608</v>
      </c>
      <c r="B573" s="69" t="s">
        <v>118</v>
      </c>
      <c r="C573" s="69" t="s">
        <v>761</v>
      </c>
      <c r="D573" s="69" t="s">
        <v>730</v>
      </c>
      <c r="E573" s="74" t="s">
        <v>54</v>
      </c>
      <c r="F573" s="69" t="s">
        <v>762</v>
      </c>
      <c r="G573" s="71">
        <v>100000</v>
      </c>
      <c r="H573" s="72">
        <f t="shared" si="8"/>
        <v>48.109441917613267</v>
      </c>
    </row>
    <row r="574" spans="1:8" ht="15.75" x14ac:dyDescent="0.25">
      <c r="A574" s="69">
        <v>43608</v>
      </c>
      <c r="B574" s="69" t="s">
        <v>118</v>
      </c>
      <c r="C574" s="69" t="s">
        <v>763</v>
      </c>
      <c r="D574" s="69" t="s">
        <v>730</v>
      </c>
      <c r="E574" s="74" t="s">
        <v>54</v>
      </c>
      <c r="F574" s="69" t="s">
        <v>764</v>
      </c>
      <c r="G574" s="71">
        <v>100000</v>
      </c>
      <c r="H574" s="72">
        <f t="shared" si="8"/>
        <v>48.109441917613267</v>
      </c>
    </row>
    <row r="575" spans="1:8" ht="15.75" x14ac:dyDescent="0.25">
      <c r="A575" s="69">
        <v>43608</v>
      </c>
      <c r="B575" s="69" t="s">
        <v>118</v>
      </c>
      <c r="C575" s="69" t="s">
        <v>765</v>
      </c>
      <c r="D575" s="69" t="s">
        <v>730</v>
      </c>
      <c r="E575" s="74" t="s">
        <v>54</v>
      </c>
      <c r="F575" s="69" t="s">
        <v>766</v>
      </c>
      <c r="G575" s="71">
        <v>100000</v>
      </c>
      <c r="H575" s="72">
        <f t="shared" si="8"/>
        <v>48.109441917613267</v>
      </c>
    </row>
    <row r="576" spans="1:8" ht="15.75" x14ac:dyDescent="0.25">
      <c r="A576" s="69">
        <v>43608</v>
      </c>
      <c r="B576" s="69" t="s">
        <v>118</v>
      </c>
      <c r="C576" s="69" t="s">
        <v>767</v>
      </c>
      <c r="D576" s="69" t="s">
        <v>730</v>
      </c>
      <c r="E576" s="74" t="s">
        <v>54</v>
      </c>
      <c r="F576" s="69" t="s">
        <v>768</v>
      </c>
      <c r="G576" s="71">
        <v>100000</v>
      </c>
      <c r="H576" s="72">
        <f t="shared" si="8"/>
        <v>48.109441917613267</v>
      </c>
    </row>
    <row r="577" spans="1:8" ht="15.75" x14ac:dyDescent="0.25">
      <c r="A577" s="69">
        <v>43608</v>
      </c>
      <c r="B577" s="69" t="s">
        <v>118</v>
      </c>
      <c r="C577" s="69" t="s">
        <v>769</v>
      </c>
      <c r="D577" s="69" t="s">
        <v>730</v>
      </c>
      <c r="E577" s="74" t="s">
        <v>54</v>
      </c>
      <c r="F577" s="69" t="s">
        <v>770</v>
      </c>
      <c r="G577" s="71">
        <v>100000</v>
      </c>
      <c r="H577" s="72">
        <f t="shared" si="8"/>
        <v>48.109441917613267</v>
      </c>
    </row>
    <row r="578" spans="1:8" ht="15.75" x14ac:dyDescent="0.25">
      <c r="A578" s="69">
        <v>43608</v>
      </c>
      <c r="B578" s="69" t="s">
        <v>118</v>
      </c>
      <c r="C578" s="69" t="s">
        <v>771</v>
      </c>
      <c r="D578" s="69" t="s">
        <v>730</v>
      </c>
      <c r="E578" s="74" t="s">
        <v>54</v>
      </c>
      <c r="F578" s="69" t="s">
        <v>772</v>
      </c>
      <c r="G578" s="71">
        <v>100000</v>
      </c>
      <c r="H578" s="72">
        <f t="shared" si="8"/>
        <v>48.109441917613267</v>
      </c>
    </row>
    <row r="579" spans="1:8" ht="15.75" x14ac:dyDescent="0.25">
      <c r="A579" s="69">
        <v>43608</v>
      </c>
      <c r="B579" s="69" t="s">
        <v>118</v>
      </c>
      <c r="C579" s="69" t="s">
        <v>773</v>
      </c>
      <c r="D579" s="69" t="s">
        <v>730</v>
      </c>
      <c r="E579" s="74" t="s">
        <v>54</v>
      </c>
      <c r="F579" s="69" t="s">
        <v>774</v>
      </c>
      <c r="G579" s="71">
        <v>100000</v>
      </c>
      <c r="H579" s="72">
        <f t="shared" si="8"/>
        <v>48.109441917613267</v>
      </c>
    </row>
    <row r="580" spans="1:8" ht="15.75" x14ac:dyDescent="0.25">
      <c r="A580" s="69">
        <v>43608</v>
      </c>
      <c r="B580" s="69" t="s">
        <v>118</v>
      </c>
      <c r="C580" s="69" t="s">
        <v>775</v>
      </c>
      <c r="D580" s="69" t="s">
        <v>730</v>
      </c>
      <c r="E580" s="74" t="s">
        <v>54</v>
      </c>
      <c r="F580" s="69" t="s">
        <v>776</v>
      </c>
      <c r="G580" s="71">
        <v>100000</v>
      </c>
      <c r="H580" s="72">
        <f t="shared" si="8"/>
        <v>48.109441917613267</v>
      </c>
    </row>
    <row r="581" spans="1:8" ht="15.75" x14ac:dyDescent="0.25">
      <c r="A581" s="69">
        <v>43608</v>
      </c>
      <c r="B581" s="69" t="s">
        <v>118</v>
      </c>
      <c r="C581" s="69" t="s">
        <v>777</v>
      </c>
      <c r="D581" s="69" t="s">
        <v>730</v>
      </c>
      <c r="E581" s="74" t="s">
        <v>54</v>
      </c>
      <c r="F581" s="69" t="s">
        <v>347</v>
      </c>
      <c r="G581" s="71">
        <v>250000</v>
      </c>
      <c r="H581" s="72">
        <f t="shared" si="8"/>
        <v>120.27360479403318</v>
      </c>
    </row>
    <row r="582" spans="1:8" ht="15.75" x14ac:dyDescent="0.25">
      <c r="A582" s="69">
        <v>43612</v>
      </c>
      <c r="B582" s="69" t="s">
        <v>118</v>
      </c>
      <c r="C582" s="69" t="s">
        <v>778</v>
      </c>
      <c r="D582" s="69" t="s">
        <v>730</v>
      </c>
      <c r="E582" s="74" t="s">
        <v>54</v>
      </c>
      <c r="F582" s="69" t="s">
        <v>363</v>
      </c>
      <c r="G582" s="71">
        <v>250000</v>
      </c>
      <c r="H582" s="72">
        <f t="shared" si="8"/>
        <v>120.27360479403318</v>
      </c>
    </row>
    <row r="583" spans="1:8" ht="15.75" x14ac:dyDescent="0.25">
      <c r="A583" s="69">
        <v>43612</v>
      </c>
      <c r="B583" s="69" t="s">
        <v>118</v>
      </c>
      <c r="C583" s="69" t="s">
        <v>779</v>
      </c>
      <c r="D583" s="69" t="s">
        <v>730</v>
      </c>
      <c r="E583" s="74" t="s">
        <v>54</v>
      </c>
      <c r="F583" s="69" t="s">
        <v>780</v>
      </c>
      <c r="G583" s="71">
        <v>250000</v>
      </c>
      <c r="H583" s="72">
        <f t="shared" ref="H583:H646" si="9">G583/$G$2</f>
        <v>120.27360479403318</v>
      </c>
    </row>
    <row r="584" spans="1:8" ht="15.75" x14ac:dyDescent="0.25">
      <c r="A584" s="69">
        <v>43635</v>
      </c>
      <c r="B584" s="69" t="s">
        <v>118</v>
      </c>
      <c r="C584" s="69" t="s">
        <v>781</v>
      </c>
      <c r="D584" s="69" t="s">
        <v>730</v>
      </c>
      <c r="E584" s="74" t="s">
        <v>54</v>
      </c>
      <c r="F584" s="69" t="s">
        <v>782</v>
      </c>
      <c r="G584" s="71">
        <v>100000</v>
      </c>
      <c r="H584" s="72">
        <f t="shared" si="9"/>
        <v>48.109441917613267</v>
      </c>
    </row>
    <row r="585" spans="1:8" ht="15.75" x14ac:dyDescent="0.25">
      <c r="A585" s="69">
        <v>43644</v>
      </c>
      <c r="B585" s="69" t="s">
        <v>118</v>
      </c>
      <c r="C585" s="69" t="s">
        <v>783</v>
      </c>
      <c r="D585" s="69" t="s">
        <v>730</v>
      </c>
      <c r="E585" s="74" t="s">
        <v>54</v>
      </c>
      <c r="F585" s="69" t="s">
        <v>766</v>
      </c>
      <c r="G585" s="71">
        <v>50000</v>
      </c>
      <c r="H585" s="72">
        <f t="shared" si="9"/>
        <v>24.054720958806634</v>
      </c>
    </row>
    <row r="586" spans="1:8" ht="15.75" x14ac:dyDescent="0.25">
      <c r="A586" s="69">
        <v>43644</v>
      </c>
      <c r="B586" s="69" t="s">
        <v>118</v>
      </c>
      <c r="C586" s="69" t="s">
        <v>784</v>
      </c>
      <c r="D586" s="69" t="s">
        <v>730</v>
      </c>
      <c r="E586" s="74" t="s">
        <v>54</v>
      </c>
      <c r="F586" s="69" t="s">
        <v>772</v>
      </c>
      <c r="G586" s="71">
        <v>50000</v>
      </c>
      <c r="H586" s="72">
        <f t="shared" si="9"/>
        <v>24.054720958806634</v>
      </c>
    </row>
    <row r="587" spans="1:8" ht="15.75" x14ac:dyDescent="0.25">
      <c r="A587" s="69">
        <v>43644</v>
      </c>
      <c r="B587" s="69" t="s">
        <v>118</v>
      </c>
      <c r="C587" s="69" t="s">
        <v>785</v>
      </c>
      <c r="D587" s="69" t="s">
        <v>730</v>
      </c>
      <c r="E587" s="74" t="s">
        <v>54</v>
      </c>
      <c r="F587" s="69" t="s">
        <v>757</v>
      </c>
      <c r="G587" s="71">
        <v>50000</v>
      </c>
      <c r="H587" s="72">
        <f t="shared" si="9"/>
        <v>24.054720958806634</v>
      </c>
    </row>
    <row r="588" spans="1:8" ht="15.75" x14ac:dyDescent="0.25">
      <c r="A588" s="69">
        <v>43644</v>
      </c>
      <c r="B588" s="69" t="s">
        <v>118</v>
      </c>
      <c r="C588" s="69" t="s">
        <v>786</v>
      </c>
      <c r="D588" s="69" t="s">
        <v>730</v>
      </c>
      <c r="E588" s="74" t="s">
        <v>54</v>
      </c>
      <c r="F588" s="69" t="s">
        <v>764</v>
      </c>
      <c r="G588" s="71">
        <v>50000</v>
      </c>
      <c r="H588" s="72">
        <f t="shared" si="9"/>
        <v>24.054720958806634</v>
      </c>
    </row>
    <row r="589" spans="1:8" ht="15.75" x14ac:dyDescent="0.25">
      <c r="A589" s="69">
        <v>43644</v>
      </c>
      <c r="B589" s="69" t="s">
        <v>118</v>
      </c>
      <c r="C589" s="69" t="s">
        <v>787</v>
      </c>
      <c r="D589" s="69" t="s">
        <v>730</v>
      </c>
      <c r="E589" s="74" t="s">
        <v>54</v>
      </c>
      <c r="F589" s="69" t="s">
        <v>788</v>
      </c>
      <c r="G589" s="71">
        <v>50000</v>
      </c>
      <c r="H589" s="72">
        <f t="shared" si="9"/>
        <v>24.054720958806634</v>
      </c>
    </row>
    <row r="590" spans="1:8" ht="15.75" x14ac:dyDescent="0.25">
      <c r="A590" s="69">
        <v>43644</v>
      </c>
      <c r="B590" s="69" t="s">
        <v>118</v>
      </c>
      <c r="C590" s="69" t="s">
        <v>789</v>
      </c>
      <c r="D590" s="69" t="s">
        <v>730</v>
      </c>
      <c r="E590" s="74" t="s">
        <v>54</v>
      </c>
      <c r="F590" s="69" t="s">
        <v>768</v>
      </c>
      <c r="G590" s="71">
        <v>50000</v>
      </c>
      <c r="H590" s="72">
        <f t="shared" si="9"/>
        <v>24.054720958806634</v>
      </c>
    </row>
    <row r="591" spans="1:8" ht="15.75" x14ac:dyDescent="0.25">
      <c r="A591" s="69">
        <v>43644</v>
      </c>
      <c r="B591" s="69" t="s">
        <v>118</v>
      </c>
      <c r="C591" s="69" t="s">
        <v>790</v>
      </c>
      <c r="D591" s="69" t="s">
        <v>730</v>
      </c>
      <c r="E591" s="74" t="s">
        <v>54</v>
      </c>
      <c r="F591" s="69" t="s">
        <v>760</v>
      </c>
      <c r="G591" s="71">
        <v>50000</v>
      </c>
      <c r="H591" s="72">
        <f t="shared" si="9"/>
        <v>24.054720958806634</v>
      </c>
    </row>
    <row r="592" spans="1:8" ht="15.75" x14ac:dyDescent="0.25">
      <c r="A592" s="69">
        <v>43644</v>
      </c>
      <c r="B592" s="69" t="s">
        <v>118</v>
      </c>
      <c r="C592" s="69" t="s">
        <v>791</v>
      </c>
      <c r="D592" s="69" t="s">
        <v>730</v>
      </c>
      <c r="E592" s="74" t="s">
        <v>54</v>
      </c>
      <c r="F592" s="69" t="s">
        <v>792</v>
      </c>
      <c r="G592" s="71">
        <v>50000</v>
      </c>
      <c r="H592" s="72">
        <f t="shared" si="9"/>
        <v>24.054720958806634</v>
      </c>
    </row>
    <row r="593" spans="1:8" ht="15.75" x14ac:dyDescent="0.25">
      <c r="A593" s="69">
        <v>43644</v>
      </c>
      <c r="B593" s="69" t="s">
        <v>118</v>
      </c>
      <c r="C593" s="69" t="s">
        <v>793</v>
      </c>
      <c r="D593" s="69" t="s">
        <v>730</v>
      </c>
      <c r="E593" s="74" t="s">
        <v>54</v>
      </c>
      <c r="F593" s="69" t="s">
        <v>755</v>
      </c>
      <c r="G593" s="71">
        <v>50000</v>
      </c>
      <c r="H593" s="72">
        <f t="shared" si="9"/>
        <v>24.054720958806634</v>
      </c>
    </row>
    <row r="594" spans="1:8" ht="15.75" x14ac:dyDescent="0.25">
      <c r="A594" s="69">
        <v>43644</v>
      </c>
      <c r="B594" s="69" t="s">
        <v>118</v>
      </c>
      <c r="C594" s="69" t="s">
        <v>794</v>
      </c>
      <c r="D594" s="69" t="s">
        <v>730</v>
      </c>
      <c r="E594" s="74" t="s">
        <v>54</v>
      </c>
      <c r="F594" s="69" t="s">
        <v>755</v>
      </c>
      <c r="G594" s="71">
        <v>50000</v>
      </c>
      <c r="H594" s="72">
        <f t="shared" si="9"/>
        <v>24.054720958806634</v>
      </c>
    </row>
    <row r="595" spans="1:8" ht="15.75" x14ac:dyDescent="0.25">
      <c r="A595" s="69">
        <v>43644</v>
      </c>
      <c r="B595" s="69" t="s">
        <v>118</v>
      </c>
      <c r="C595" s="69" t="s">
        <v>795</v>
      </c>
      <c r="D595" s="69" t="s">
        <v>730</v>
      </c>
      <c r="E595" s="74" t="s">
        <v>54</v>
      </c>
      <c r="F595" s="69" t="s">
        <v>753</v>
      </c>
      <c r="G595" s="71">
        <v>50000</v>
      </c>
      <c r="H595" s="72">
        <f t="shared" si="9"/>
        <v>24.054720958806634</v>
      </c>
    </row>
    <row r="596" spans="1:8" ht="15.75" x14ac:dyDescent="0.25">
      <c r="A596" s="69">
        <v>43644</v>
      </c>
      <c r="B596" s="69" t="s">
        <v>118</v>
      </c>
      <c r="C596" s="69" t="s">
        <v>796</v>
      </c>
      <c r="D596" s="69" t="s">
        <v>730</v>
      </c>
      <c r="E596" s="74" t="s">
        <v>54</v>
      </c>
      <c r="F596" s="69" t="s">
        <v>751</v>
      </c>
      <c r="G596" s="71">
        <v>50000</v>
      </c>
      <c r="H596" s="72">
        <f t="shared" si="9"/>
        <v>24.054720958806634</v>
      </c>
    </row>
    <row r="597" spans="1:8" ht="15.75" x14ac:dyDescent="0.25">
      <c r="A597" s="69">
        <v>43644</v>
      </c>
      <c r="B597" s="69" t="s">
        <v>118</v>
      </c>
      <c r="C597" s="69" t="s">
        <v>797</v>
      </c>
      <c r="D597" s="69" t="s">
        <v>730</v>
      </c>
      <c r="E597" s="74" t="s">
        <v>54</v>
      </c>
      <c r="F597" s="69" t="s">
        <v>798</v>
      </c>
      <c r="G597" s="71">
        <v>50000</v>
      </c>
      <c r="H597" s="72">
        <f t="shared" si="9"/>
        <v>24.054720958806634</v>
      </c>
    </row>
    <row r="598" spans="1:8" ht="15.75" x14ac:dyDescent="0.25">
      <c r="A598" s="69">
        <v>43644</v>
      </c>
      <c r="B598" s="69" t="s">
        <v>118</v>
      </c>
      <c r="C598" s="69" t="s">
        <v>799</v>
      </c>
      <c r="D598" s="69" t="s">
        <v>730</v>
      </c>
      <c r="E598" s="74" t="s">
        <v>54</v>
      </c>
      <c r="F598" s="69" t="s">
        <v>351</v>
      </c>
      <c r="G598" s="71">
        <v>50000</v>
      </c>
      <c r="H598" s="72">
        <f t="shared" si="9"/>
        <v>24.054720958806634</v>
      </c>
    </row>
    <row r="599" spans="1:8" ht="15.75" x14ac:dyDescent="0.25">
      <c r="A599" s="69">
        <v>43644</v>
      </c>
      <c r="B599" s="69" t="s">
        <v>118</v>
      </c>
      <c r="C599" s="69" t="s">
        <v>800</v>
      </c>
      <c r="D599" s="69" t="s">
        <v>730</v>
      </c>
      <c r="E599" s="74" t="s">
        <v>54</v>
      </c>
      <c r="F599" s="69" t="s">
        <v>353</v>
      </c>
      <c r="G599" s="71">
        <v>50000</v>
      </c>
      <c r="H599" s="72">
        <f t="shared" si="9"/>
        <v>24.054720958806634</v>
      </c>
    </row>
    <row r="600" spans="1:8" ht="15.75" x14ac:dyDescent="0.25">
      <c r="A600" s="69">
        <v>43658</v>
      </c>
      <c r="B600" s="69" t="s">
        <v>118</v>
      </c>
      <c r="C600" s="69" t="s">
        <v>801</v>
      </c>
      <c r="D600" s="69" t="s">
        <v>730</v>
      </c>
      <c r="E600" s="74" t="s">
        <v>54</v>
      </c>
      <c r="F600" s="69" t="s">
        <v>802</v>
      </c>
      <c r="G600" s="71">
        <v>300000</v>
      </c>
      <c r="H600" s="72">
        <f t="shared" si="9"/>
        <v>144.32832575283982</v>
      </c>
    </row>
    <row r="601" spans="1:8" ht="15.75" x14ac:dyDescent="0.25">
      <c r="A601" s="69">
        <v>43676</v>
      </c>
      <c r="B601" s="69" t="s">
        <v>118</v>
      </c>
      <c r="C601" s="69" t="s">
        <v>803</v>
      </c>
      <c r="D601" s="69" t="s">
        <v>730</v>
      </c>
      <c r="E601" s="74" t="s">
        <v>54</v>
      </c>
      <c r="F601" s="69" t="s">
        <v>804</v>
      </c>
      <c r="G601" s="71">
        <v>150000</v>
      </c>
      <c r="H601" s="72">
        <f t="shared" si="9"/>
        <v>72.164162876419908</v>
      </c>
    </row>
    <row r="602" spans="1:8" ht="15.75" x14ac:dyDescent="0.25">
      <c r="A602" s="69">
        <v>43676</v>
      </c>
      <c r="B602" s="69" t="s">
        <v>118</v>
      </c>
      <c r="C602" s="69" t="s">
        <v>805</v>
      </c>
      <c r="D602" s="69" t="s">
        <v>730</v>
      </c>
      <c r="E602" s="74" t="s">
        <v>54</v>
      </c>
      <c r="F602" s="69" t="s">
        <v>804</v>
      </c>
      <c r="G602" s="71">
        <v>150000</v>
      </c>
      <c r="H602" s="72">
        <f t="shared" si="9"/>
        <v>72.164162876419908</v>
      </c>
    </row>
    <row r="603" spans="1:8" ht="15.75" x14ac:dyDescent="0.25">
      <c r="A603" s="69">
        <v>43677</v>
      </c>
      <c r="B603" s="69" t="s">
        <v>118</v>
      </c>
      <c r="C603" s="69" t="s">
        <v>806</v>
      </c>
      <c r="D603" s="69" t="s">
        <v>730</v>
      </c>
      <c r="E603" s="74" t="s">
        <v>54</v>
      </c>
      <c r="F603" s="69" t="s">
        <v>807</v>
      </c>
      <c r="G603" s="71">
        <v>50000</v>
      </c>
      <c r="H603" s="72">
        <f t="shared" si="9"/>
        <v>24.054720958806634</v>
      </c>
    </row>
    <row r="604" spans="1:8" ht="15.75" x14ac:dyDescent="0.25">
      <c r="A604" s="69">
        <v>43677</v>
      </c>
      <c r="B604" s="69" t="s">
        <v>118</v>
      </c>
      <c r="C604" s="69" t="s">
        <v>808</v>
      </c>
      <c r="D604" s="69" t="s">
        <v>730</v>
      </c>
      <c r="E604" s="74" t="s">
        <v>54</v>
      </c>
      <c r="F604" s="69" t="s">
        <v>809</v>
      </c>
      <c r="G604" s="71">
        <v>50000</v>
      </c>
      <c r="H604" s="72">
        <f t="shared" si="9"/>
        <v>24.054720958806634</v>
      </c>
    </row>
    <row r="605" spans="1:8" ht="15.75" x14ac:dyDescent="0.25">
      <c r="A605" s="69">
        <v>43677</v>
      </c>
      <c r="B605" s="69" t="s">
        <v>118</v>
      </c>
      <c r="C605" s="69" t="s">
        <v>810</v>
      </c>
      <c r="D605" s="69" t="s">
        <v>730</v>
      </c>
      <c r="E605" s="74" t="s">
        <v>54</v>
      </c>
      <c r="F605" s="69" t="s">
        <v>811</v>
      </c>
      <c r="G605" s="71">
        <v>50000</v>
      </c>
      <c r="H605" s="72">
        <f t="shared" si="9"/>
        <v>24.054720958806634</v>
      </c>
    </row>
    <row r="606" spans="1:8" ht="15.75" x14ac:dyDescent="0.25">
      <c r="A606" s="69">
        <v>43677</v>
      </c>
      <c r="B606" s="69" t="s">
        <v>118</v>
      </c>
      <c r="C606" s="69" t="s">
        <v>812</v>
      </c>
      <c r="D606" s="69" t="s">
        <v>730</v>
      </c>
      <c r="E606" s="74" t="s">
        <v>54</v>
      </c>
      <c r="F606" s="69" t="s">
        <v>813</v>
      </c>
      <c r="G606" s="71">
        <v>50000</v>
      </c>
      <c r="H606" s="72">
        <f t="shared" si="9"/>
        <v>24.054720958806634</v>
      </c>
    </row>
    <row r="607" spans="1:8" ht="15.75" x14ac:dyDescent="0.25">
      <c r="A607" s="69">
        <v>43677</v>
      </c>
      <c r="B607" s="69" t="s">
        <v>118</v>
      </c>
      <c r="C607" s="69" t="s">
        <v>814</v>
      </c>
      <c r="D607" s="69" t="s">
        <v>730</v>
      </c>
      <c r="E607" s="74" t="s">
        <v>54</v>
      </c>
      <c r="F607" s="69" t="s">
        <v>815</v>
      </c>
      <c r="G607" s="71">
        <v>50000</v>
      </c>
      <c r="H607" s="72">
        <f t="shared" si="9"/>
        <v>24.054720958806634</v>
      </c>
    </row>
    <row r="608" spans="1:8" ht="15.75" x14ac:dyDescent="0.25">
      <c r="A608" s="69">
        <v>43677</v>
      </c>
      <c r="B608" s="69" t="s">
        <v>118</v>
      </c>
      <c r="C608" s="69" t="s">
        <v>816</v>
      </c>
      <c r="D608" s="69" t="s">
        <v>730</v>
      </c>
      <c r="E608" s="74" t="s">
        <v>54</v>
      </c>
      <c r="F608" s="69" t="s">
        <v>817</v>
      </c>
      <c r="G608" s="71">
        <v>50000</v>
      </c>
      <c r="H608" s="72">
        <f t="shared" si="9"/>
        <v>24.054720958806634</v>
      </c>
    </row>
    <row r="609" spans="1:8" ht="15.75" x14ac:dyDescent="0.25">
      <c r="A609" s="69">
        <v>43677</v>
      </c>
      <c r="B609" s="69" t="s">
        <v>118</v>
      </c>
      <c r="C609" s="69" t="s">
        <v>818</v>
      </c>
      <c r="D609" s="69" t="s">
        <v>730</v>
      </c>
      <c r="E609" s="74" t="s">
        <v>54</v>
      </c>
      <c r="F609" s="69" t="s">
        <v>819</v>
      </c>
      <c r="G609" s="71">
        <v>50000</v>
      </c>
      <c r="H609" s="72">
        <f t="shared" si="9"/>
        <v>24.054720958806634</v>
      </c>
    </row>
    <row r="610" spans="1:8" ht="15.75" x14ac:dyDescent="0.25">
      <c r="A610" s="69">
        <v>43677</v>
      </c>
      <c r="B610" s="69" t="s">
        <v>118</v>
      </c>
      <c r="C610" s="69" t="s">
        <v>820</v>
      </c>
      <c r="D610" s="69" t="s">
        <v>730</v>
      </c>
      <c r="E610" s="74" t="s">
        <v>54</v>
      </c>
      <c r="F610" s="69" t="s">
        <v>821</v>
      </c>
      <c r="G610" s="71">
        <v>50000</v>
      </c>
      <c r="H610" s="72">
        <f t="shared" si="9"/>
        <v>24.054720958806634</v>
      </c>
    </row>
    <row r="611" spans="1:8" ht="15.75" x14ac:dyDescent="0.25">
      <c r="A611" s="69">
        <v>43677</v>
      </c>
      <c r="B611" s="69" t="s">
        <v>118</v>
      </c>
      <c r="C611" s="69" t="s">
        <v>822</v>
      </c>
      <c r="D611" s="69" t="s">
        <v>730</v>
      </c>
      <c r="E611" s="74" t="s">
        <v>54</v>
      </c>
      <c r="F611" s="69" t="s">
        <v>823</v>
      </c>
      <c r="G611" s="71">
        <v>50000</v>
      </c>
      <c r="H611" s="72">
        <f t="shared" si="9"/>
        <v>24.054720958806634</v>
      </c>
    </row>
    <row r="612" spans="1:8" ht="15.75" x14ac:dyDescent="0.25">
      <c r="A612" s="69">
        <v>43677</v>
      </c>
      <c r="B612" s="69" t="s">
        <v>118</v>
      </c>
      <c r="C612" s="69" t="s">
        <v>824</v>
      </c>
      <c r="D612" s="69" t="s">
        <v>730</v>
      </c>
      <c r="E612" s="74" t="s">
        <v>54</v>
      </c>
      <c r="F612" s="69" t="s">
        <v>825</v>
      </c>
      <c r="G612" s="71">
        <v>50000</v>
      </c>
      <c r="H612" s="72">
        <f t="shared" si="9"/>
        <v>24.054720958806634</v>
      </c>
    </row>
    <row r="613" spans="1:8" ht="15.75" x14ac:dyDescent="0.25">
      <c r="A613" s="69">
        <v>43677</v>
      </c>
      <c r="B613" s="69" t="s">
        <v>118</v>
      </c>
      <c r="C613" s="69" t="s">
        <v>826</v>
      </c>
      <c r="D613" s="69" t="s">
        <v>730</v>
      </c>
      <c r="E613" s="74" t="s">
        <v>54</v>
      </c>
      <c r="F613" s="69" t="s">
        <v>827</v>
      </c>
      <c r="G613" s="71">
        <v>50000</v>
      </c>
      <c r="H613" s="72">
        <f t="shared" si="9"/>
        <v>24.054720958806634</v>
      </c>
    </row>
    <row r="614" spans="1:8" ht="15.75" x14ac:dyDescent="0.25">
      <c r="A614" s="69">
        <v>43677</v>
      </c>
      <c r="B614" s="69" t="s">
        <v>118</v>
      </c>
      <c r="C614" s="69" t="s">
        <v>828</v>
      </c>
      <c r="D614" s="69" t="s">
        <v>730</v>
      </c>
      <c r="E614" s="74" t="s">
        <v>54</v>
      </c>
      <c r="F614" s="69" t="s">
        <v>829</v>
      </c>
      <c r="G614" s="71">
        <v>50000</v>
      </c>
      <c r="H614" s="72">
        <f t="shared" si="9"/>
        <v>24.054720958806634</v>
      </c>
    </row>
    <row r="615" spans="1:8" ht="15.75" x14ac:dyDescent="0.25">
      <c r="A615" s="69">
        <v>43677</v>
      </c>
      <c r="B615" s="69" t="s">
        <v>118</v>
      </c>
      <c r="C615" s="69" t="s">
        <v>830</v>
      </c>
      <c r="D615" s="69" t="s">
        <v>730</v>
      </c>
      <c r="E615" s="74" t="s">
        <v>54</v>
      </c>
      <c r="F615" s="69" t="s">
        <v>829</v>
      </c>
      <c r="G615" s="71">
        <v>50000</v>
      </c>
      <c r="H615" s="72">
        <f t="shared" si="9"/>
        <v>24.054720958806634</v>
      </c>
    </row>
    <row r="616" spans="1:8" ht="15.75" x14ac:dyDescent="0.25">
      <c r="A616" s="69">
        <v>43677</v>
      </c>
      <c r="B616" s="69" t="s">
        <v>118</v>
      </c>
      <c r="C616" s="69" t="s">
        <v>831</v>
      </c>
      <c r="D616" s="69" t="s">
        <v>730</v>
      </c>
      <c r="E616" s="74" t="s">
        <v>54</v>
      </c>
      <c r="F616" s="69" t="s">
        <v>832</v>
      </c>
      <c r="G616" s="71">
        <v>50000</v>
      </c>
      <c r="H616" s="72">
        <f t="shared" si="9"/>
        <v>24.054720958806634</v>
      </c>
    </row>
    <row r="617" spans="1:8" ht="15.75" x14ac:dyDescent="0.25">
      <c r="A617" s="69">
        <v>43677</v>
      </c>
      <c r="B617" s="69" t="s">
        <v>118</v>
      </c>
      <c r="C617" s="69" t="s">
        <v>833</v>
      </c>
      <c r="D617" s="69" t="s">
        <v>730</v>
      </c>
      <c r="E617" s="74" t="s">
        <v>54</v>
      </c>
      <c r="F617" s="69" t="s">
        <v>834</v>
      </c>
      <c r="G617" s="71">
        <v>50000</v>
      </c>
      <c r="H617" s="72">
        <f t="shared" si="9"/>
        <v>24.054720958806634</v>
      </c>
    </row>
    <row r="618" spans="1:8" ht="15.75" x14ac:dyDescent="0.25">
      <c r="A618" s="69">
        <v>43677</v>
      </c>
      <c r="B618" s="69" t="s">
        <v>118</v>
      </c>
      <c r="C618" s="69" t="s">
        <v>835</v>
      </c>
      <c r="D618" s="69" t="s">
        <v>730</v>
      </c>
      <c r="E618" s="74" t="s">
        <v>54</v>
      </c>
      <c r="F618" s="69" t="s">
        <v>836</v>
      </c>
      <c r="G618" s="71">
        <v>50000</v>
      </c>
      <c r="H618" s="72">
        <f t="shared" si="9"/>
        <v>24.054720958806634</v>
      </c>
    </row>
    <row r="619" spans="1:8" ht="15.75" x14ac:dyDescent="0.25">
      <c r="A619" s="69">
        <v>43677</v>
      </c>
      <c r="B619" s="69" t="s">
        <v>118</v>
      </c>
      <c r="C619" s="69" t="s">
        <v>837</v>
      </c>
      <c r="D619" s="69" t="s">
        <v>730</v>
      </c>
      <c r="E619" s="74" t="s">
        <v>54</v>
      </c>
      <c r="F619" s="69" t="s">
        <v>838</v>
      </c>
      <c r="G619" s="71">
        <v>50000</v>
      </c>
      <c r="H619" s="72">
        <f t="shared" si="9"/>
        <v>24.054720958806634</v>
      </c>
    </row>
    <row r="620" spans="1:8" ht="15.75" x14ac:dyDescent="0.25">
      <c r="A620" s="69">
        <v>43677</v>
      </c>
      <c r="B620" s="69" t="s">
        <v>118</v>
      </c>
      <c r="C620" s="69" t="s">
        <v>839</v>
      </c>
      <c r="D620" s="69" t="s">
        <v>730</v>
      </c>
      <c r="E620" s="74" t="s">
        <v>54</v>
      </c>
      <c r="F620" s="69" t="s">
        <v>840</v>
      </c>
      <c r="G620" s="71">
        <v>50000</v>
      </c>
      <c r="H620" s="72">
        <f t="shared" si="9"/>
        <v>24.054720958806634</v>
      </c>
    </row>
    <row r="621" spans="1:8" ht="15.75" x14ac:dyDescent="0.25">
      <c r="A621" s="69">
        <v>43515</v>
      </c>
      <c r="B621" s="69" t="s">
        <v>118</v>
      </c>
      <c r="C621" s="69" t="s">
        <v>841</v>
      </c>
      <c r="D621" s="69" t="s">
        <v>730</v>
      </c>
      <c r="E621" s="74" t="s">
        <v>54</v>
      </c>
      <c r="F621" s="69" t="s">
        <v>842</v>
      </c>
      <c r="G621" s="71">
        <v>50000</v>
      </c>
      <c r="H621" s="72">
        <f t="shared" si="9"/>
        <v>24.054720958806634</v>
      </c>
    </row>
    <row r="622" spans="1:8" ht="15.75" x14ac:dyDescent="0.25">
      <c r="A622" s="69">
        <v>43528</v>
      </c>
      <c r="B622" s="69" t="s">
        <v>118</v>
      </c>
      <c r="C622" s="69" t="s">
        <v>843</v>
      </c>
      <c r="D622" s="69" t="s">
        <v>730</v>
      </c>
      <c r="E622" s="74" t="s">
        <v>54</v>
      </c>
      <c r="F622" s="69" t="s">
        <v>844</v>
      </c>
      <c r="G622" s="71">
        <v>119990</v>
      </c>
      <c r="H622" s="72">
        <f t="shared" si="9"/>
        <v>57.726519356944166</v>
      </c>
    </row>
    <row r="623" spans="1:8" ht="15.75" x14ac:dyDescent="0.25">
      <c r="A623" s="69">
        <v>43528</v>
      </c>
      <c r="B623" s="69" t="s">
        <v>118</v>
      </c>
      <c r="C623" s="69" t="s">
        <v>845</v>
      </c>
      <c r="D623" s="69" t="s">
        <v>730</v>
      </c>
      <c r="E623" s="74" t="s">
        <v>54</v>
      </c>
      <c r="F623" s="69" t="s">
        <v>844</v>
      </c>
      <c r="G623" s="71">
        <v>99600</v>
      </c>
      <c r="H623" s="72">
        <f t="shared" si="9"/>
        <v>47.917004149942819</v>
      </c>
    </row>
    <row r="624" spans="1:8" ht="15.75" x14ac:dyDescent="0.25">
      <c r="A624" s="69">
        <v>43528</v>
      </c>
      <c r="B624" s="69" t="s">
        <v>118</v>
      </c>
      <c r="C624" s="69" t="s">
        <v>846</v>
      </c>
      <c r="D624" s="69" t="s">
        <v>730</v>
      </c>
      <c r="E624" s="74" t="s">
        <v>54</v>
      </c>
      <c r="F624" s="69" t="s">
        <v>844</v>
      </c>
      <c r="G624" s="71">
        <v>99795</v>
      </c>
      <c r="H624" s="72">
        <f t="shared" si="9"/>
        <v>48.01081756168216</v>
      </c>
    </row>
    <row r="625" spans="1:8" ht="15.75" x14ac:dyDescent="0.25">
      <c r="A625" s="69">
        <v>43528</v>
      </c>
      <c r="B625" s="69" t="s">
        <v>118</v>
      </c>
      <c r="C625" s="69" t="s">
        <v>847</v>
      </c>
      <c r="D625" s="69" t="s">
        <v>730</v>
      </c>
      <c r="E625" s="74" t="s">
        <v>54</v>
      </c>
      <c r="F625" s="69" t="s">
        <v>848</v>
      </c>
      <c r="G625" s="71">
        <v>53810</v>
      </c>
      <c r="H625" s="72">
        <f t="shared" si="9"/>
        <v>25.8876906958677</v>
      </c>
    </row>
    <row r="626" spans="1:8" ht="15.75" x14ac:dyDescent="0.25">
      <c r="A626" s="69">
        <v>43549</v>
      </c>
      <c r="B626" s="69" t="s">
        <v>118</v>
      </c>
      <c r="C626" s="69" t="s">
        <v>849</v>
      </c>
      <c r="D626" s="69" t="s">
        <v>730</v>
      </c>
      <c r="E626" s="74" t="s">
        <v>54</v>
      </c>
      <c r="F626" s="69" t="s">
        <v>850</v>
      </c>
      <c r="G626" s="71">
        <v>149060</v>
      </c>
      <c r="H626" s="72">
        <f t="shared" si="9"/>
        <v>71.711934122394339</v>
      </c>
    </row>
    <row r="627" spans="1:8" ht="15.75" x14ac:dyDescent="0.25">
      <c r="A627" s="69">
        <v>43549</v>
      </c>
      <c r="B627" s="69" t="s">
        <v>118</v>
      </c>
      <c r="C627" s="69" t="s">
        <v>851</v>
      </c>
      <c r="D627" s="69" t="s">
        <v>730</v>
      </c>
      <c r="E627" s="74" t="s">
        <v>54</v>
      </c>
      <c r="F627" s="69" t="s">
        <v>852</v>
      </c>
      <c r="G627" s="71">
        <v>249250</v>
      </c>
      <c r="H627" s="72">
        <f t="shared" si="9"/>
        <v>119.91278397965108</v>
      </c>
    </row>
    <row r="628" spans="1:8" ht="15.75" x14ac:dyDescent="0.25">
      <c r="A628" s="69">
        <v>43549</v>
      </c>
      <c r="B628" s="69" t="s">
        <v>118</v>
      </c>
      <c r="C628" s="69" t="s">
        <v>853</v>
      </c>
      <c r="D628" s="69" t="s">
        <v>730</v>
      </c>
      <c r="E628" s="74" t="s">
        <v>54</v>
      </c>
      <c r="F628" s="69" t="s">
        <v>854</v>
      </c>
      <c r="G628" s="71">
        <v>175710</v>
      </c>
      <c r="H628" s="72">
        <f t="shared" si="9"/>
        <v>84.533100393438275</v>
      </c>
    </row>
    <row r="629" spans="1:8" ht="15.75" x14ac:dyDescent="0.25">
      <c r="A629" s="69">
        <v>43549</v>
      </c>
      <c r="B629" s="69" t="s">
        <v>118</v>
      </c>
      <c r="C629" s="69" t="s">
        <v>855</v>
      </c>
      <c r="D629" s="69" t="s">
        <v>730</v>
      </c>
      <c r="E629" s="74" t="s">
        <v>54</v>
      </c>
      <c r="F629" s="69" t="s">
        <v>854</v>
      </c>
      <c r="G629" s="71">
        <v>298585</v>
      </c>
      <c r="H629" s="72">
        <f t="shared" si="9"/>
        <v>143.6475771497056</v>
      </c>
    </row>
    <row r="630" spans="1:8" ht="15.75" x14ac:dyDescent="0.25">
      <c r="A630" s="69">
        <v>43549</v>
      </c>
      <c r="B630" s="69" t="s">
        <v>118</v>
      </c>
      <c r="C630" s="69" t="s">
        <v>856</v>
      </c>
      <c r="D630" s="69" t="s">
        <v>730</v>
      </c>
      <c r="E630" s="74" t="s">
        <v>54</v>
      </c>
      <c r="F630" s="69" t="s">
        <v>850</v>
      </c>
      <c r="G630" s="71">
        <v>249545</v>
      </c>
      <c r="H630" s="72">
        <f t="shared" si="9"/>
        <v>120.05470683330803</v>
      </c>
    </row>
    <row r="631" spans="1:8" ht="15.75" x14ac:dyDescent="0.25">
      <c r="A631" s="69">
        <v>43549</v>
      </c>
      <c r="B631" s="69" t="s">
        <v>118</v>
      </c>
      <c r="C631" s="69" t="s">
        <v>857</v>
      </c>
      <c r="D631" s="69" t="s">
        <v>730</v>
      </c>
      <c r="E631" s="74" t="s">
        <v>54</v>
      </c>
      <c r="F631" s="69" t="s">
        <v>854</v>
      </c>
      <c r="G631" s="71">
        <v>235750</v>
      </c>
      <c r="H631" s="72">
        <f t="shared" si="9"/>
        <v>113.41800932077328</v>
      </c>
    </row>
    <row r="632" spans="1:8" ht="15.75" x14ac:dyDescent="0.25">
      <c r="A632" s="69">
        <v>43564</v>
      </c>
      <c r="B632" s="69" t="s">
        <v>118</v>
      </c>
      <c r="C632" s="69" t="s">
        <v>858</v>
      </c>
      <c r="D632" s="69" t="s">
        <v>730</v>
      </c>
      <c r="E632" s="74" t="s">
        <v>54</v>
      </c>
      <c r="F632" s="69" t="s">
        <v>859</v>
      </c>
      <c r="G632" s="71">
        <v>198890</v>
      </c>
      <c r="H632" s="72">
        <f t="shared" si="9"/>
        <v>95.684869029941026</v>
      </c>
    </row>
    <row r="633" spans="1:8" ht="15.75" x14ac:dyDescent="0.25">
      <c r="A633" s="69">
        <v>43564</v>
      </c>
      <c r="B633" s="69" t="s">
        <v>118</v>
      </c>
      <c r="C633" s="69" t="s">
        <v>860</v>
      </c>
      <c r="D633" s="69" t="s">
        <v>730</v>
      </c>
      <c r="E633" s="74" t="s">
        <v>54</v>
      </c>
      <c r="F633" s="69" t="s">
        <v>861</v>
      </c>
      <c r="G633" s="71">
        <v>149830</v>
      </c>
      <c r="H633" s="72">
        <f t="shared" si="9"/>
        <v>72.082376825159969</v>
      </c>
    </row>
    <row r="634" spans="1:8" ht="15.75" x14ac:dyDescent="0.25">
      <c r="A634" s="69">
        <v>43640</v>
      </c>
      <c r="B634" s="69" t="s">
        <v>118</v>
      </c>
      <c r="C634" s="69" t="s">
        <v>862</v>
      </c>
      <c r="D634" s="69" t="s">
        <v>730</v>
      </c>
      <c r="E634" s="74" t="s">
        <v>54</v>
      </c>
      <c r="F634" s="69" t="s">
        <v>863</v>
      </c>
      <c r="G634" s="71">
        <v>119750</v>
      </c>
      <c r="H634" s="72">
        <f t="shared" si="9"/>
        <v>57.61105669634189</v>
      </c>
    </row>
    <row r="635" spans="1:8" ht="15.75" x14ac:dyDescent="0.25">
      <c r="A635" s="69">
        <v>43640</v>
      </c>
      <c r="B635" s="69" t="s">
        <v>118</v>
      </c>
      <c r="C635" s="69" t="s">
        <v>864</v>
      </c>
      <c r="D635" s="69" t="s">
        <v>730</v>
      </c>
      <c r="E635" s="74" t="s">
        <v>54</v>
      </c>
      <c r="F635" s="69" t="s">
        <v>863</v>
      </c>
      <c r="G635" s="71">
        <v>97050</v>
      </c>
      <c r="H635" s="72">
        <f t="shared" si="9"/>
        <v>46.690213381043677</v>
      </c>
    </row>
    <row r="636" spans="1:8" ht="15.75" x14ac:dyDescent="0.25">
      <c r="A636" s="69">
        <v>43646</v>
      </c>
      <c r="B636" s="69" t="s">
        <v>118</v>
      </c>
      <c r="C636" s="69" t="s">
        <v>865</v>
      </c>
      <c r="D636" s="69" t="s">
        <v>730</v>
      </c>
      <c r="E636" s="74" t="s">
        <v>54</v>
      </c>
      <c r="F636" s="69" t="s">
        <v>866</v>
      </c>
      <c r="G636" s="71">
        <v>96750</v>
      </c>
      <c r="H636" s="72">
        <f t="shared" si="9"/>
        <v>46.545885055290839</v>
      </c>
    </row>
    <row r="637" spans="1:8" ht="15.75" x14ac:dyDescent="0.25">
      <c r="A637" s="69">
        <v>43677</v>
      </c>
      <c r="B637" s="69" t="s">
        <v>118</v>
      </c>
      <c r="C637" s="69" t="s">
        <v>867</v>
      </c>
      <c r="D637" s="69" t="s">
        <v>730</v>
      </c>
      <c r="E637" s="74" t="s">
        <v>54</v>
      </c>
      <c r="F637" s="69" t="s">
        <v>868</v>
      </c>
      <c r="G637" s="71">
        <v>64050</v>
      </c>
      <c r="H637" s="72">
        <f t="shared" si="9"/>
        <v>30.814097548231299</v>
      </c>
    </row>
    <row r="638" spans="1:8" ht="15.75" x14ac:dyDescent="0.25">
      <c r="A638" s="69">
        <v>43644</v>
      </c>
      <c r="B638" s="69" t="s">
        <v>118</v>
      </c>
      <c r="C638" s="69" t="s">
        <v>869</v>
      </c>
      <c r="D638" s="69" t="s">
        <v>730</v>
      </c>
      <c r="E638" s="74" t="s">
        <v>54</v>
      </c>
      <c r="F638" s="69" t="s">
        <v>870</v>
      </c>
      <c r="G638" s="71">
        <v>720000</v>
      </c>
      <c r="H638" s="72">
        <f t="shared" si="9"/>
        <v>346.38798180681556</v>
      </c>
    </row>
    <row r="639" spans="1:8" ht="15.75" x14ac:dyDescent="0.25">
      <c r="A639" s="69">
        <v>43644</v>
      </c>
      <c r="B639" s="69" t="s">
        <v>118</v>
      </c>
      <c r="C639" s="69" t="s">
        <v>871</v>
      </c>
      <c r="D639" s="69" t="s">
        <v>730</v>
      </c>
      <c r="E639" s="74" t="s">
        <v>54</v>
      </c>
      <c r="F639" s="69" t="s">
        <v>872</v>
      </c>
      <c r="G639" s="71">
        <v>1440000</v>
      </c>
      <c r="H639" s="72">
        <f t="shared" si="9"/>
        <v>692.77596361363112</v>
      </c>
    </row>
    <row r="640" spans="1:8" ht="15.75" x14ac:dyDescent="0.25">
      <c r="A640" s="69">
        <v>43644</v>
      </c>
      <c r="B640" s="69" t="s">
        <v>118</v>
      </c>
      <c r="C640" s="69" t="s">
        <v>873</v>
      </c>
      <c r="D640" s="69" t="s">
        <v>730</v>
      </c>
      <c r="E640" s="74" t="s">
        <v>54</v>
      </c>
      <c r="F640" s="69" t="s">
        <v>874</v>
      </c>
      <c r="G640" s="71">
        <v>7680000</v>
      </c>
      <c r="H640" s="72">
        <f t="shared" si="9"/>
        <v>3694.8051392726993</v>
      </c>
    </row>
    <row r="641" spans="1:8" ht="15.75" x14ac:dyDescent="0.25">
      <c r="A641" s="69">
        <v>43646</v>
      </c>
      <c r="B641" s="69" t="s">
        <v>118</v>
      </c>
      <c r="C641" s="69" t="s">
        <v>875</v>
      </c>
      <c r="D641" s="69" t="s">
        <v>730</v>
      </c>
      <c r="E641" s="74" t="s">
        <v>54</v>
      </c>
      <c r="F641" s="69" t="s">
        <v>876</v>
      </c>
      <c r="G641" s="71">
        <v>2160000</v>
      </c>
      <c r="H641" s="72">
        <f t="shared" si="9"/>
        <v>1039.1639454204467</v>
      </c>
    </row>
    <row r="642" spans="1:8" ht="15.75" x14ac:dyDescent="0.25">
      <c r="A642" s="69">
        <v>43646</v>
      </c>
      <c r="B642" s="69" t="s">
        <v>118</v>
      </c>
      <c r="C642" s="69" t="s">
        <v>877</v>
      </c>
      <c r="D642" s="69" t="s">
        <v>730</v>
      </c>
      <c r="E642" s="74" t="s">
        <v>54</v>
      </c>
      <c r="F642" s="69" t="s">
        <v>878</v>
      </c>
      <c r="G642" s="71">
        <v>1440000</v>
      </c>
      <c r="H642" s="72">
        <f t="shared" si="9"/>
        <v>692.77596361363112</v>
      </c>
    </row>
    <row r="643" spans="1:8" ht="15.75" x14ac:dyDescent="0.25">
      <c r="A643" s="69">
        <v>43646</v>
      </c>
      <c r="B643" s="69" t="s">
        <v>118</v>
      </c>
      <c r="C643" s="69" t="s">
        <v>879</v>
      </c>
      <c r="D643" s="69" t="s">
        <v>730</v>
      </c>
      <c r="E643" s="74" t="s">
        <v>54</v>
      </c>
      <c r="F643" s="69" t="s">
        <v>880</v>
      </c>
      <c r="G643" s="71">
        <v>720000</v>
      </c>
      <c r="H643" s="72">
        <f t="shared" si="9"/>
        <v>346.38798180681556</v>
      </c>
    </row>
    <row r="644" spans="1:8" ht="15.75" x14ac:dyDescent="0.25">
      <c r="A644" s="69">
        <v>43643</v>
      </c>
      <c r="B644" s="69" t="s">
        <v>118</v>
      </c>
      <c r="C644" s="69" t="s">
        <v>881</v>
      </c>
      <c r="D644" s="69" t="s">
        <v>882</v>
      </c>
      <c r="E644" s="74" t="s">
        <v>59</v>
      </c>
      <c r="F644" s="69" t="s">
        <v>883</v>
      </c>
      <c r="G644" s="71">
        <v>615000</v>
      </c>
      <c r="H644" s="72">
        <f t="shared" si="9"/>
        <v>295.87306779332164</v>
      </c>
    </row>
    <row r="645" spans="1:8" ht="15.75" x14ac:dyDescent="0.25">
      <c r="A645" s="69">
        <v>43564</v>
      </c>
      <c r="B645" s="69" t="s">
        <v>118</v>
      </c>
      <c r="C645" s="69" t="s">
        <v>884</v>
      </c>
      <c r="D645" s="69" t="s">
        <v>885</v>
      </c>
      <c r="E645" s="74" t="s">
        <v>90</v>
      </c>
      <c r="F645" s="69" t="s">
        <v>886</v>
      </c>
      <c r="G645" s="71">
        <v>180000</v>
      </c>
      <c r="H645" s="72">
        <f t="shared" si="9"/>
        <v>86.59699545170389</v>
      </c>
    </row>
    <row r="646" spans="1:8" ht="15.75" x14ac:dyDescent="0.25">
      <c r="A646" s="69">
        <v>43553</v>
      </c>
      <c r="B646" s="69" t="s">
        <v>118</v>
      </c>
      <c r="C646" s="69" t="s">
        <v>887</v>
      </c>
      <c r="D646" s="69" t="s">
        <v>885</v>
      </c>
      <c r="E646" s="74" t="s">
        <v>90</v>
      </c>
      <c r="F646" s="69" t="s">
        <v>888</v>
      </c>
      <c r="G646" s="71">
        <v>3320000</v>
      </c>
      <c r="H646" s="72">
        <f t="shared" si="9"/>
        <v>1597.2334716647606</v>
      </c>
    </row>
    <row r="647" spans="1:8" ht="15.75" x14ac:dyDescent="0.25">
      <c r="A647" s="69">
        <v>43580</v>
      </c>
      <c r="B647" s="69" t="s">
        <v>118</v>
      </c>
      <c r="C647" s="69" t="s">
        <v>889</v>
      </c>
      <c r="D647" s="69" t="s">
        <v>885</v>
      </c>
      <c r="E647" s="74" t="s">
        <v>90</v>
      </c>
      <c r="F647" s="69" t="s">
        <v>890</v>
      </c>
      <c r="G647" s="71">
        <v>350000</v>
      </c>
      <c r="H647" s="72">
        <f t="shared" ref="H647:H710" si="10">G647/$G$2</f>
        <v>168.38304671164644</v>
      </c>
    </row>
    <row r="648" spans="1:8" ht="15.75" x14ac:dyDescent="0.25">
      <c r="A648" s="69">
        <v>43563</v>
      </c>
      <c r="B648" s="69" t="s">
        <v>118</v>
      </c>
      <c r="C648" s="69" t="s">
        <v>514</v>
      </c>
      <c r="D648" s="69" t="s">
        <v>885</v>
      </c>
      <c r="E648" s="74" t="s">
        <v>90</v>
      </c>
      <c r="F648" s="69" t="s">
        <v>515</v>
      </c>
      <c r="G648" s="71">
        <v>121260</v>
      </c>
      <c r="H648" s="72">
        <f t="shared" si="10"/>
        <v>58.337509269297854</v>
      </c>
    </row>
    <row r="649" spans="1:8" ht="15.75" x14ac:dyDescent="0.25">
      <c r="A649" s="69">
        <v>43553</v>
      </c>
      <c r="B649" s="69" t="s">
        <v>118</v>
      </c>
      <c r="C649" s="69" t="s">
        <v>887</v>
      </c>
      <c r="D649" s="69" t="s">
        <v>885</v>
      </c>
      <c r="E649" s="74" t="s">
        <v>90</v>
      </c>
      <c r="F649" s="69" t="s">
        <v>888</v>
      </c>
      <c r="G649" s="71">
        <v>800000</v>
      </c>
      <c r="H649" s="72">
        <f t="shared" si="10"/>
        <v>384.87553534090614</v>
      </c>
    </row>
    <row r="650" spans="1:8" ht="15.75" x14ac:dyDescent="0.25">
      <c r="A650" s="69">
        <v>43564</v>
      </c>
      <c r="B650" s="69" t="s">
        <v>118</v>
      </c>
      <c r="C650" s="69" t="s">
        <v>891</v>
      </c>
      <c r="D650" s="69" t="s">
        <v>885</v>
      </c>
      <c r="E650" s="74" t="s">
        <v>90</v>
      </c>
      <c r="F650" s="69" t="s">
        <v>892</v>
      </c>
      <c r="G650" s="71">
        <v>110000</v>
      </c>
      <c r="H650" s="72">
        <f t="shared" si="10"/>
        <v>52.920386109374597</v>
      </c>
    </row>
    <row r="651" spans="1:8" ht="15.75" x14ac:dyDescent="0.25">
      <c r="A651" s="69">
        <v>43564</v>
      </c>
      <c r="B651" s="69" t="s">
        <v>118</v>
      </c>
      <c r="C651" s="69" t="s">
        <v>884</v>
      </c>
      <c r="D651" s="69" t="s">
        <v>885</v>
      </c>
      <c r="E651" s="74" t="s">
        <v>90</v>
      </c>
      <c r="F651" s="69" t="s">
        <v>893</v>
      </c>
      <c r="G651" s="71">
        <v>660000</v>
      </c>
      <c r="H651" s="72">
        <f t="shared" si="10"/>
        <v>317.5223166562476</v>
      </c>
    </row>
    <row r="652" spans="1:8" ht="15.75" x14ac:dyDescent="0.25">
      <c r="A652" s="69">
        <v>43564</v>
      </c>
      <c r="B652" s="69" t="s">
        <v>118</v>
      </c>
      <c r="C652" s="69" t="s">
        <v>884</v>
      </c>
      <c r="D652" s="69" t="s">
        <v>885</v>
      </c>
      <c r="E652" s="74" t="s">
        <v>90</v>
      </c>
      <c r="F652" s="69" t="s">
        <v>894</v>
      </c>
      <c r="G652" s="71">
        <v>330000</v>
      </c>
      <c r="H652" s="72">
        <f t="shared" si="10"/>
        <v>158.7611583281238</v>
      </c>
    </row>
    <row r="653" spans="1:8" ht="15.75" x14ac:dyDescent="0.25">
      <c r="A653" s="69">
        <v>43564</v>
      </c>
      <c r="B653" s="69" t="s">
        <v>118</v>
      </c>
      <c r="C653" s="69" t="s">
        <v>884</v>
      </c>
      <c r="D653" s="69" t="s">
        <v>885</v>
      </c>
      <c r="E653" s="74" t="s">
        <v>90</v>
      </c>
      <c r="F653" s="69" t="s">
        <v>895</v>
      </c>
      <c r="G653" s="71">
        <v>198000</v>
      </c>
      <c r="H653" s="72">
        <f t="shared" si="10"/>
        <v>95.256694996874273</v>
      </c>
    </row>
    <row r="654" spans="1:8" ht="15.75" x14ac:dyDescent="0.25">
      <c r="A654" s="69">
        <v>43563</v>
      </c>
      <c r="B654" s="69" t="s">
        <v>118</v>
      </c>
      <c r="C654" s="69" t="s">
        <v>896</v>
      </c>
      <c r="D654" s="69" t="s">
        <v>885</v>
      </c>
      <c r="E654" s="74" t="s">
        <v>90</v>
      </c>
      <c r="F654" s="69" t="s">
        <v>897</v>
      </c>
      <c r="G654" s="71">
        <v>97826</v>
      </c>
      <c r="H654" s="72">
        <f t="shared" si="10"/>
        <v>47.063542650324358</v>
      </c>
    </row>
    <row r="655" spans="1:8" ht="15.75" x14ac:dyDescent="0.25">
      <c r="A655" s="69">
        <v>43563</v>
      </c>
      <c r="B655" s="69" t="s">
        <v>118</v>
      </c>
      <c r="C655" s="69" t="s">
        <v>898</v>
      </c>
      <c r="D655" s="69" t="s">
        <v>885</v>
      </c>
      <c r="E655" s="74" t="s">
        <v>90</v>
      </c>
      <c r="F655" s="69" t="s">
        <v>899</v>
      </c>
      <c r="G655" s="71">
        <v>802174</v>
      </c>
      <c r="H655" s="72">
        <f t="shared" si="10"/>
        <v>385.92143460819506</v>
      </c>
    </row>
    <row r="656" spans="1:8" ht="15.75" x14ac:dyDescent="0.25">
      <c r="A656" s="69">
        <v>43564</v>
      </c>
      <c r="B656" s="69" t="s">
        <v>118</v>
      </c>
      <c r="C656" s="69" t="s">
        <v>900</v>
      </c>
      <c r="D656" s="69" t="s">
        <v>885</v>
      </c>
      <c r="E656" s="74" t="s">
        <v>90</v>
      </c>
      <c r="F656" s="69" t="s">
        <v>901</v>
      </c>
      <c r="G656" s="71">
        <v>120000</v>
      </c>
      <c r="H656" s="72">
        <f t="shared" si="10"/>
        <v>57.731330301135927</v>
      </c>
    </row>
    <row r="657" spans="1:8" ht="15.75" x14ac:dyDescent="0.25">
      <c r="A657" s="69">
        <v>43644</v>
      </c>
      <c r="B657" s="69" t="s">
        <v>118</v>
      </c>
      <c r="C657" s="69" t="s">
        <v>902</v>
      </c>
      <c r="D657" s="69" t="s">
        <v>305</v>
      </c>
      <c r="E657" s="74">
        <v>6.8</v>
      </c>
      <c r="F657" s="69" t="s">
        <v>903</v>
      </c>
      <c r="G657" s="71">
        <v>140000</v>
      </c>
      <c r="H657" s="72">
        <f t="shared" si="10"/>
        <v>67.353218684658572</v>
      </c>
    </row>
    <row r="658" spans="1:8" ht="15.75" x14ac:dyDescent="0.25">
      <c r="A658" s="69">
        <v>43644</v>
      </c>
      <c r="B658" s="69" t="s">
        <v>118</v>
      </c>
      <c r="C658" s="69" t="s">
        <v>904</v>
      </c>
      <c r="D658" s="69" t="s">
        <v>305</v>
      </c>
      <c r="E658" s="74">
        <v>6.8</v>
      </c>
      <c r="F658" s="69" t="s">
        <v>905</v>
      </c>
      <c r="G658" s="71">
        <v>280000</v>
      </c>
      <c r="H658" s="72">
        <f t="shared" si="10"/>
        <v>134.70643736931714</v>
      </c>
    </row>
    <row r="659" spans="1:8" ht="15.75" x14ac:dyDescent="0.25">
      <c r="A659" s="69">
        <v>43646</v>
      </c>
      <c r="B659" s="69" t="s">
        <v>118</v>
      </c>
      <c r="C659" s="69" t="s">
        <v>906</v>
      </c>
      <c r="D659" s="69" t="s">
        <v>305</v>
      </c>
      <c r="E659" s="74">
        <v>6.8</v>
      </c>
      <c r="F659" s="69" t="s">
        <v>907</v>
      </c>
      <c r="G659" s="71">
        <v>910000</v>
      </c>
      <c r="H659" s="72">
        <f t="shared" si="10"/>
        <v>437.79592145028079</v>
      </c>
    </row>
    <row r="660" spans="1:8" ht="15.75" x14ac:dyDescent="0.25">
      <c r="A660" s="69">
        <v>43646</v>
      </c>
      <c r="B660" s="69" t="s">
        <v>118</v>
      </c>
      <c r="C660" s="69" t="s">
        <v>908</v>
      </c>
      <c r="D660" s="69" t="s">
        <v>305</v>
      </c>
      <c r="E660" s="74">
        <v>6.8</v>
      </c>
      <c r="F660" s="69" t="s">
        <v>909</v>
      </c>
      <c r="G660" s="71">
        <v>280000</v>
      </c>
      <c r="H660" s="72">
        <f t="shared" si="10"/>
        <v>134.70643736931714</v>
      </c>
    </row>
    <row r="661" spans="1:8" ht="15.75" x14ac:dyDescent="0.25">
      <c r="A661" s="69">
        <v>43646</v>
      </c>
      <c r="B661" s="69" t="s">
        <v>118</v>
      </c>
      <c r="C661" s="69" t="s">
        <v>910</v>
      </c>
      <c r="D661" s="69" t="s">
        <v>305</v>
      </c>
      <c r="E661" s="74">
        <v>6.8</v>
      </c>
      <c r="F661" s="69" t="s">
        <v>911</v>
      </c>
      <c r="G661" s="71">
        <v>140000</v>
      </c>
      <c r="H661" s="72">
        <f t="shared" si="10"/>
        <v>67.353218684658572</v>
      </c>
    </row>
    <row r="662" spans="1:8" ht="15.75" x14ac:dyDescent="0.25">
      <c r="A662" s="69">
        <v>43646</v>
      </c>
      <c r="B662" s="69" t="s">
        <v>118</v>
      </c>
      <c r="C662" s="69" t="s">
        <v>912</v>
      </c>
      <c r="D662" s="69" t="s">
        <v>305</v>
      </c>
      <c r="E662" s="74">
        <v>6.8</v>
      </c>
      <c r="F662" s="69" t="s">
        <v>913</v>
      </c>
      <c r="G662" s="71">
        <v>420000</v>
      </c>
      <c r="H662" s="72">
        <f t="shared" si="10"/>
        <v>202.05965605397574</v>
      </c>
    </row>
    <row r="663" spans="1:8" ht="15.75" x14ac:dyDescent="0.25">
      <c r="A663" s="69">
        <v>43644</v>
      </c>
      <c r="B663" s="69" t="s">
        <v>118</v>
      </c>
      <c r="C663" s="69" t="s">
        <v>902</v>
      </c>
      <c r="D663" s="69" t="s">
        <v>305</v>
      </c>
      <c r="E663" s="74">
        <v>6.8</v>
      </c>
      <c r="F663" s="69" t="s">
        <v>914</v>
      </c>
      <c r="G663" s="71">
        <v>72000</v>
      </c>
      <c r="H663" s="72">
        <f t="shared" si="10"/>
        <v>34.638798180681555</v>
      </c>
    </row>
    <row r="664" spans="1:8" ht="15.75" x14ac:dyDescent="0.25">
      <c r="A664" s="69">
        <v>43644</v>
      </c>
      <c r="B664" s="69" t="s">
        <v>118</v>
      </c>
      <c r="C664" s="69" t="s">
        <v>904</v>
      </c>
      <c r="D664" s="69" t="s">
        <v>305</v>
      </c>
      <c r="E664" s="74">
        <v>6.8</v>
      </c>
      <c r="F664" s="69" t="s">
        <v>915</v>
      </c>
      <c r="G664" s="71">
        <v>240000</v>
      </c>
      <c r="H664" s="72">
        <f t="shared" si="10"/>
        <v>115.46266060227185</v>
      </c>
    </row>
    <row r="665" spans="1:8" ht="15.75" x14ac:dyDescent="0.25">
      <c r="A665" s="69">
        <v>43646</v>
      </c>
      <c r="B665" s="69" t="s">
        <v>118</v>
      </c>
      <c r="C665" s="69" t="s">
        <v>516</v>
      </c>
      <c r="D665" s="69" t="s">
        <v>305</v>
      </c>
      <c r="E665" s="74">
        <v>6.8</v>
      </c>
      <c r="F665" s="69" t="s">
        <v>517</v>
      </c>
      <c r="G665" s="71">
        <v>571638</v>
      </c>
      <c r="H665" s="72">
        <f t="shared" si="10"/>
        <v>275.01185158900614</v>
      </c>
    </row>
    <row r="666" spans="1:8" ht="15.75" x14ac:dyDescent="0.25">
      <c r="A666" s="69">
        <v>43646</v>
      </c>
      <c r="B666" s="69" t="s">
        <v>118</v>
      </c>
      <c r="C666" s="69" t="s">
        <v>916</v>
      </c>
      <c r="D666" s="69" t="s">
        <v>305</v>
      </c>
      <c r="E666" s="74">
        <v>6.8</v>
      </c>
      <c r="F666" s="69" t="s">
        <v>917</v>
      </c>
      <c r="G666" s="71">
        <v>360000</v>
      </c>
      <c r="H666" s="72">
        <f t="shared" si="10"/>
        <v>173.19399090340778</v>
      </c>
    </row>
    <row r="667" spans="1:8" ht="15.75" x14ac:dyDescent="0.25">
      <c r="A667" s="69">
        <v>43646</v>
      </c>
      <c r="B667" s="69" t="s">
        <v>118</v>
      </c>
      <c r="C667" s="69" t="s">
        <v>918</v>
      </c>
      <c r="D667" s="69" t="s">
        <v>305</v>
      </c>
      <c r="E667" s="74">
        <v>6.8</v>
      </c>
      <c r="F667" s="69" t="s">
        <v>919</v>
      </c>
      <c r="G667" s="71">
        <v>240000</v>
      </c>
      <c r="H667" s="72">
        <f t="shared" si="10"/>
        <v>115.46266060227185</v>
      </c>
    </row>
    <row r="668" spans="1:8" ht="15.75" x14ac:dyDescent="0.25">
      <c r="A668" s="69">
        <v>43646</v>
      </c>
      <c r="B668" s="69" t="s">
        <v>118</v>
      </c>
      <c r="C668" s="69" t="s">
        <v>910</v>
      </c>
      <c r="D668" s="69" t="s">
        <v>305</v>
      </c>
      <c r="E668" s="74">
        <v>6.8</v>
      </c>
      <c r="F668" s="69" t="s">
        <v>920</v>
      </c>
      <c r="G668" s="71">
        <v>120000</v>
      </c>
      <c r="H668" s="72">
        <f t="shared" si="10"/>
        <v>57.731330301135927</v>
      </c>
    </row>
    <row r="669" spans="1:8" ht="15.75" x14ac:dyDescent="0.25">
      <c r="A669" s="69">
        <v>43630</v>
      </c>
      <c r="B669" s="69" t="s">
        <v>118</v>
      </c>
      <c r="C669" s="69" t="s">
        <v>921</v>
      </c>
      <c r="D669" s="69" t="s">
        <v>305</v>
      </c>
      <c r="E669" s="74">
        <v>6.8</v>
      </c>
      <c r="F669" s="69" t="s">
        <v>922</v>
      </c>
      <c r="G669" s="71">
        <v>550000</v>
      </c>
      <c r="H669" s="72">
        <f t="shared" si="10"/>
        <v>264.60193054687301</v>
      </c>
    </row>
    <row r="670" spans="1:8" ht="15.75" x14ac:dyDescent="0.25">
      <c r="A670" s="69">
        <v>43630</v>
      </c>
      <c r="B670" s="69" t="s">
        <v>118</v>
      </c>
      <c r="C670" s="69" t="s">
        <v>923</v>
      </c>
      <c r="D670" s="69" t="s">
        <v>305</v>
      </c>
      <c r="E670" s="74">
        <v>6.8</v>
      </c>
      <c r="F670" s="69" t="s">
        <v>924</v>
      </c>
      <c r="G670" s="71">
        <v>550000</v>
      </c>
      <c r="H670" s="72">
        <f t="shared" si="10"/>
        <v>264.60193054687301</v>
      </c>
    </row>
    <row r="671" spans="1:8" ht="15.75" x14ac:dyDescent="0.25">
      <c r="A671" s="69">
        <v>43630</v>
      </c>
      <c r="B671" s="69" t="s">
        <v>118</v>
      </c>
      <c r="C671" s="69" t="s">
        <v>925</v>
      </c>
      <c r="D671" s="69" t="s">
        <v>305</v>
      </c>
      <c r="E671" s="74">
        <v>6.8</v>
      </c>
      <c r="F671" s="69" t="s">
        <v>926</v>
      </c>
      <c r="G671" s="71">
        <v>50000</v>
      </c>
      <c r="H671" s="72">
        <f t="shared" si="10"/>
        <v>24.054720958806634</v>
      </c>
    </row>
    <row r="672" spans="1:8" ht="15.75" x14ac:dyDescent="0.25">
      <c r="A672" s="69">
        <v>43630</v>
      </c>
      <c r="B672" s="69" t="s">
        <v>118</v>
      </c>
      <c r="C672" s="69" t="s">
        <v>927</v>
      </c>
      <c r="D672" s="69" t="s">
        <v>305</v>
      </c>
      <c r="E672" s="74">
        <v>6.8</v>
      </c>
      <c r="F672" s="69" t="s">
        <v>928</v>
      </c>
      <c r="G672" s="71">
        <v>150000</v>
      </c>
      <c r="H672" s="72">
        <f t="shared" si="10"/>
        <v>72.164162876419908</v>
      </c>
    </row>
    <row r="673" spans="1:8" ht="15.75" x14ac:dyDescent="0.25">
      <c r="A673" s="69">
        <v>43630</v>
      </c>
      <c r="B673" s="69" t="s">
        <v>118</v>
      </c>
      <c r="C673" s="69" t="s">
        <v>929</v>
      </c>
      <c r="D673" s="69" t="s">
        <v>305</v>
      </c>
      <c r="E673" s="74">
        <v>6.8</v>
      </c>
      <c r="F673" s="69" t="s">
        <v>930</v>
      </c>
      <c r="G673" s="71">
        <v>100000</v>
      </c>
      <c r="H673" s="72">
        <f t="shared" si="10"/>
        <v>48.109441917613267</v>
      </c>
    </row>
    <row r="674" spans="1:8" ht="15.75" x14ac:dyDescent="0.25">
      <c r="A674" s="69">
        <v>43630</v>
      </c>
      <c r="B674" s="69" t="s">
        <v>118</v>
      </c>
      <c r="C674" s="69" t="s">
        <v>931</v>
      </c>
      <c r="D674" s="69" t="s">
        <v>305</v>
      </c>
      <c r="E674" s="74">
        <v>6.8</v>
      </c>
      <c r="F674" s="69" t="s">
        <v>932</v>
      </c>
      <c r="G674" s="71">
        <v>100000</v>
      </c>
      <c r="H674" s="72">
        <f t="shared" si="10"/>
        <v>48.109441917613267</v>
      </c>
    </row>
    <row r="675" spans="1:8" ht="15.75" x14ac:dyDescent="0.25">
      <c r="A675" s="69">
        <v>43633</v>
      </c>
      <c r="B675" s="69" t="s">
        <v>118</v>
      </c>
      <c r="C675" s="69" t="s">
        <v>933</v>
      </c>
      <c r="D675" s="69" t="s">
        <v>305</v>
      </c>
      <c r="E675" s="74">
        <v>6.8</v>
      </c>
      <c r="F675" s="69" t="s">
        <v>934</v>
      </c>
      <c r="G675" s="71">
        <v>50000</v>
      </c>
      <c r="H675" s="72">
        <f t="shared" si="10"/>
        <v>24.054720958806634</v>
      </c>
    </row>
    <row r="676" spans="1:8" ht="15.75" x14ac:dyDescent="0.25">
      <c r="A676" s="69">
        <v>43644</v>
      </c>
      <c r="B676" s="69" t="s">
        <v>118</v>
      </c>
      <c r="C676" s="69" t="s">
        <v>902</v>
      </c>
      <c r="D676" s="69" t="s">
        <v>305</v>
      </c>
      <c r="E676" s="74">
        <v>6.8</v>
      </c>
      <c r="F676" s="69" t="s">
        <v>935</v>
      </c>
      <c r="G676" s="71">
        <v>50000</v>
      </c>
      <c r="H676" s="72">
        <f t="shared" si="10"/>
        <v>24.054720958806634</v>
      </c>
    </row>
    <row r="677" spans="1:8" ht="15.75" x14ac:dyDescent="0.25">
      <c r="A677" s="69">
        <v>43644</v>
      </c>
      <c r="B677" s="69" t="s">
        <v>118</v>
      </c>
      <c r="C677" s="69" t="s">
        <v>904</v>
      </c>
      <c r="D677" s="69" t="s">
        <v>305</v>
      </c>
      <c r="E677" s="74">
        <v>6.8</v>
      </c>
      <c r="F677" s="69" t="s">
        <v>936</v>
      </c>
      <c r="G677" s="71">
        <v>100000</v>
      </c>
      <c r="H677" s="72">
        <f t="shared" si="10"/>
        <v>48.109441917613267</v>
      </c>
    </row>
    <row r="678" spans="1:8" ht="15.75" x14ac:dyDescent="0.25">
      <c r="A678" s="69">
        <v>43646</v>
      </c>
      <c r="B678" s="69" t="s">
        <v>118</v>
      </c>
      <c r="C678" s="69" t="s">
        <v>912</v>
      </c>
      <c r="D678" s="69" t="s">
        <v>305</v>
      </c>
      <c r="E678" s="74">
        <v>6.8</v>
      </c>
      <c r="F678" s="69" t="s">
        <v>937</v>
      </c>
      <c r="G678" s="71">
        <v>150000</v>
      </c>
      <c r="H678" s="72">
        <f t="shared" si="10"/>
        <v>72.164162876419908</v>
      </c>
    </row>
    <row r="679" spans="1:8" ht="15.75" x14ac:dyDescent="0.25">
      <c r="A679" s="69">
        <v>43646</v>
      </c>
      <c r="B679" s="69" t="s">
        <v>118</v>
      </c>
      <c r="C679" s="69" t="s">
        <v>938</v>
      </c>
      <c r="D679" s="69" t="s">
        <v>305</v>
      </c>
      <c r="E679" s="74">
        <v>6.8</v>
      </c>
      <c r="F679" s="69" t="s">
        <v>939</v>
      </c>
      <c r="G679" s="71">
        <v>100000</v>
      </c>
      <c r="H679" s="72">
        <f t="shared" si="10"/>
        <v>48.109441917613267</v>
      </c>
    </row>
    <row r="680" spans="1:8" ht="15.75" x14ac:dyDescent="0.25">
      <c r="A680" s="69">
        <v>43646</v>
      </c>
      <c r="B680" s="69" t="s">
        <v>118</v>
      </c>
      <c r="C680" s="69" t="s">
        <v>910</v>
      </c>
      <c r="D680" s="69" t="s">
        <v>305</v>
      </c>
      <c r="E680" s="74">
        <v>6.8</v>
      </c>
      <c r="F680" s="69" t="s">
        <v>940</v>
      </c>
      <c r="G680" s="71">
        <v>50000</v>
      </c>
      <c r="H680" s="72">
        <f t="shared" si="10"/>
        <v>24.054720958806634</v>
      </c>
    </row>
    <row r="681" spans="1:8" ht="15.75" x14ac:dyDescent="0.25">
      <c r="A681" s="69">
        <v>43529</v>
      </c>
      <c r="B681" s="69" t="s">
        <v>118</v>
      </c>
      <c r="C681" s="69" t="s">
        <v>941</v>
      </c>
      <c r="D681" s="69" t="s">
        <v>305</v>
      </c>
      <c r="E681" s="74">
        <v>6.8</v>
      </c>
      <c r="F681" s="69" t="s">
        <v>942</v>
      </c>
      <c r="G681" s="71">
        <v>86960</v>
      </c>
      <c r="H681" s="72">
        <f t="shared" si="10"/>
        <v>41.835970691556497</v>
      </c>
    </row>
    <row r="682" spans="1:8" ht="15.75" x14ac:dyDescent="0.25">
      <c r="A682" s="69">
        <v>43563</v>
      </c>
      <c r="B682" s="69" t="s">
        <v>118</v>
      </c>
      <c r="C682" s="69" t="s">
        <v>943</v>
      </c>
      <c r="D682" s="69" t="s">
        <v>305</v>
      </c>
      <c r="E682" s="74">
        <v>6.8</v>
      </c>
      <c r="F682" s="69" t="s">
        <v>944</v>
      </c>
      <c r="G682" s="71">
        <v>32610</v>
      </c>
      <c r="H682" s="72">
        <f t="shared" si="10"/>
        <v>15.688489009333688</v>
      </c>
    </row>
    <row r="683" spans="1:8" ht="15.75" x14ac:dyDescent="0.25">
      <c r="A683" s="69">
        <v>43592</v>
      </c>
      <c r="B683" s="69" t="s">
        <v>118</v>
      </c>
      <c r="C683" s="69" t="s">
        <v>945</v>
      </c>
      <c r="D683" s="69" t="s">
        <v>305</v>
      </c>
      <c r="E683" s="74">
        <v>6.8</v>
      </c>
      <c r="F683" s="69" t="s">
        <v>946</v>
      </c>
      <c r="G683" s="71">
        <v>32610</v>
      </c>
      <c r="H683" s="72">
        <f t="shared" si="10"/>
        <v>15.688489009333688</v>
      </c>
    </row>
    <row r="684" spans="1:8" ht="15.75" x14ac:dyDescent="0.25">
      <c r="A684" s="69">
        <v>43616</v>
      </c>
      <c r="B684" s="69" t="s">
        <v>118</v>
      </c>
      <c r="C684" s="69" t="s">
        <v>947</v>
      </c>
      <c r="D684" s="69" t="s">
        <v>305</v>
      </c>
      <c r="E684" s="74">
        <v>6.8</v>
      </c>
      <c r="F684" s="69" t="s">
        <v>948</v>
      </c>
      <c r="G684" s="71">
        <v>39132</v>
      </c>
      <c r="H684" s="72">
        <f t="shared" si="10"/>
        <v>18.826186811200426</v>
      </c>
    </row>
    <row r="685" spans="1:8" ht="15.75" x14ac:dyDescent="0.25">
      <c r="A685" s="69">
        <v>43644</v>
      </c>
      <c r="B685" s="69" t="s">
        <v>118</v>
      </c>
      <c r="C685" s="69" t="s">
        <v>949</v>
      </c>
      <c r="D685" s="69" t="s">
        <v>305</v>
      </c>
      <c r="E685" s="74">
        <v>6.8</v>
      </c>
      <c r="F685" s="69" t="s">
        <v>950</v>
      </c>
      <c r="G685" s="71">
        <v>39132</v>
      </c>
      <c r="H685" s="72">
        <f t="shared" si="10"/>
        <v>18.826186811200426</v>
      </c>
    </row>
    <row r="686" spans="1:8" ht="15.75" x14ac:dyDescent="0.25">
      <c r="A686" s="69">
        <v>43677</v>
      </c>
      <c r="B686" s="69" t="s">
        <v>118</v>
      </c>
      <c r="C686" s="69" t="s">
        <v>951</v>
      </c>
      <c r="D686" s="69" t="s">
        <v>305</v>
      </c>
      <c r="E686" s="74">
        <v>6.8</v>
      </c>
      <c r="F686" s="69" t="s">
        <v>948</v>
      </c>
      <c r="G686" s="71">
        <v>39132</v>
      </c>
      <c r="H686" s="72">
        <f t="shared" si="10"/>
        <v>18.826186811200426</v>
      </c>
    </row>
    <row r="687" spans="1:8" ht="15.75" x14ac:dyDescent="0.25">
      <c r="A687" s="69">
        <v>43646</v>
      </c>
      <c r="B687" s="69" t="s">
        <v>118</v>
      </c>
      <c r="C687" s="69" t="s">
        <v>952</v>
      </c>
      <c r="D687" s="69" t="s">
        <v>305</v>
      </c>
      <c r="E687" s="74">
        <v>6.8</v>
      </c>
      <c r="F687" s="69" t="s">
        <v>953</v>
      </c>
      <c r="G687" s="71">
        <v>600000</v>
      </c>
      <c r="H687" s="72">
        <f t="shared" si="10"/>
        <v>288.65665150567963</v>
      </c>
    </row>
    <row r="688" spans="1:8" ht="15.75" x14ac:dyDescent="0.25">
      <c r="A688" s="69">
        <v>43646</v>
      </c>
      <c r="B688" s="69" t="s">
        <v>118</v>
      </c>
      <c r="C688" s="69" t="s">
        <v>954</v>
      </c>
      <c r="D688" s="69" t="s">
        <v>305</v>
      </c>
      <c r="E688" s="74">
        <v>6.8</v>
      </c>
      <c r="F688" s="69" t="s">
        <v>955</v>
      </c>
      <c r="G688" s="71">
        <v>193478</v>
      </c>
      <c r="H688" s="72">
        <f t="shared" si="10"/>
        <v>93.081186033359799</v>
      </c>
    </row>
    <row r="689" spans="1:8" ht="15.75" x14ac:dyDescent="0.25">
      <c r="A689" s="69">
        <v>43644</v>
      </c>
      <c r="B689" s="69" t="s">
        <v>118</v>
      </c>
      <c r="C689" s="69" t="s">
        <v>956</v>
      </c>
      <c r="D689" s="69" t="s">
        <v>305</v>
      </c>
      <c r="E689" s="74">
        <v>6.8</v>
      </c>
      <c r="F689" s="69" t="s">
        <v>957</v>
      </c>
      <c r="G689" s="71">
        <v>963042</v>
      </c>
      <c r="H689" s="72">
        <f t="shared" si="10"/>
        <v>463.31413163222118</v>
      </c>
    </row>
    <row r="690" spans="1:8" ht="15.75" x14ac:dyDescent="0.25">
      <c r="A690" s="69">
        <v>43644</v>
      </c>
      <c r="B690" s="69" t="s">
        <v>118</v>
      </c>
      <c r="C690" s="69" t="s">
        <v>958</v>
      </c>
      <c r="D690" s="69" t="s">
        <v>305</v>
      </c>
      <c r="E690" s="74">
        <v>6.8</v>
      </c>
      <c r="F690" s="69" t="s">
        <v>959</v>
      </c>
      <c r="G690" s="71">
        <v>773912</v>
      </c>
      <c r="H690" s="72">
        <f t="shared" si="10"/>
        <v>372.3247441334392</v>
      </c>
    </row>
    <row r="691" spans="1:8" ht="15.75" x14ac:dyDescent="0.25">
      <c r="A691" s="69">
        <v>43646</v>
      </c>
      <c r="B691" s="69" t="s">
        <v>118</v>
      </c>
      <c r="C691" s="69" t="s">
        <v>960</v>
      </c>
      <c r="D691" s="69" t="s">
        <v>305</v>
      </c>
      <c r="E691" s="74">
        <v>6.8</v>
      </c>
      <c r="F691" s="69" t="s">
        <v>961</v>
      </c>
      <c r="G691" s="71">
        <v>1156520</v>
      </c>
      <c r="H691" s="72">
        <f t="shared" si="10"/>
        <v>556.39531766558105</v>
      </c>
    </row>
    <row r="692" spans="1:8" ht="15.75" x14ac:dyDescent="0.25">
      <c r="A692" s="69">
        <v>43646</v>
      </c>
      <c r="B692" s="69" t="s">
        <v>118</v>
      </c>
      <c r="C692" s="69" t="s">
        <v>962</v>
      </c>
      <c r="D692" s="69" t="s">
        <v>305</v>
      </c>
      <c r="E692" s="74">
        <v>6.8</v>
      </c>
      <c r="F692" s="69" t="s">
        <v>963</v>
      </c>
      <c r="G692" s="71">
        <v>386956</v>
      </c>
      <c r="H692" s="72">
        <f t="shared" si="10"/>
        <v>186.1623720667196</v>
      </c>
    </row>
    <row r="693" spans="1:8" ht="15.75" x14ac:dyDescent="0.25">
      <c r="A693" s="69">
        <v>43646</v>
      </c>
      <c r="B693" s="69" t="s">
        <v>118</v>
      </c>
      <c r="C693" s="69" t="s">
        <v>964</v>
      </c>
      <c r="D693" s="69" t="s">
        <v>305</v>
      </c>
      <c r="E693" s="74">
        <v>6.8</v>
      </c>
      <c r="F693" s="69" t="s">
        <v>965</v>
      </c>
      <c r="G693" s="71">
        <v>400000</v>
      </c>
      <c r="H693" s="72">
        <f t="shared" si="10"/>
        <v>192.43776767045307</v>
      </c>
    </row>
    <row r="694" spans="1:8" ht="15.75" x14ac:dyDescent="0.25">
      <c r="A694" s="69">
        <v>43646</v>
      </c>
      <c r="B694" s="69" t="s">
        <v>118</v>
      </c>
      <c r="C694" s="69" t="s">
        <v>966</v>
      </c>
      <c r="D694" s="69" t="s">
        <v>305</v>
      </c>
      <c r="E694" s="74">
        <v>6.8</v>
      </c>
      <c r="F694" s="69" t="s">
        <v>967</v>
      </c>
      <c r="G694" s="71">
        <v>1156520</v>
      </c>
      <c r="H694" s="72">
        <f t="shared" si="10"/>
        <v>556.39531766558105</v>
      </c>
    </row>
    <row r="695" spans="1:8" ht="15.75" x14ac:dyDescent="0.25">
      <c r="A695" s="69">
        <v>43646</v>
      </c>
      <c r="B695" s="69" t="s">
        <v>118</v>
      </c>
      <c r="C695" s="69" t="s">
        <v>968</v>
      </c>
      <c r="D695" s="69" t="s">
        <v>305</v>
      </c>
      <c r="E695" s="74">
        <v>6.8</v>
      </c>
      <c r="F695" s="69" t="s">
        <v>969</v>
      </c>
      <c r="G695" s="71">
        <v>382608</v>
      </c>
      <c r="H695" s="72">
        <f t="shared" si="10"/>
        <v>184.07057353214179</v>
      </c>
    </row>
    <row r="696" spans="1:8" ht="15.75" x14ac:dyDescent="0.25">
      <c r="A696" s="69">
        <v>43646</v>
      </c>
      <c r="B696" s="69" t="s">
        <v>118</v>
      </c>
      <c r="C696" s="69" t="s">
        <v>970</v>
      </c>
      <c r="D696" s="69" t="s">
        <v>305</v>
      </c>
      <c r="E696" s="74">
        <v>6.8</v>
      </c>
      <c r="F696" s="69" t="s">
        <v>971</v>
      </c>
      <c r="G696" s="71">
        <v>1156520</v>
      </c>
      <c r="H696" s="72">
        <f t="shared" si="10"/>
        <v>556.39531766558105</v>
      </c>
    </row>
    <row r="697" spans="1:8" ht="15.75" x14ac:dyDescent="0.25">
      <c r="A697" s="69">
        <v>43677</v>
      </c>
      <c r="B697" s="69" t="s">
        <v>118</v>
      </c>
      <c r="C697" s="69" t="s">
        <v>972</v>
      </c>
      <c r="D697" s="69" t="s">
        <v>305</v>
      </c>
      <c r="E697" s="74">
        <v>6.8</v>
      </c>
      <c r="F697" s="69" t="s">
        <v>973</v>
      </c>
      <c r="G697" s="71">
        <v>1160868</v>
      </c>
      <c r="H697" s="72">
        <f t="shared" si="10"/>
        <v>558.48711620015877</v>
      </c>
    </row>
    <row r="698" spans="1:8" ht="15.75" x14ac:dyDescent="0.25">
      <c r="A698" s="69">
        <v>43640</v>
      </c>
      <c r="B698" s="69" t="s">
        <v>118</v>
      </c>
      <c r="C698" s="69" t="s">
        <v>974</v>
      </c>
      <c r="D698" s="69" t="s">
        <v>305</v>
      </c>
      <c r="E698" s="74">
        <v>6.8</v>
      </c>
      <c r="F698" s="69" t="s">
        <v>975</v>
      </c>
      <c r="G698" s="71">
        <v>220000</v>
      </c>
      <c r="H698" s="72">
        <f t="shared" si="10"/>
        <v>105.84077221874919</v>
      </c>
    </row>
    <row r="699" spans="1:8" ht="15.75" x14ac:dyDescent="0.25">
      <c r="A699" s="69">
        <v>43644</v>
      </c>
      <c r="B699" s="69" t="s">
        <v>118</v>
      </c>
      <c r="C699" s="69" t="s">
        <v>902</v>
      </c>
      <c r="D699" s="69" t="s">
        <v>305</v>
      </c>
      <c r="E699" s="74">
        <v>6.8</v>
      </c>
      <c r="F699" s="69" t="s">
        <v>976</v>
      </c>
      <c r="G699" s="71">
        <v>20000</v>
      </c>
      <c r="H699" s="72">
        <f t="shared" si="10"/>
        <v>9.6218883835226539</v>
      </c>
    </row>
    <row r="700" spans="1:8" ht="15.75" x14ac:dyDescent="0.25">
      <c r="A700" s="69">
        <v>43644</v>
      </c>
      <c r="B700" s="69" t="s">
        <v>118</v>
      </c>
      <c r="C700" s="69" t="s">
        <v>904</v>
      </c>
      <c r="D700" s="69" t="s">
        <v>305</v>
      </c>
      <c r="E700" s="74">
        <v>6.8</v>
      </c>
      <c r="F700" s="69" t="s">
        <v>977</v>
      </c>
      <c r="G700" s="71">
        <v>40000</v>
      </c>
      <c r="H700" s="72">
        <f t="shared" si="10"/>
        <v>19.243776767045308</v>
      </c>
    </row>
    <row r="701" spans="1:8" ht="15.75" x14ac:dyDescent="0.25">
      <c r="A701" s="69">
        <v>43646</v>
      </c>
      <c r="B701" s="69" t="s">
        <v>118</v>
      </c>
      <c r="C701" s="69" t="s">
        <v>912</v>
      </c>
      <c r="D701" s="69" t="s">
        <v>305</v>
      </c>
      <c r="E701" s="74">
        <v>6.8</v>
      </c>
      <c r="F701" s="69" t="s">
        <v>978</v>
      </c>
      <c r="G701" s="71">
        <v>60000</v>
      </c>
      <c r="H701" s="72">
        <f t="shared" si="10"/>
        <v>28.865665150567963</v>
      </c>
    </row>
    <row r="702" spans="1:8" ht="15.75" x14ac:dyDescent="0.25">
      <c r="A702" s="69">
        <v>43646</v>
      </c>
      <c r="B702" s="69" t="s">
        <v>118</v>
      </c>
      <c r="C702" s="69" t="s">
        <v>979</v>
      </c>
      <c r="D702" s="69" t="s">
        <v>305</v>
      </c>
      <c r="E702" s="74">
        <v>6.8</v>
      </c>
      <c r="F702" s="69" t="s">
        <v>980</v>
      </c>
      <c r="G702" s="71">
        <v>40000</v>
      </c>
      <c r="H702" s="72">
        <f t="shared" si="10"/>
        <v>19.243776767045308</v>
      </c>
    </row>
    <row r="703" spans="1:8" ht="15.75" x14ac:dyDescent="0.25">
      <c r="A703" s="69">
        <v>43646</v>
      </c>
      <c r="B703" s="69" t="s">
        <v>118</v>
      </c>
      <c r="C703" s="69" t="s">
        <v>910</v>
      </c>
      <c r="D703" s="69" t="s">
        <v>305</v>
      </c>
      <c r="E703" s="74">
        <v>6.8</v>
      </c>
      <c r="F703" s="69" t="s">
        <v>940</v>
      </c>
      <c r="G703" s="71">
        <v>20000</v>
      </c>
      <c r="H703" s="72">
        <f t="shared" si="10"/>
        <v>9.6218883835226539</v>
      </c>
    </row>
    <row r="704" spans="1:8" ht="15.75" x14ac:dyDescent="0.25">
      <c r="A704" s="69">
        <v>43640</v>
      </c>
      <c r="B704" s="69" t="s">
        <v>118</v>
      </c>
      <c r="C704" s="69" t="s">
        <v>981</v>
      </c>
      <c r="D704" s="69" t="s">
        <v>305</v>
      </c>
      <c r="E704" s="74">
        <v>6.8</v>
      </c>
      <c r="F704" s="69" t="s">
        <v>982</v>
      </c>
      <c r="G704" s="71">
        <v>150000</v>
      </c>
      <c r="H704" s="72">
        <f t="shared" si="10"/>
        <v>72.164162876419908</v>
      </c>
    </row>
    <row r="705" spans="1:8" ht="15.75" x14ac:dyDescent="0.25">
      <c r="A705" s="69">
        <v>43640</v>
      </c>
      <c r="B705" s="69" t="s">
        <v>118</v>
      </c>
      <c r="C705" s="69" t="s">
        <v>983</v>
      </c>
      <c r="D705" s="69" t="s">
        <v>305</v>
      </c>
      <c r="E705" s="74">
        <v>6.8</v>
      </c>
      <c r="F705" s="69" t="s">
        <v>984</v>
      </c>
      <c r="G705" s="71">
        <v>50000</v>
      </c>
      <c r="H705" s="72">
        <f t="shared" si="10"/>
        <v>24.054720958806634</v>
      </c>
    </row>
    <row r="706" spans="1:8" ht="15.75" x14ac:dyDescent="0.25">
      <c r="A706" s="69">
        <v>43640</v>
      </c>
      <c r="B706" s="69" t="s">
        <v>118</v>
      </c>
      <c r="C706" s="69" t="s">
        <v>985</v>
      </c>
      <c r="D706" s="69" t="s">
        <v>305</v>
      </c>
      <c r="E706" s="74">
        <v>6.8</v>
      </c>
      <c r="F706" s="69" t="s">
        <v>986</v>
      </c>
      <c r="G706" s="71">
        <v>60000</v>
      </c>
      <c r="H706" s="72">
        <f t="shared" si="10"/>
        <v>28.865665150567963</v>
      </c>
    </row>
    <row r="707" spans="1:8" ht="15.75" x14ac:dyDescent="0.25">
      <c r="A707" s="69">
        <v>43640</v>
      </c>
      <c r="B707" s="69" t="s">
        <v>118</v>
      </c>
      <c r="C707" s="69" t="s">
        <v>987</v>
      </c>
      <c r="D707" s="69" t="s">
        <v>305</v>
      </c>
      <c r="E707" s="74">
        <v>6.8</v>
      </c>
      <c r="F707" s="69" t="s">
        <v>988</v>
      </c>
      <c r="G707" s="71">
        <v>60000</v>
      </c>
      <c r="H707" s="72">
        <f t="shared" si="10"/>
        <v>28.865665150567963</v>
      </c>
    </row>
    <row r="708" spans="1:8" ht="15.75" x14ac:dyDescent="0.25">
      <c r="A708" s="69">
        <v>43644</v>
      </c>
      <c r="B708" s="69" t="s">
        <v>118</v>
      </c>
      <c r="C708" s="69" t="s">
        <v>989</v>
      </c>
      <c r="D708" s="69" t="s">
        <v>305</v>
      </c>
      <c r="E708" s="74">
        <v>6.8</v>
      </c>
      <c r="F708" s="69" t="s">
        <v>990</v>
      </c>
      <c r="G708" s="71">
        <v>50000</v>
      </c>
      <c r="H708" s="72">
        <f t="shared" si="10"/>
        <v>24.054720958806634</v>
      </c>
    </row>
    <row r="709" spans="1:8" ht="15.75" x14ac:dyDescent="0.25">
      <c r="A709" s="69">
        <v>43645</v>
      </c>
      <c r="B709" s="69" t="s">
        <v>118</v>
      </c>
      <c r="C709" s="69" t="s">
        <v>991</v>
      </c>
      <c r="D709" s="69" t="s">
        <v>305</v>
      </c>
      <c r="E709" s="74">
        <v>6.8</v>
      </c>
      <c r="F709" s="69" t="s">
        <v>992</v>
      </c>
      <c r="G709" s="71">
        <v>50000</v>
      </c>
      <c r="H709" s="72">
        <f t="shared" si="10"/>
        <v>24.054720958806634</v>
      </c>
    </row>
    <row r="710" spans="1:8" ht="15.75" x14ac:dyDescent="0.25">
      <c r="A710" s="69">
        <v>43646</v>
      </c>
      <c r="B710" s="69" t="s">
        <v>118</v>
      </c>
      <c r="C710" s="69" t="s">
        <v>993</v>
      </c>
      <c r="D710" s="69" t="s">
        <v>305</v>
      </c>
      <c r="E710" s="74">
        <v>6.8</v>
      </c>
      <c r="F710" s="69" t="s">
        <v>994</v>
      </c>
      <c r="G710" s="71">
        <v>60000</v>
      </c>
      <c r="H710" s="72">
        <f t="shared" si="10"/>
        <v>28.865665150567963</v>
      </c>
    </row>
    <row r="711" spans="1:8" ht="15.75" x14ac:dyDescent="0.25">
      <c r="A711" s="69">
        <v>43570</v>
      </c>
      <c r="B711" s="69" t="s">
        <v>118</v>
      </c>
      <c r="C711" s="69" t="s">
        <v>995</v>
      </c>
      <c r="D711" s="69" t="s">
        <v>308</v>
      </c>
      <c r="E711" s="74">
        <v>6.9</v>
      </c>
      <c r="F711" s="69" t="s">
        <v>996</v>
      </c>
      <c r="G711" s="71">
        <v>450000</v>
      </c>
      <c r="H711" s="72">
        <f t="shared" ref="H711:H774" si="11">G711/$G$2</f>
        <v>216.49248862925973</v>
      </c>
    </row>
    <row r="712" spans="1:8" ht="15.75" x14ac:dyDescent="0.25">
      <c r="A712" s="69">
        <v>43570</v>
      </c>
      <c r="B712" s="69" t="s">
        <v>118</v>
      </c>
      <c r="C712" s="69" t="s">
        <v>997</v>
      </c>
      <c r="D712" s="69" t="s">
        <v>308</v>
      </c>
      <c r="E712" s="74">
        <v>6.9</v>
      </c>
      <c r="F712" s="69" t="s">
        <v>998</v>
      </c>
      <c r="G712" s="71">
        <v>1600000</v>
      </c>
      <c r="H712" s="72">
        <f t="shared" si="11"/>
        <v>769.75107068181228</v>
      </c>
    </row>
    <row r="713" spans="1:8" ht="15.75" x14ac:dyDescent="0.25">
      <c r="A713" s="69">
        <v>43570</v>
      </c>
      <c r="B713" s="69" t="s">
        <v>118</v>
      </c>
      <c r="C713" s="69" t="s">
        <v>995</v>
      </c>
      <c r="D713" s="69" t="s">
        <v>308</v>
      </c>
      <c r="E713" s="74">
        <v>6.9</v>
      </c>
      <c r="F713" s="69" t="s">
        <v>999</v>
      </c>
      <c r="G713" s="71">
        <v>480000</v>
      </c>
      <c r="H713" s="72">
        <f t="shared" si="11"/>
        <v>230.92532120454371</v>
      </c>
    </row>
    <row r="714" spans="1:8" ht="15.75" x14ac:dyDescent="0.25">
      <c r="A714" s="69">
        <v>43570</v>
      </c>
      <c r="B714" s="69" t="s">
        <v>118</v>
      </c>
      <c r="C714" s="69" t="s">
        <v>995</v>
      </c>
      <c r="D714" s="69" t="s">
        <v>308</v>
      </c>
      <c r="E714" s="74">
        <v>6.9</v>
      </c>
      <c r="F714" s="69" t="s">
        <v>1000</v>
      </c>
      <c r="G714" s="71">
        <v>850000</v>
      </c>
      <c r="H714" s="72">
        <f t="shared" si="11"/>
        <v>408.93025629971282</v>
      </c>
    </row>
    <row r="715" spans="1:8" ht="15.75" x14ac:dyDescent="0.25">
      <c r="A715" s="69">
        <v>43570</v>
      </c>
      <c r="B715" s="69" t="s">
        <v>118</v>
      </c>
      <c r="C715" s="69" t="s">
        <v>995</v>
      </c>
      <c r="D715" s="69" t="s">
        <v>308</v>
      </c>
      <c r="E715" s="74">
        <v>6.9</v>
      </c>
      <c r="F715" s="69" t="s">
        <v>1001</v>
      </c>
      <c r="G715" s="71">
        <v>180000</v>
      </c>
      <c r="H715" s="72">
        <f t="shared" si="11"/>
        <v>86.59699545170389</v>
      </c>
    </row>
    <row r="716" spans="1:8" ht="15.75" x14ac:dyDescent="0.25">
      <c r="A716" s="69">
        <v>43570</v>
      </c>
      <c r="B716" s="69" t="s">
        <v>118</v>
      </c>
      <c r="C716" s="69" t="s">
        <v>995</v>
      </c>
      <c r="D716" s="69" t="s">
        <v>308</v>
      </c>
      <c r="E716" s="74">
        <v>6.9</v>
      </c>
      <c r="F716" s="69" t="s">
        <v>1002</v>
      </c>
      <c r="G716" s="71">
        <v>940000</v>
      </c>
      <c r="H716" s="72">
        <f t="shared" si="11"/>
        <v>452.22875402556474</v>
      </c>
    </row>
    <row r="717" spans="1:8" ht="15.75" x14ac:dyDescent="0.25">
      <c r="A717" s="69">
        <v>43568</v>
      </c>
      <c r="B717" s="69" t="s">
        <v>118</v>
      </c>
      <c r="C717" s="69" t="s">
        <v>1003</v>
      </c>
      <c r="D717" s="69" t="s">
        <v>308</v>
      </c>
      <c r="E717" s="74">
        <v>6.9</v>
      </c>
      <c r="F717" s="69" t="s">
        <v>1004</v>
      </c>
      <c r="G717" s="71">
        <v>166000</v>
      </c>
      <c r="H717" s="72">
        <f t="shared" si="11"/>
        <v>79.86167358323803</v>
      </c>
    </row>
    <row r="718" spans="1:8" ht="15.75" x14ac:dyDescent="0.25">
      <c r="A718" s="69">
        <v>43570</v>
      </c>
      <c r="B718" s="69" t="s">
        <v>118</v>
      </c>
      <c r="C718" s="69" t="s">
        <v>995</v>
      </c>
      <c r="D718" s="69" t="s">
        <v>308</v>
      </c>
      <c r="E718" s="74">
        <v>6.9</v>
      </c>
      <c r="F718" s="69" t="s">
        <v>1005</v>
      </c>
      <c r="G718" s="71">
        <v>450000</v>
      </c>
      <c r="H718" s="72">
        <f t="shared" si="11"/>
        <v>216.49248862925973</v>
      </c>
    </row>
    <row r="719" spans="1:8" ht="15.75" x14ac:dyDescent="0.25">
      <c r="A719" s="69">
        <v>43570</v>
      </c>
      <c r="B719" s="69" t="s">
        <v>118</v>
      </c>
      <c r="C719" s="69" t="s">
        <v>995</v>
      </c>
      <c r="D719" s="69" t="s">
        <v>308</v>
      </c>
      <c r="E719" s="74">
        <v>6.9</v>
      </c>
      <c r="F719" s="69" t="s">
        <v>1006</v>
      </c>
      <c r="G719" s="71">
        <v>423000</v>
      </c>
      <c r="H719" s="72">
        <f t="shared" si="11"/>
        <v>203.50293931150412</v>
      </c>
    </row>
    <row r="720" spans="1:8" ht="15.75" x14ac:dyDescent="0.25">
      <c r="A720" s="69">
        <v>43677</v>
      </c>
      <c r="B720" s="69" t="s">
        <v>118</v>
      </c>
      <c r="C720" s="69" t="s">
        <v>1007</v>
      </c>
      <c r="D720" s="69" t="s">
        <v>308</v>
      </c>
      <c r="E720" s="74">
        <v>6.9</v>
      </c>
      <c r="F720" s="69" t="s">
        <v>1008</v>
      </c>
      <c r="G720" s="71">
        <v>310000</v>
      </c>
      <c r="H720" s="72">
        <f t="shared" si="11"/>
        <v>149.13926994460112</v>
      </c>
    </row>
    <row r="721" spans="1:8" ht="15.75" x14ac:dyDescent="0.25">
      <c r="A721" s="69">
        <v>43594</v>
      </c>
      <c r="B721" s="69" t="s">
        <v>118</v>
      </c>
      <c r="C721" s="69" t="s">
        <v>1009</v>
      </c>
      <c r="D721" s="69" t="s">
        <v>308</v>
      </c>
      <c r="E721" s="74">
        <v>6.9</v>
      </c>
      <c r="F721" s="69" t="s">
        <v>1010</v>
      </c>
      <c r="G721" s="71">
        <v>97826</v>
      </c>
      <c r="H721" s="72">
        <f t="shared" si="11"/>
        <v>47.063542650324358</v>
      </c>
    </row>
    <row r="722" spans="1:8" ht="15.75" x14ac:dyDescent="0.25">
      <c r="A722" s="69">
        <v>43594</v>
      </c>
      <c r="B722" s="69" t="s">
        <v>118</v>
      </c>
      <c r="C722" s="69" t="s">
        <v>1011</v>
      </c>
      <c r="D722" s="69" t="s">
        <v>308</v>
      </c>
      <c r="E722" s="74">
        <v>6.9</v>
      </c>
      <c r="F722" s="69" t="s">
        <v>1012</v>
      </c>
      <c r="G722" s="71">
        <v>802174</v>
      </c>
      <c r="H722" s="72">
        <f t="shared" si="11"/>
        <v>385.92143460819506</v>
      </c>
    </row>
    <row r="723" spans="1:8" ht="15.75" x14ac:dyDescent="0.25">
      <c r="A723" s="69">
        <v>43570</v>
      </c>
      <c r="B723" s="69" t="s">
        <v>118</v>
      </c>
      <c r="C723" s="69" t="s">
        <v>1013</v>
      </c>
      <c r="D723" s="69" t="s">
        <v>308</v>
      </c>
      <c r="E723" s="74">
        <v>6.9</v>
      </c>
      <c r="F723" s="69" t="s">
        <v>1014</v>
      </c>
      <c r="G723" s="71">
        <v>120000</v>
      </c>
      <c r="H723" s="72">
        <f t="shared" si="11"/>
        <v>57.731330301135927</v>
      </c>
    </row>
    <row r="724" spans="1:8" ht="15.75" x14ac:dyDescent="0.25">
      <c r="A724" s="69">
        <v>43570</v>
      </c>
      <c r="B724" s="69" t="s">
        <v>118</v>
      </c>
      <c r="C724" s="69" t="s">
        <v>1015</v>
      </c>
      <c r="D724" s="69" t="s">
        <v>308</v>
      </c>
      <c r="E724" s="74">
        <v>6.9</v>
      </c>
      <c r="F724" s="69" t="s">
        <v>1016</v>
      </c>
      <c r="G724" s="71">
        <v>70000</v>
      </c>
      <c r="H724" s="72">
        <f t="shared" si="11"/>
        <v>33.676609342329286</v>
      </c>
    </row>
    <row r="725" spans="1:8" ht="15.75" x14ac:dyDescent="0.25">
      <c r="A725" s="69">
        <v>43570</v>
      </c>
      <c r="B725" s="69" t="s">
        <v>118</v>
      </c>
      <c r="C725" s="69" t="s">
        <v>1017</v>
      </c>
      <c r="D725" s="69" t="s">
        <v>308</v>
      </c>
      <c r="E725" s="74">
        <v>6.9</v>
      </c>
      <c r="F725" s="69" t="s">
        <v>1018</v>
      </c>
      <c r="G725" s="71">
        <v>179620</v>
      </c>
      <c r="H725" s="72">
        <f t="shared" si="11"/>
        <v>86.414179572416955</v>
      </c>
    </row>
    <row r="726" spans="1:8" ht="15.75" x14ac:dyDescent="0.25">
      <c r="A726" s="69">
        <v>43616</v>
      </c>
      <c r="B726" s="69" t="s">
        <v>118</v>
      </c>
      <c r="C726" s="69" t="s">
        <v>1019</v>
      </c>
      <c r="D726" s="69" t="s">
        <v>885</v>
      </c>
      <c r="E726" s="74" t="s">
        <v>90</v>
      </c>
      <c r="F726" s="69" t="s">
        <v>1020</v>
      </c>
      <c r="G726" s="71">
        <v>4500000</v>
      </c>
      <c r="H726" s="72">
        <f t="shared" si="11"/>
        <v>2164.924886292597</v>
      </c>
    </row>
    <row r="727" spans="1:8" ht="15.75" x14ac:dyDescent="0.25">
      <c r="A727" s="69">
        <v>43570</v>
      </c>
      <c r="B727" s="69" t="s">
        <v>118</v>
      </c>
      <c r="C727" s="69" t="s">
        <v>1021</v>
      </c>
      <c r="D727" s="69" t="s">
        <v>885</v>
      </c>
      <c r="E727" s="74" t="s">
        <v>90</v>
      </c>
      <c r="F727" s="69" t="s">
        <v>1022</v>
      </c>
      <c r="G727" s="71">
        <v>3700000</v>
      </c>
      <c r="H727" s="72">
        <f t="shared" si="11"/>
        <v>1780.0493509516909</v>
      </c>
    </row>
    <row r="728" spans="1:8" ht="15.75" x14ac:dyDescent="0.25">
      <c r="A728" s="69">
        <v>43610</v>
      </c>
      <c r="B728" s="69" t="s">
        <v>118</v>
      </c>
      <c r="C728" s="69" t="s">
        <v>1023</v>
      </c>
      <c r="D728" s="69" t="s">
        <v>885</v>
      </c>
      <c r="E728" s="74" t="s">
        <v>90</v>
      </c>
      <c r="F728" s="69" t="s">
        <v>1024</v>
      </c>
      <c r="G728" s="71">
        <v>1980000</v>
      </c>
      <c r="H728" s="72">
        <f t="shared" si="11"/>
        <v>952.56694996874273</v>
      </c>
    </row>
    <row r="729" spans="1:8" ht="15.75" x14ac:dyDescent="0.25">
      <c r="A729" s="69">
        <v>43606</v>
      </c>
      <c r="B729" s="69" t="s">
        <v>118</v>
      </c>
      <c r="C729" s="69" t="s">
        <v>1025</v>
      </c>
      <c r="D729" s="69" t="s">
        <v>885</v>
      </c>
      <c r="E729" s="74" t="s">
        <v>90</v>
      </c>
      <c r="F729" s="69" t="s">
        <v>1026</v>
      </c>
      <c r="G729" s="71">
        <v>1500000</v>
      </c>
      <c r="H729" s="72">
        <f t="shared" si="11"/>
        <v>721.64162876419903</v>
      </c>
    </row>
    <row r="730" spans="1:8" ht="15.75" x14ac:dyDescent="0.25">
      <c r="A730" s="69">
        <v>43606</v>
      </c>
      <c r="B730" s="69" t="s">
        <v>118</v>
      </c>
      <c r="C730" s="69" t="s">
        <v>1027</v>
      </c>
      <c r="D730" s="69" t="s">
        <v>885</v>
      </c>
      <c r="E730" s="74" t="s">
        <v>90</v>
      </c>
      <c r="F730" s="69" t="s">
        <v>1028</v>
      </c>
      <c r="G730" s="71">
        <v>1000000</v>
      </c>
      <c r="H730" s="72">
        <f t="shared" si="11"/>
        <v>481.0944191761327</v>
      </c>
    </row>
    <row r="731" spans="1:8" ht="15.75" x14ac:dyDescent="0.25">
      <c r="A731" s="69">
        <v>43677</v>
      </c>
      <c r="B731" s="69" t="s">
        <v>118</v>
      </c>
      <c r="C731" s="69" t="s">
        <v>1029</v>
      </c>
      <c r="D731" s="69" t="s">
        <v>885</v>
      </c>
      <c r="E731" s="74" t="s">
        <v>90</v>
      </c>
      <c r="F731" s="69" t="s">
        <v>1030</v>
      </c>
      <c r="G731" s="71">
        <v>1500000</v>
      </c>
      <c r="H731" s="72">
        <f t="shared" si="11"/>
        <v>721.64162876419903</v>
      </c>
    </row>
    <row r="732" spans="1:8" ht="15.75" x14ac:dyDescent="0.25">
      <c r="A732" s="69">
        <v>43515</v>
      </c>
      <c r="B732" s="69" t="s">
        <v>118</v>
      </c>
      <c r="C732" s="69" t="s">
        <v>325</v>
      </c>
      <c r="D732" s="69" t="s">
        <v>272</v>
      </c>
      <c r="E732" s="74" t="s">
        <v>51</v>
      </c>
      <c r="F732" s="69" t="s">
        <v>326</v>
      </c>
      <c r="G732" s="71">
        <v>488496</v>
      </c>
      <c r="H732" s="72">
        <f t="shared" si="11"/>
        <v>235.01269938986411</v>
      </c>
    </row>
    <row r="733" spans="1:8" ht="15.75" x14ac:dyDescent="0.25">
      <c r="A733" s="69">
        <v>43515</v>
      </c>
      <c r="B733" s="69" t="s">
        <v>118</v>
      </c>
      <c r="C733" s="69" t="s">
        <v>381</v>
      </c>
      <c r="D733" s="69" t="s">
        <v>272</v>
      </c>
      <c r="E733" s="74" t="s">
        <v>51</v>
      </c>
      <c r="F733" s="69" t="s">
        <v>382</v>
      </c>
      <c r="G733" s="71">
        <v>137000</v>
      </c>
      <c r="H733" s="72">
        <f t="shared" si="11"/>
        <v>65.909935427130179</v>
      </c>
    </row>
    <row r="734" spans="1:8" ht="15.75" x14ac:dyDescent="0.25">
      <c r="A734" s="69">
        <v>43612</v>
      </c>
      <c r="B734" s="69" t="s">
        <v>118</v>
      </c>
      <c r="C734" s="69" t="s">
        <v>1031</v>
      </c>
      <c r="D734" s="69" t="s">
        <v>730</v>
      </c>
      <c r="E734" s="74" t="s">
        <v>54</v>
      </c>
      <c r="F734" s="69" t="s">
        <v>1032</v>
      </c>
      <c r="G734" s="71">
        <v>136500</v>
      </c>
      <c r="H734" s="72">
        <f t="shared" si="11"/>
        <v>65.669388217542121</v>
      </c>
    </row>
    <row r="735" spans="1:8" ht="15.75" x14ac:dyDescent="0.25">
      <c r="A735" s="69">
        <v>43679</v>
      </c>
      <c r="B735" s="69" t="s">
        <v>118</v>
      </c>
      <c r="C735" s="69" t="s">
        <v>1033</v>
      </c>
      <c r="D735" s="69" t="s">
        <v>178</v>
      </c>
      <c r="E735" s="73" t="s">
        <v>42</v>
      </c>
      <c r="F735" s="69" t="s">
        <v>1034</v>
      </c>
      <c r="G735" s="71">
        <v>100000</v>
      </c>
      <c r="H735" s="72">
        <f t="shared" si="11"/>
        <v>48.109441917613267</v>
      </c>
    </row>
    <row r="736" spans="1:8" ht="15.75" x14ac:dyDescent="0.25">
      <c r="A736" s="69">
        <v>43679</v>
      </c>
      <c r="B736" s="69" t="s">
        <v>118</v>
      </c>
      <c r="C736" s="69" t="s">
        <v>1035</v>
      </c>
      <c r="D736" s="69" t="s">
        <v>178</v>
      </c>
      <c r="E736" s="73" t="s">
        <v>42</v>
      </c>
      <c r="F736" s="69" t="s">
        <v>1036</v>
      </c>
      <c r="G736" s="71">
        <v>261847</v>
      </c>
      <c r="H736" s="72">
        <f t="shared" si="11"/>
        <v>125.97313037801283</v>
      </c>
    </row>
    <row r="737" spans="1:8" ht="15.75" x14ac:dyDescent="0.25">
      <c r="A737" s="69">
        <v>43679</v>
      </c>
      <c r="B737" s="69" t="s">
        <v>118</v>
      </c>
      <c r="C737" s="69" t="s">
        <v>1037</v>
      </c>
      <c r="D737" s="69" t="s">
        <v>178</v>
      </c>
      <c r="E737" s="73" t="s">
        <v>42</v>
      </c>
      <c r="F737" s="69" t="s">
        <v>1038</v>
      </c>
      <c r="G737" s="71">
        <v>763043</v>
      </c>
      <c r="H737" s="72">
        <f t="shared" si="11"/>
        <v>367.09572889141384</v>
      </c>
    </row>
    <row r="738" spans="1:8" ht="15.75" x14ac:dyDescent="0.25">
      <c r="A738" s="69">
        <v>43708</v>
      </c>
      <c r="B738" s="69" t="s">
        <v>118</v>
      </c>
      <c r="C738" s="69" t="s">
        <v>1039</v>
      </c>
      <c r="D738" s="69" t="s">
        <v>222</v>
      </c>
      <c r="E738" s="73" t="s">
        <v>45</v>
      </c>
      <c r="F738" s="69" t="s">
        <v>1040</v>
      </c>
      <c r="G738" s="71">
        <v>200000</v>
      </c>
      <c r="H738" s="72">
        <f t="shared" si="11"/>
        <v>96.218883835226535</v>
      </c>
    </row>
    <row r="739" spans="1:8" ht="15.75" x14ac:dyDescent="0.25">
      <c r="A739" s="69">
        <v>43708</v>
      </c>
      <c r="B739" s="69" t="s">
        <v>118</v>
      </c>
      <c r="C739" s="69" t="s">
        <v>1039</v>
      </c>
      <c r="D739" s="69" t="s">
        <v>222</v>
      </c>
      <c r="E739" s="75" t="s">
        <v>45</v>
      </c>
      <c r="F739" s="69" t="s">
        <v>1041</v>
      </c>
      <c r="G739" s="71">
        <v>240000</v>
      </c>
      <c r="H739" s="72">
        <f t="shared" si="11"/>
        <v>115.46266060227185</v>
      </c>
    </row>
    <row r="740" spans="1:8" ht="15.75" x14ac:dyDescent="0.25">
      <c r="A740" s="69">
        <v>43699</v>
      </c>
      <c r="B740" s="69" t="s">
        <v>118</v>
      </c>
      <c r="C740" s="69" t="s">
        <v>1042</v>
      </c>
      <c r="D740" s="69" t="s">
        <v>222</v>
      </c>
      <c r="E740" s="75" t="s">
        <v>45</v>
      </c>
      <c r="F740" s="69" t="s">
        <v>888</v>
      </c>
      <c r="G740" s="71">
        <v>480000</v>
      </c>
      <c r="H740" s="72">
        <f t="shared" si="11"/>
        <v>230.92532120454371</v>
      </c>
    </row>
    <row r="741" spans="1:8" ht="15.75" x14ac:dyDescent="0.25">
      <c r="A741" s="69">
        <v>43708</v>
      </c>
      <c r="B741" s="69" t="s">
        <v>118</v>
      </c>
      <c r="C741" s="69" t="s">
        <v>1039</v>
      </c>
      <c r="D741" s="69" t="s">
        <v>222</v>
      </c>
      <c r="E741" s="75" t="s">
        <v>45</v>
      </c>
      <c r="F741" s="69" t="s">
        <v>1043</v>
      </c>
      <c r="G741" s="71">
        <v>260000</v>
      </c>
      <c r="H741" s="72">
        <f t="shared" si="11"/>
        <v>125.0845489857945</v>
      </c>
    </row>
    <row r="742" spans="1:8" ht="15.75" x14ac:dyDescent="0.25">
      <c r="A742" s="69">
        <v>43708</v>
      </c>
      <c r="B742" s="69" t="s">
        <v>118</v>
      </c>
      <c r="C742" s="69" t="s">
        <v>1039</v>
      </c>
      <c r="D742" s="69" t="s">
        <v>222</v>
      </c>
      <c r="E742" s="75" t="s">
        <v>45</v>
      </c>
      <c r="F742" s="69" t="s">
        <v>1044</v>
      </c>
      <c r="G742" s="71">
        <v>120000</v>
      </c>
      <c r="H742" s="72">
        <f t="shared" si="11"/>
        <v>57.731330301135927</v>
      </c>
    </row>
    <row r="743" spans="1:8" ht="15.75" x14ac:dyDescent="0.25">
      <c r="A743" s="69">
        <v>43708</v>
      </c>
      <c r="B743" s="69" t="s">
        <v>118</v>
      </c>
      <c r="C743" s="69" t="s">
        <v>1039</v>
      </c>
      <c r="D743" s="69" t="s">
        <v>222</v>
      </c>
      <c r="E743" s="75" t="s">
        <v>45</v>
      </c>
      <c r="F743" s="69" t="s">
        <v>1045</v>
      </c>
      <c r="G743" s="71">
        <v>240000</v>
      </c>
      <c r="H743" s="72">
        <f t="shared" si="11"/>
        <v>115.46266060227185</v>
      </c>
    </row>
    <row r="744" spans="1:8" ht="15.75" x14ac:dyDescent="0.25">
      <c r="A744" s="69">
        <v>43708</v>
      </c>
      <c r="B744" s="69" t="s">
        <v>118</v>
      </c>
      <c r="C744" s="69" t="s">
        <v>1039</v>
      </c>
      <c r="D744" s="69" t="s">
        <v>222</v>
      </c>
      <c r="E744" s="75" t="s">
        <v>45</v>
      </c>
      <c r="F744" s="69" t="s">
        <v>1046</v>
      </c>
      <c r="G744" s="71">
        <v>75000</v>
      </c>
      <c r="H744" s="72">
        <f t="shared" si="11"/>
        <v>36.082081438209954</v>
      </c>
    </row>
    <row r="745" spans="1:8" ht="15.75" x14ac:dyDescent="0.25">
      <c r="A745" s="69">
        <v>43721</v>
      </c>
      <c r="B745" s="69" t="s">
        <v>118</v>
      </c>
      <c r="C745" s="69" t="s">
        <v>1047</v>
      </c>
      <c r="D745" s="69" t="s">
        <v>222</v>
      </c>
      <c r="E745" s="75" t="s">
        <v>45</v>
      </c>
      <c r="F745" s="69" t="s">
        <v>1048</v>
      </c>
      <c r="G745" s="71">
        <v>140000</v>
      </c>
      <c r="H745" s="72">
        <f t="shared" si="11"/>
        <v>67.353218684658572</v>
      </c>
    </row>
    <row r="746" spans="1:8" ht="15.75" x14ac:dyDescent="0.25">
      <c r="A746" s="69">
        <v>43708</v>
      </c>
      <c r="B746" s="69" t="s">
        <v>118</v>
      </c>
      <c r="C746" s="69" t="s">
        <v>1049</v>
      </c>
      <c r="D746" s="69" t="s">
        <v>222</v>
      </c>
      <c r="E746" s="75" t="s">
        <v>45</v>
      </c>
      <c r="F746" s="69" t="s">
        <v>1050</v>
      </c>
      <c r="G746" s="71">
        <v>47000</v>
      </c>
      <c r="H746" s="72">
        <f t="shared" si="11"/>
        <v>22.611437701278238</v>
      </c>
    </row>
    <row r="747" spans="1:8" ht="15.75" x14ac:dyDescent="0.25">
      <c r="A747" s="69">
        <v>43697</v>
      </c>
      <c r="B747" s="69" t="s">
        <v>118</v>
      </c>
      <c r="C747" s="69" t="s">
        <v>1051</v>
      </c>
      <c r="D747" s="69" t="s">
        <v>222</v>
      </c>
      <c r="E747" s="75" t="s">
        <v>45</v>
      </c>
      <c r="F747" s="69" t="s">
        <v>1052</v>
      </c>
      <c r="G747" s="71">
        <v>50000</v>
      </c>
      <c r="H747" s="72">
        <f t="shared" si="11"/>
        <v>24.054720958806634</v>
      </c>
    </row>
    <row r="748" spans="1:8" ht="15.75" x14ac:dyDescent="0.25">
      <c r="A748" s="69">
        <v>43697</v>
      </c>
      <c r="B748" s="69" t="s">
        <v>118</v>
      </c>
      <c r="C748" s="69" t="s">
        <v>1053</v>
      </c>
      <c r="D748" s="69" t="s">
        <v>222</v>
      </c>
      <c r="E748" s="75" t="s">
        <v>45</v>
      </c>
      <c r="F748" s="69" t="s">
        <v>1054</v>
      </c>
      <c r="G748" s="71">
        <v>50000</v>
      </c>
      <c r="H748" s="72">
        <f t="shared" si="11"/>
        <v>24.054720958806634</v>
      </c>
    </row>
    <row r="749" spans="1:8" ht="15.75" x14ac:dyDescent="0.25">
      <c r="A749" s="69">
        <v>43708</v>
      </c>
      <c r="B749" s="69" t="s">
        <v>118</v>
      </c>
      <c r="C749" s="69" t="s">
        <v>1055</v>
      </c>
      <c r="D749" s="69" t="s">
        <v>222</v>
      </c>
      <c r="E749" s="75" t="s">
        <v>45</v>
      </c>
      <c r="F749" s="69" t="s">
        <v>1056</v>
      </c>
      <c r="G749" s="71">
        <v>40000</v>
      </c>
      <c r="H749" s="72">
        <f t="shared" si="11"/>
        <v>19.243776767045308</v>
      </c>
    </row>
    <row r="750" spans="1:8" ht="15.75" x14ac:dyDescent="0.25">
      <c r="A750" s="69">
        <v>43708</v>
      </c>
      <c r="B750" s="69" t="s">
        <v>118</v>
      </c>
      <c r="C750" s="69" t="s">
        <v>1057</v>
      </c>
      <c r="D750" s="69" t="s">
        <v>222</v>
      </c>
      <c r="E750" s="75" t="s">
        <v>45</v>
      </c>
      <c r="F750" s="69" t="s">
        <v>1058</v>
      </c>
      <c r="G750" s="71">
        <v>600000</v>
      </c>
      <c r="H750" s="72">
        <f t="shared" si="11"/>
        <v>288.65665150567963</v>
      </c>
    </row>
    <row r="751" spans="1:8" ht="15.75" x14ac:dyDescent="0.25">
      <c r="A751" s="69">
        <v>43708</v>
      </c>
      <c r="B751" s="69" t="s">
        <v>118</v>
      </c>
      <c r="C751" s="69" t="s">
        <v>1059</v>
      </c>
      <c r="D751" s="69" t="s">
        <v>238</v>
      </c>
      <c r="E751" s="75" t="s">
        <v>48</v>
      </c>
      <c r="F751" s="69" t="s">
        <v>1060</v>
      </c>
      <c r="G751" s="71">
        <v>200000</v>
      </c>
      <c r="H751" s="72">
        <f t="shared" si="11"/>
        <v>96.218883835226535</v>
      </c>
    </row>
    <row r="752" spans="1:8" ht="15.75" x14ac:dyDescent="0.25">
      <c r="A752" s="69">
        <v>43708</v>
      </c>
      <c r="B752" s="69" t="s">
        <v>118</v>
      </c>
      <c r="C752" s="69" t="s">
        <v>1059</v>
      </c>
      <c r="D752" s="69" t="s">
        <v>238</v>
      </c>
      <c r="E752" s="75" t="s">
        <v>48</v>
      </c>
      <c r="F752" s="69" t="s">
        <v>1061</v>
      </c>
      <c r="G752" s="71">
        <v>200000</v>
      </c>
      <c r="H752" s="72">
        <f t="shared" si="11"/>
        <v>96.218883835226535</v>
      </c>
    </row>
    <row r="753" spans="1:8" ht="15.75" x14ac:dyDescent="0.25">
      <c r="A753" s="69">
        <v>43708</v>
      </c>
      <c r="B753" s="69" t="s">
        <v>118</v>
      </c>
      <c r="C753" s="69" t="s">
        <v>1062</v>
      </c>
      <c r="D753" s="69" t="s">
        <v>238</v>
      </c>
      <c r="E753" s="75" t="s">
        <v>48</v>
      </c>
      <c r="F753" s="69" t="s">
        <v>888</v>
      </c>
      <c r="G753" s="71">
        <v>360000</v>
      </c>
      <c r="H753" s="72">
        <f t="shared" si="11"/>
        <v>173.19399090340778</v>
      </c>
    </row>
    <row r="754" spans="1:8" ht="15.75" x14ac:dyDescent="0.25">
      <c r="A754" s="69">
        <v>43708</v>
      </c>
      <c r="B754" s="69" t="s">
        <v>118</v>
      </c>
      <c r="C754" s="69" t="s">
        <v>1059</v>
      </c>
      <c r="D754" s="69" t="s">
        <v>238</v>
      </c>
      <c r="E754" s="75" t="s">
        <v>48</v>
      </c>
      <c r="F754" s="69" t="s">
        <v>1043</v>
      </c>
      <c r="G754" s="71">
        <v>100000</v>
      </c>
      <c r="H754" s="72">
        <f t="shared" si="11"/>
        <v>48.109441917613267</v>
      </c>
    </row>
    <row r="755" spans="1:8" ht="15.75" x14ac:dyDescent="0.25">
      <c r="A755" s="69">
        <v>43708</v>
      </c>
      <c r="B755" s="69" t="s">
        <v>118</v>
      </c>
      <c r="C755" s="69" t="s">
        <v>1059</v>
      </c>
      <c r="D755" s="69" t="s">
        <v>238</v>
      </c>
      <c r="E755" s="75" t="s">
        <v>48</v>
      </c>
      <c r="F755" s="69" t="s">
        <v>1063</v>
      </c>
      <c r="G755" s="71">
        <v>200000</v>
      </c>
      <c r="H755" s="72">
        <f t="shared" si="11"/>
        <v>96.218883835226535</v>
      </c>
    </row>
    <row r="756" spans="1:8" ht="15.75" x14ac:dyDescent="0.25">
      <c r="A756" s="69">
        <v>43708</v>
      </c>
      <c r="B756" s="69" t="s">
        <v>118</v>
      </c>
      <c r="C756" s="69" t="s">
        <v>1059</v>
      </c>
      <c r="D756" s="69" t="s">
        <v>238</v>
      </c>
      <c r="E756" s="75" t="s">
        <v>48</v>
      </c>
      <c r="F756" s="69" t="s">
        <v>1064</v>
      </c>
      <c r="G756" s="71">
        <v>200000</v>
      </c>
      <c r="H756" s="72">
        <f t="shared" si="11"/>
        <v>96.218883835226535</v>
      </c>
    </row>
    <row r="757" spans="1:8" ht="15.75" x14ac:dyDescent="0.25">
      <c r="A757" s="69">
        <v>43708</v>
      </c>
      <c r="B757" s="69" t="s">
        <v>118</v>
      </c>
      <c r="C757" s="69" t="s">
        <v>1059</v>
      </c>
      <c r="D757" s="69" t="s">
        <v>238</v>
      </c>
      <c r="E757" s="75" t="s">
        <v>48</v>
      </c>
      <c r="F757" s="69" t="s">
        <v>1065</v>
      </c>
      <c r="G757" s="71">
        <v>75000</v>
      </c>
      <c r="H757" s="72">
        <f t="shared" si="11"/>
        <v>36.082081438209954</v>
      </c>
    </row>
    <row r="758" spans="1:8" ht="15.75" x14ac:dyDescent="0.25">
      <c r="A758" s="69">
        <v>43718</v>
      </c>
      <c r="B758" s="69" t="s">
        <v>118</v>
      </c>
      <c r="C758" s="69" t="s">
        <v>1066</v>
      </c>
      <c r="D758" s="69" t="s">
        <v>238</v>
      </c>
      <c r="E758" s="75" t="s">
        <v>48</v>
      </c>
      <c r="F758" s="69" t="s">
        <v>1067</v>
      </c>
      <c r="G758" s="71">
        <v>140000</v>
      </c>
      <c r="H758" s="72">
        <f t="shared" si="11"/>
        <v>67.353218684658572</v>
      </c>
    </row>
    <row r="759" spans="1:8" ht="15.75" x14ac:dyDescent="0.25">
      <c r="A759" s="69">
        <v>43708</v>
      </c>
      <c r="B759" s="69" t="s">
        <v>118</v>
      </c>
      <c r="C759" s="69" t="s">
        <v>1049</v>
      </c>
      <c r="D759" s="69" t="s">
        <v>238</v>
      </c>
      <c r="E759" s="75" t="s">
        <v>48</v>
      </c>
      <c r="F759" s="69" t="s">
        <v>1050</v>
      </c>
      <c r="G759" s="71">
        <v>39950</v>
      </c>
      <c r="H759" s="72">
        <f t="shared" si="11"/>
        <v>19.219722046086503</v>
      </c>
    </row>
    <row r="760" spans="1:8" ht="15.75" x14ac:dyDescent="0.25">
      <c r="A760" s="69">
        <v>43700</v>
      </c>
      <c r="B760" s="69" t="s">
        <v>118</v>
      </c>
      <c r="C760" s="69" t="s">
        <v>1068</v>
      </c>
      <c r="D760" s="69" t="s">
        <v>238</v>
      </c>
      <c r="E760" s="75" t="s">
        <v>48</v>
      </c>
      <c r="F760" s="69" t="s">
        <v>1069</v>
      </c>
      <c r="G760" s="71">
        <v>50000</v>
      </c>
      <c r="H760" s="72">
        <f t="shared" si="11"/>
        <v>24.054720958806634</v>
      </c>
    </row>
    <row r="761" spans="1:8" ht="15.75" x14ac:dyDescent="0.25">
      <c r="A761" s="69">
        <v>43700</v>
      </c>
      <c r="B761" s="69" t="s">
        <v>118</v>
      </c>
      <c r="C761" s="69" t="s">
        <v>1070</v>
      </c>
      <c r="D761" s="69" t="s">
        <v>238</v>
      </c>
      <c r="E761" s="75" t="s">
        <v>48</v>
      </c>
      <c r="F761" s="69" t="s">
        <v>1071</v>
      </c>
      <c r="G761" s="71">
        <v>50000</v>
      </c>
      <c r="H761" s="72">
        <f t="shared" si="11"/>
        <v>24.054720958806634</v>
      </c>
    </row>
    <row r="762" spans="1:8" ht="15.75" x14ac:dyDescent="0.25">
      <c r="A762" s="69">
        <v>43700</v>
      </c>
      <c r="B762" s="69" t="s">
        <v>118</v>
      </c>
      <c r="C762" s="69" t="s">
        <v>1072</v>
      </c>
      <c r="D762" s="69" t="s">
        <v>238</v>
      </c>
      <c r="E762" s="75" t="s">
        <v>48</v>
      </c>
      <c r="F762" s="69" t="s">
        <v>1073</v>
      </c>
      <c r="G762" s="71">
        <v>50000</v>
      </c>
      <c r="H762" s="72">
        <f t="shared" si="11"/>
        <v>24.054720958806634</v>
      </c>
    </row>
    <row r="763" spans="1:8" ht="15.75" x14ac:dyDescent="0.25">
      <c r="A763" s="69">
        <v>43708</v>
      </c>
      <c r="B763" s="69" t="s">
        <v>118</v>
      </c>
      <c r="C763" s="69" t="s">
        <v>1074</v>
      </c>
      <c r="D763" s="69" t="s">
        <v>238</v>
      </c>
      <c r="E763" s="75" t="s">
        <v>48</v>
      </c>
      <c r="F763" s="69" t="s">
        <v>1075</v>
      </c>
      <c r="G763" s="71">
        <v>40000</v>
      </c>
      <c r="H763" s="72">
        <f t="shared" si="11"/>
        <v>19.243776767045308</v>
      </c>
    </row>
    <row r="764" spans="1:8" ht="15.75" x14ac:dyDescent="0.25">
      <c r="A764" s="69">
        <v>43718</v>
      </c>
      <c r="B764" s="69" t="s">
        <v>118</v>
      </c>
      <c r="C764" s="69" t="s">
        <v>1076</v>
      </c>
      <c r="D764" s="69" t="s">
        <v>238</v>
      </c>
      <c r="E764" s="75" t="s">
        <v>48</v>
      </c>
      <c r="F764" s="69" t="s">
        <v>1077</v>
      </c>
      <c r="G764" s="71">
        <v>600000</v>
      </c>
      <c r="H764" s="72">
        <f t="shared" si="11"/>
        <v>288.65665150567963</v>
      </c>
    </row>
    <row r="765" spans="1:8" ht="15.75" x14ac:dyDescent="0.25">
      <c r="A765" s="69">
        <v>43708</v>
      </c>
      <c r="B765" s="69" t="s">
        <v>118</v>
      </c>
      <c r="C765" s="69" t="s">
        <v>1078</v>
      </c>
      <c r="D765" s="69" t="s">
        <v>272</v>
      </c>
      <c r="E765" s="75" t="s">
        <v>51</v>
      </c>
      <c r="F765" s="69" t="s">
        <v>1060</v>
      </c>
      <c r="G765" s="71">
        <v>200000</v>
      </c>
      <c r="H765" s="72">
        <f t="shared" si="11"/>
        <v>96.218883835226535</v>
      </c>
    </row>
    <row r="766" spans="1:8" ht="15.75" x14ac:dyDescent="0.25">
      <c r="A766" s="69">
        <v>43708</v>
      </c>
      <c r="B766" s="69" t="s">
        <v>118</v>
      </c>
      <c r="C766" s="69" t="s">
        <v>1078</v>
      </c>
      <c r="D766" s="69" t="s">
        <v>272</v>
      </c>
      <c r="E766" s="75" t="s">
        <v>51</v>
      </c>
      <c r="F766" s="69" t="s">
        <v>1061</v>
      </c>
      <c r="G766" s="71">
        <v>180000</v>
      </c>
      <c r="H766" s="72">
        <f t="shared" si="11"/>
        <v>86.59699545170389</v>
      </c>
    </row>
    <row r="767" spans="1:8" ht="15.75" x14ac:dyDescent="0.25">
      <c r="A767" s="69">
        <v>43699</v>
      </c>
      <c r="B767" s="69" t="s">
        <v>118</v>
      </c>
      <c r="C767" s="69" t="s">
        <v>1079</v>
      </c>
      <c r="D767" s="69" t="s">
        <v>272</v>
      </c>
      <c r="E767" s="75" t="s">
        <v>51</v>
      </c>
      <c r="F767" s="69" t="s">
        <v>888</v>
      </c>
      <c r="G767" s="71">
        <v>360000</v>
      </c>
      <c r="H767" s="72">
        <f t="shared" si="11"/>
        <v>173.19399090340778</v>
      </c>
    </row>
    <row r="768" spans="1:8" ht="15.75" x14ac:dyDescent="0.25">
      <c r="A768" s="69">
        <v>43708</v>
      </c>
      <c r="B768" s="69" t="s">
        <v>118</v>
      </c>
      <c r="C768" s="69" t="s">
        <v>1078</v>
      </c>
      <c r="D768" s="69" t="s">
        <v>272</v>
      </c>
      <c r="E768" s="75" t="s">
        <v>51</v>
      </c>
      <c r="F768" s="69" t="s">
        <v>1080</v>
      </c>
      <c r="G768" s="71">
        <v>80000</v>
      </c>
      <c r="H768" s="72">
        <f t="shared" si="11"/>
        <v>38.487553534090615</v>
      </c>
    </row>
    <row r="769" spans="1:8" ht="15.75" x14ac:dyDescent="0.25">
      <c r="A769" s="69">
        <v>43708</v>
      </c>
      <c r="B769" s="69" t="s">
        <v>118</v>
      </c>
      <c r="C769" s="69" t="s">
        <v>1078</v>
      </c>
      <c r="D769" s="69" t="s">
        <v>272</v>
      </c>
      <c r="E769" s="75" t="s">
        <v>51</v>
      </c>
      <c r="F769" s="69" t="s">
        <v>1063</v>
      </c>
      <c r="G769" s="71">
        <v>180000</v>
      </c>
      <c r="H769" s="72">
        <f t="shared" si="11"/>
        <v>86.59699545170389</v>
      </c>
    </row>
    <row r="770" spans="1:8" ht="15.75" x14ac:dyDescent="0.25">
      <c r="A770" s="69">
        <v>43708</v>
      </c>
      <c r="B770" s="69" t="s">
        <v>118</v>
      </c>
      <c r="C770" s="69" t="s">
        <v>1078</v>
      </c>
      <c r="D770" s="69" t="s">
        <v>272</v>
      </c>
      <c r="E770" s="75" t="s">
        <v>51</v>
      </c>
      <c r="F770" s="69" t="s">
        <v>1064</v>
      </c>
      <c r="G770" s="71">
        <v>180000</v>
      </c>
      <c r="H770" s="72">
        <f t="shared" si="11"/>
        <v>86.59699545170389</v>
      </c>
    </row>
    <row r="771" spans="1:8" ht="15.75" x14ac:dyDescent="0.25">
      <c r="A771" s="69">
        <v>43708</v>
      </c>
      <c r="B771" s="69" t="s">
        <v>118</v>
      </c>
      <c r="C771" s="69" t="s">
        <v>1078</v>
      </c>
      <c r="D771" s="69" t="s">
        <v>272</v>
      </c>
      <c r="E771" s="75" t="s">
        <v>51</v>
      </c>
      <c r="F771" s="69" t="s">
        <v>1065</v>
      </c>
      <c r="G771" s="71">
        <v>70000</v>
      </c>
      <c r="H771" s="72">
        <f t="shared" si="11"/>
        <v>33.676609342329286</v>
      </c>
    </row>
    <row r="772" spans="1:8" ht="15.75" x14ac:dyDescent="0.25">
      <c r="A772" s="69">
        <v>43721</v>
      </c>
      <c r="B772" s="69" t="s">
        <v>118</v>
      </c>
      <c r="C772" s="69" t="s">
        <v>1081</v>
      </c>
      <c r="D772" s="69" t="s">
        <v>272</v>
      </c>
      <c r="E772" s="75" t="s">
        <v>51</v>
      </c>
      <c r="F772" s="69" t="s">
        <v>1082</v>
      </c>
      <c r="G772" s="71">
        <v>140000</v>
      </c>
      <c r="H772" s="72">
        <f t="shared" si="11"/>
        <v>67.353218684658572</v>
      </c>
    </row>
    <row r="773" spans="1:8" ht="15.75" x14ac:dyDescent="0.25">
      <c r="A773" s="69">
        <v>43708</v>
      </c>
      <c r="B773" s="69" t="s">
        <v>118</v>
      </c>
      <c r="C773" s="69" t="s">
        <v>1049</v>
      </c>
      <c r="D773" s="69" t="s">
        <v>272</v>
      </c>
      <c r="E773" s="75" t="s">
        <v>51</v>
      </c>
      <c r="F773" s="69" t="s">
        <v>1050</v>
      </c>
      <c r="G773" s="71">
        <v>47000</v>
      </c>
      <c r="H773" s="72">
        <f t="shared" si="11"/>
        <v>22.611437701278238</v>
      </c>
    </row>
    <row r="774" spans="1:8" ht="15.75" x14ac:dyDescent="0.25">
      <c r="A774" s="69">
        <v>43697</v>
      </c>
      <c r="B774" s="69" t="s">
        <v>118</v>
      </c>
      <c r="C774" s="69" t="s">
        <v>1083</v>
      </c>
      <c r="D774" s="69" t="s">
        <v>272</v>
      </c>
      <c r="E774" s="75" t="s">
        <v>51</v>
      </c>
      <c r="F774" s="69" t="s">
        <v>1084</v>
      </c>
      <c r="G774" s="71">
        <v>50000</v>
      </c>
      <c r="H774" s="72">
        <f t="shared" si="11"/>
        <v>24.054720958806634</v>
      </c>
    </row>
    <row r="775" spans="1:8" ht="15.75" x14ac:dyDescent="0.25">
      <c r="A775" s="69">
        <v>43697</v>
      </c>
      <c r="B775" s="69" t="s">
        <v>118</v>
      </c>
      <c r="C775" s="69" t="s">
        <v>1085</v>
      </c>
      <c r="D775" s="69" t="s">
        <v>272</v>
      </c>
      <c r="E775" s="75" t="s">
        <v>51</v>
      </c>
      <c r="F775" s="69" t="s">
        <v>1086</v>
      </c>
      <c r="G775" s="71">
        <v>50000</v>
      </c>
      <c r="H775" s="72">
        <f t="shared" ref="H775:H838" si="12">G775/$G$2</f>
        <v>24.054720958806634</v>
      </c>
    </row>
    <row r="776" spans="1:8" ht="15.75" x14ac:dyDescent="0.25">
      <c r="A776" s="69">
        <v>43708</v>
      </c>
      <c r="B776" s="69" t="s">
        <v>118</v>
      </c>
      <c r="C776" s="69" t="s">
        <v>1055</v>
      </c>
      <c r="D776" s="69" t="s">
        <v>272</v>
      </c>
      <c r="E776" s="75" t="s">
        <v>51</v>
      </c>
      <c r="F776" s="69" t="s">
        <v>1056</v>
      </c>
      <c r="G776" s="71">
        <v>40000</v>
      </c>
      <c r="H776" s="72">
        <f t="shared" si="12"/>
        <v>19.243776767045308</v>
      </c>
    </row>
    <row r="777" spans="1:8" ht="15.75" x14ac:dyDescent="0.25">
      <c r="A777" s="69">
        <v>43708</v>
      </c>
      <c r="B777" s="69" t="s">
        <v>118</v>
      </c>
      <c r="C777" s="69" t="s">
        <v>1087</v>
      </c>
      <c r="D777" s="69" t="s">
        <v>272</v>
      </c>
      <c r="E777" s="75" t="s">
        <v>51</v>
      </c>
      <c r="F777" s="69" t="s">
        <v>1088</v>
      </c>
      <c r="G777" s="71">
        <v>58696</v>
      </c>
      <c r="H777" s="72">
        <f t="shared" si="12"/>
        <v>28.238318027962286</v>
      </c>
    </row>
    <row r="778" spans="1:8" ht="15.75" x14ac:dyDescent="0.25">
      <c r="A778" s="69">
        <v>43708</v>
      </c>
      <c r="B778" s="69" t="s">
        <v>118</v>
      </c>
      <c r="C778" s="69" t="s">
        <v>1089</v>
      </c>
      <c r="D778" s="69" t="s">
        <v>272</v>
      </c>
      <c r="E778" s="75" t="s">
        <v>51</v>
      </c>
      <c r="F778" s="69" t="s">
        <v>1090</v>
      </c>
      <c r="G778" s="71">
        <v>541304</v>
      </c>
      <c r="H778" s="72">
        <f t="shared" si="12"/>
        <v>260.41833347771734</v>
      </c>
    </row>
    <row r="779" spans="1:8" ht="15.75" x14ac:dyDescent="0.25">
      <c r="A779" s="69">
        <v>43708</v>
      </c>
      <c r="B779" s="69" t="s">
        <v>118</v>
      </c>
      <c r="C779" s="69" t="s">
        <v>1078</v>
      </c>
      <c r="D779" s="69" t="s">
        <v>730</v>
      </c>
      <c r="E779" s="75" t="s">
        <v>54</v>
      </c>
      <c r="F779" s="69" t="s">
        <v>1091</v>
      </c>
      <c r="G779" s="71">
        <v>300000</v>
      </c>
      <c r="H779" s="72">
        <f t="shared" si="12"/>
        <v>144.32832575283982</v>
      </c>
    </row>
    <row r="780" spans="1:8" ht="15.75" x14ac:dyDescent="0.25">
      <c r="A780" s="69">
        <v>43724</v>
      </c>
      <c r="B780" s="69" t="s">
        <v>118</v>
      </c>
      <c r="C780" s="69" t="s">
        <v>1092</v>
      </c>
      <c r="D780" s="69" t="s">
        <v>730</v>
      </c>
      <c r="E780" s="75" t="s">
        <v>54</v>
      </c>
      <c r="F780" s="69" t="s">
        <v>1093</v>
      </c>
      <c r="G780" s="71">
        <v>50000</v>
      </c>
      <c r="H780" s="72">
        <f t="shared" si="12"/>
        <v>24.054720958806634</v>
      </c>
    </row>
    <row r="781" spans="1:8" ht="15.75" x14ac:dyDescent="0.25">
      <c r="A781" s="69">
        <v>43724</v>
      </c>
      <c r="B781" s="69" t="s">
        <v>118</v>
      </c>
      <c r="C781" s="69" t="s">
        <v>1094</v>
      </c>
      <c r="D781" s="69" t="s">
        <v>730</v>
      </c>
      <c r="E781" s="75" t="s">
        <v>54</v>
      </c>
      <c r="F781" s="69" t="s">
        <v>1093</v>
      </c>
      <c r="G781" s="71">
        <v>50000</v>
      </c>
      <c r="H781" s="72">
        <f t="shared" si="12"/>
        <v>24.054720958806634</v>
      </c>
    </row>
    <row r="782" spans="1:8" ht="15.75" x14ac:dyDescent="0.25">
      <c r="A782" s="69">
        <v>43724</v>
      </c>
      <c r="B782" s="69" t="s">
        <v>118</v>
      </c>
      <c r="C782" s="69" t="s">
        <v>1076</v>
      </c>
      <c r="D782" s="69" t="s">
        <v>730</v>
      </c>
      <c r="E782" s="75" t="s">
        <v>54</v>
      </c>
      <c r="F782" s="69" t="s">
        <v>1095</v>
      </c>
      <c r="G782" s="71">
        <v>50000</v>
      </c>
      <c r="H782" s="72">
        <f t="shared" si="12"/>
        <v>24.054720958806634</v>
      </c>
    </row>
    <row r="783" spans="1:8" ht="15.75" x14ac:dyDescent="0.25">
      <c r="A783" s="69">
        <v>43724</v>
      </c>
      <c r="B783" s="69" t="s">
        <v>118</v>
      </c>
      <c r="C783" s="69" t="s">
        <v>1081</v>
      </c>
      <c r="D783" s="69" t="s">
        <v>730</v>
      </c>
      <c r="E783" s="75" t="s">
        <v>54</v>
      </c>
      <c r="F783" s="69" t="s">
        <v>1095</v>
      </c>
      <c r="G783" s="71">
        <v>50000</v>
      </c>
      <c r="H783" s="72">
        <f t="shared" si="12"/>
        <v>24.054720958806634</v>
      </c>
    </row>
    <row r="784" spans="1:8" ht="15.75" x14ac:dyDescent="0.25">
      <c r="A784" s="69">
        <v>43724</v>
      </c>
      <c r="B784" s="69" t="s">
        <v>118</v>
      </c>
      <c r="C784" s="69" t="s">
        <v>1047</v>
      </c>
      <c r="D784" s="69" t="s">
        <v>730</v>
      </c>
      <c r="E784" s="75" t="s">
        <v>54</v>
      </c>
      <c r="F784" s="69" t="s">
        <v>1095</v>
      </c>
      <c r="G784" s="71">
        <v>50000</v>
      </c>
      <c r="H784" s="72">
        <f t="shared" si="12"/>
        <v>24.054720958806634</v>
      </c>
    </row>
    <row r="785" spans="1:8" ht="15.75" x14ac:dyDescent="0.25">
      <c r="A785" s="69">
        <v>43724</v>
      </c>
      <c r="B785" s="69" t="s">
        <v>118</v>
      </c>
      <c r="C785" s="69" t="s">
        <v>1096</v>
      </c>
      <c r="D785" s="69" t="s">
        <v>730</v>
      </c>
      <c r="E785" s="75" t="s">
        <v>54</v>
      </c>
      <c r="F785" s="69" t="s">
        <v>1095</v>
      </c>
      <c r="G785" s="71">
        <v>50000</v>
      </c>
      <c r="H785" s="72">
        <f t="shared" si="12"/>
        <v>24.054720958806634</v>
      </c>
    </row>
    <row r="786" spans="1:8" ht="15.75" x14ac:dyDescent="0.25">
      <c r="A786" s="69">
        <v>43724</v>
      </c>
      <c r="B786" s="69" t="s">
        <v>118</v>
      </c>
      <c r="C786" s="69" t="s">
        <v>1097</v>
      </c>
      <c r="D786" s="69" t="s">
        <v>730</v>
      </c>
      <c r="E786" s="75" t="s">
        <v>54</v>
      </c>
      <c r="F786" s="69" t="s">
        <v>1095</v>
      </c>
      <c r="G786" s="71">
        <v>50000</v>
      </c>
      <c r="H786" s="72">
        <f t="shared" si="12"/>
        <v>24.054720958806634</v>
      </c>
    </row>
    <row r="787" spans="1:8" ht="15.75" x14ac:dyDescent="0.25">
      <c r="A787" s="69">
        <v>43724</v>
      </c>
      <c r="B787" s="69" t="s">
        <v>118</v>
      </c>
      <c r="C787" s="69" t="s">
        <v>1098</v>
      </c>
      <c r="D787" s="69" t="s">
        <v>730</v>
      </c>
      <c r="E787" s="75" t="s">
        <v>54</v>
      </c>
      <c r="F787" s="69" t="s">
        <v>1095</v>
      </c>
      <c r="G787" s="71">
        <v>50000</v>
      </c>
      <c r="H787" s="72">
        <f t="shared" si="12"/>
        <v>24.054720958806634</v>
      </c>
    </row>
    <row r="788" spans="1:8" ht="15.75" x14ac:dyDescent="0.25">
      <c r="A788" s="69">
        <v>43724</v>
      </c>
      <c r="B788" s="69" t="s">
        <v>118</v>
      </c>
      <c r="C788" s="69" t="s">
        <v>1099</v>
      </c>
      <c r="D788" s="69" t="s">
        <v>730</v>
      </c>
      <c r="E788" s="75" t="s">
        <v>54</v>
      </c>
      <c r="F788" s="69" t="s">
        <v>1095</v>
      </c>
      <c r="G788" s="71">
        <v>50000</v>
      </c>
      <c r="H788" s="72">
        <f t="shared" si="12"/>
        <v>24.054720958806634</v>
      </c>
    </row>
    <row r="789" spans="1:8" ht="15.75" x14ac:dyDescent="0.25">
      <c r="A789" s="69">
        <v>43724</v>
      </c>
      <c r="B789" s="69" t="s">
        <v>118</v>
      </c>
      <c r="C789" s="69" t="s">
        <v>1100</v>
      </c>
      <c r="D789" s="69" t="s">
        <v>730</v>
      </c>
      <c r="E789" s="75" t="s">
        <v>54</v>
      </c>
      <c r="F789" s="69" t="s">
        <v>1095</v>
      </c>
      <c r="G789" s="71">
        <v>50000</v>
      </c>
      <c r="H789" s="72">
        <f t="shared" si="12"/>
        <v>24.054720958806634</v>
      </c>
    </row>
    <row r="790" spans="1:8" ht="15.75" x14ac:dyDescent="0.25">
      <c r="A790" s="69">
        <v>43724</v>
      </c>
      <c r="B790" s="69" t="s">
        <v>118</v>
      </c>
      <c r="C790" s="69" t="s">
        <v>1101</v>
      </c>
      <c r="D790" s="69" t="s">
        <v>730</v>
      </c>
      <c r="E790" s="75" t="s">
        <v>54</v>
      </c>
      <c r="F790" s="69" t="s">
        <v>1095</v>
      </c>
      <c r="G790" s="71">
        <v>50000</v>
      </c>
      <c r="H790" s="72">
        <f t="shared" si="12"/>
        <v>24.054720958806634</v>
      </c>
    </row>
    <row r="791" spans="1:8" ht="15.75" x14ac:dyDescent="0.25">
      <c r="A791" s="69">
        <v>43724</v>
      </c>
      <c r="B791" s="69" t="s">
        <v>118</v>
      </c>
      <c r="C791" s="69" t="s">
        <v>1102</v>
      </c>
      <c r="D791" s="69" t="s">
        <v>730</v>
      </c>
      <c r="E791" s="75" t="s">
        <v>54</v>
      </c>
      <c r="F791" s="69" t="s">
        <v>1095</v>
      </c>
      <c r="G791" s="71">
        <v>50000</v>
      </c>
      <c r="H791" s="72">
        <f t="shared" si="12"/>
        <v>24.054720958806634</v>
      </c>
    </row>
    <row r="792" spans="1:8" ht="15.75" x14ac:dyDescent="0.25">
      <c r="A792" s="69">
        <v>43724</v>
      </c>
      <c r="B792" s="69" t="s">
        <v>118</v>
      </c>
      <c r="C792" s="69" t="s">
        <v>1103</v>
      </c>
      <c r="D792" s="69" t="s">
        <v>730</v>
      </c>
      <c r="E792" s="75" t="s">
        <v>54</v>
      </c>
      <c r="F792" s="69" t="s">
        <v>1095</v>
      </c>
      <c r="G792" s="71">
        <v>50000</v>
      </c>
      <c r="H792" s="72">
        <f t="shared" si="12"/>
        <v>24.054720958806634</v>
      </c>
    </row>
    <row r="793" spans="1:8" ht="15.75" x14ac:dyDescent="0.25">
      <c r="A793" s="69">
        <v>43724</v>
      </c>
      <c r="B793" s="69" t="s">
        <v>118</v>
      </c>
      <c r="C793" s="69" t="s">
        <v>1104</v>
      </c>
      <c r="D793" s="69" t="s">
        <v>730</v>
      </c>
      <c r="E793" s="75" t="s">
        <v>54</v>
      </c>
      <c r="F793" s="69" t="s">
        <v>1095</v>
      </c>
      <c r="G793" s="71">
        <v>50000</v>
      </c>
      <c r="H793" s="72">
        <f t="shared" si="12"/>
        <v>24.054720958806634</v>
      </c>
    </row>
    <row r="794" spans="1:8" ht="15.75" x14ac:dyDescent="0.25">
      <c r="A794" s="69">
        <v>43724</v>
      </c>
      <c r="B794" s="69" t="s">
        <v>118</v>
      </c>
      <c r="C794" s="69" t="s">
        <v>1105</v>
      </c>
      <c r="D794" s="69" t="s">
        <v>730</v>
      </c>
      <c r="E794" s="75" t="s">
        <v>54</v>
      </c>
      <c r="F794" s="69" t="s">
        <v>1095</v>
      </c>
      <c r="G794" s="71">
        <v>50000</v>
      </c>
      <c r="H794" s="72">
        <f t="shared" si="12"/>
        <v>24.054720958806634</v>
      </c>
    </row>
    <row r="795" spans="1:8" ht="15.75" x14ac:dyDescent="0.25">
      <c r="A795" s="69">
        <v>43724</v>
      </c>
      <c r="B795" s="69" t="s">
        <v>118</v>
      </c>
      <c r="C795" s="69" t="s">
        <v>1106</v>
      </c>
      <c r="D795" s="69" t="s">
        <v>730</v>
      </c>
      <c r="E795" s="75" t="s">
        <v>54</v>
      </c>
      <c r="F795" s="69" t="s">
        <v>1095</v>
      </c>
      <c r="G795" s="71">
        <v>50000</v>
      </c>
      <c r="H795" s="72">
        <f t="shared" si="12"/>
        <v>24.054720958806634</v>
      </c>
    </row>
    <row r="796" spans="1:8" ht="15.75" x14ac:dyDescent="0.25">
      <c r="A796" s="69">
        <v>43724</v>
      </c>
      <c r="B796" s="69" t="s">
        <v>118</v>
      </c>
      <c r="C796" s="69" t="s">
        <v>1107</v>
      </c>
      <c r="D796" s="69" t="s">
        <v>730</v>
      </c>
      <c r="E796" s="75" t="s">
        <v>54</v>
      </c>
      <c r="F796" s="69" t="s">
        <v>1095</v>
      </c>
      <c r="G796" s="71">
        <v>50000</v>
      </c>
      <c r="H796" s="72">
        <f t="shared" si="12"/>
        <v>24.054720958806634</v>
      </c>
    </row>
    <row r="797" spans="1:8" ht="15.75" x14ac:dyDescent="0.25">
      <c r="A797" s="69">
        <v>43724</v>
      </c>
      <c r="B797" s="69" t="s">
        <v>118</v>
      </c>
      <c r="C797" s="69" t="s">
        <v>1108</v>
      </c>
      <c r="D797" s="69" t="s">
        <v>730</v>
      </c>
      <c r="E797" s="75" t="s">
        <v>54</v>
      </c>
      <c r="F797" s="69" t="s">
        <v>1095</v>
      </c>
      <c r="G797" s="71">
        <v>50000</v>
      </c>
      <c r="H797" s="72">
        <f t="shared" si="12"/>
        <v>24.054720958806634</v>
      </c>
    </row>
    <row r="798" spans="1:8" ht="15.75" x14ac:dyDescent="0.25">
      <c r="A798" s="69">
        <v>43724</v>
      </c>
      <c r="B798" s="69" t="s">
        <v>118</v>
      </c>
      <c r="C798" s="69" t="s">
        <v>1099</v>
      </c>
      <c r="D798" s="69" t="s">
        <v>730</v>
      </c>
      <c r="E798" s="75" t="s">
        <v>54</v>
      </c>
      <c r="F798" s="69" t="s">
        <v>1095</v>
      </c>
      <c r="G798" s="71">
        <v>50000</v>
      </c>
      <c r="H798" s="72">
        <f t="shared" si="12"/>
        <v>24.054720958806634</v>
      </c>
    </row>
    <row r="799" spans="1:8" ht="15.75" x14ac:dyDescent="0.25">
      <c r="A799" s="69">
        <v>43787</v>
      </c>
      <c r="B799" s="69" t="s">
        <v>118</v>
      </c>
      <c r="C799" s="69" t="s">
        <v>1109</v>
      </c>
      <c r="D799" s="69" t="s">
        <v>730</v>
      </c>
      <c r="E799" s="75" t="s">
        <v>54</v>
      </c>
      <c r="F799" s="69" t="s">
        <v>1110</v>
      </c>
      <c r="G799" s="71">
        <v>106200</v>
      </c>
      <c r="H799" s="72">
        <f t="shared" si="12"/>
        <v>51.092227316505294</v>
      </c>
    </row>
    <row r="800" spans="1:8" ht="15.75" x14ac:dyDescent="0.25">
      <c r="A800" s="69">
        <v>43708</v>
      </c>
      <c r="B800" s="69" t="s">
        <v>118</v>
      </c>
      <c r="C800" s="69" t="s">
        <v>1111</v>
      </c>
      <c r="D800" s="69" t="s">
        <v>730</v>
      </c>
      <c r="E800" s="75" t="s">
        <v>54</v>
      </c>
      <c r="F800" s="69" t="s">
        <v>1112</v>
      </c>
      <c r="G800" s="71">
        <v>196800</v>
      </c>
      <c r="H800" s="72">
        <f t="shared" si="12"/>
        <v>94.679381693862922</v>
      </c>
    </row>
    <row r="801" spans="1:8" ht="15.75" x14ac:dyDescent="0.25">
      <c r="A801" s="69">
        <v>43708</v>
      </c>
      <c r="B801" s="69" t="s">
        <v>118</v>
      </c>
      <c r="C801" s="69" t="s">
        <v>1113</v>
      </c>
      <c r="D801" s="69" t="s">
        <v>730</v>
      </c>
      <c r="E801" s="75" t="s">
        <v>54</v>
      </c>
      <c r="F801" s="69" t="s">
        <v>1114</v>
      </c>
      <c r="G801" s="71">
        <v>100000</v>
      </c>
      <c r="H801" s="72">
        <f t="shared" si="12"/>
        <v>48.109441917613267</v>
      </c>
    </row>
    <row r="802" spans="1:8" ht="15.75" x14ac:dyDescent="0.25">
      <c r="A802" s="69">
        <v>43809</v>
      </c>
      <c r="B802" s="69" t="s">
        <v>118</v>
      </c>
      <c r="C802" s="69" t="s">
        <v>1115</v>
      </c>
      <c r="D802" s="69" t="s">
        <v>730</v>
      </c>
      <c r="E802" s="75" t="s">
        <v>54</v>
      </c>
      <c r="F802" s="69" t="s">
        <v>1116</v>
      </c>
      <c r="G802" s="71">
        <v>720000</v>
      </c>
      <c r="H802" s="72">
        <f t="shared" si="12"/>
        <v>346.38798180681556</v>
      </c>
    </row>
    <row r="803" spans="1:8" ht="15.75" x14ac:dyDescent="0.25">
      <c r="A803" s="69">
        <v>43809</v>
      </c>
      <c r="B803" s="69" t="s">
        <v>118</v>
      </c>
      <c r="C803" s="69" t="s">
        <v>1117</v>
      </c>
      <c r="D803" s="69" t="s">
        <v>730</v>
      </c>
      <c r="E803" s="75" t="s">
        <v>54</v>
      </c>
      <c r="F803" s="69" t="s">
        <v>1116</v>
      </c>
      <c r="G803" s="71">
        <v>720000</v>
      </c>
      <c r="H803" s="72">
        <f t="shared" si="12"/>
        <v>346.38798180681556</v>
      </c>
    </row>
    <row r="804" spans="1:8" ht="15.75" x14ac:dyDescent="0.25">
      <c r="A804" s="69">
        <v>43809</v>
      </c>
      <c r="B804" s="69" t="s">
        <v>118</v>
      </c>
      <c r="C804" s="69" t="s">
        <v>1118</v>
      </c>
      <c r="D804" s="69" t="s">
        <v>730</v>
      </c>
      <c r="E804" s="75" t="s">
        <v>54</v>
      </c>
      <c r="F804" s="69" t="s">
        <v>1116</v>
      </c>
      <c r="G804" s="71">
        <v>720000</v>
      </c>
      <c r="H804" s="72">
        <f t="shared" si="12"/>
        <v>346.38798180681556</v>
      </c>
    </row>
    <row r="805" spans="1:8" ht="15.75" x14ac:dyDescent="0.25">
      <c r="A805" s="69">
        <v>43809</v>
      </c>
      <c r="B805" s="69" t="s">
        <v>118</v>
      </c>
      <c r="C805" s="69" t="s">
        <v>1119</v>
      </c>
      <c r="D805" s="69" t="s">
        <v>730</v>
      </c>
      <c r="E805" s="75" t="s">
        <v>54</v>
      </c>
      <c r="F805" s="69" t="s">
        <v>1120</v>
      </c>
      <c r="G805" s="71">
        <v>720000</v>
      </c>
      <c r="H805" s="72">
        <f t="shared" si="12"/>
        <v>346.38798180681556</v>
      </c>
    </row>
    <row r="806" spans="1:8" ht="15.75" x14ac:dyDescent="0.25">
      <c r="A806" s="69">
        <v>43829</v>
      </c>
      <c r="B806" s="69" t="s">
        <v>118</v>
      </c>
      <c r="C806" s="69" t="s">
        <v>1121</v>
      </c>
      <c r="D806" s="69" t="s">
        <v>730</v>
      </c>
      <c r="E806" s="75" t="s">
        <v>54</v>
      </c>
      <c r="F806" s="69" t="s">
        <v>1122</v>
      </c>
      <c r="G806" s="71">
        <v>1080000</v>
      </c>
      <c r="H806" s="72">
        <f t="shared" si="12"/>
        <v>519.58197271022334</v>
      </c>
    </row>
    <row r="807" spans="1:8" ht="15.75" x14ac:dyDescent="0.25">
      <c r="A807" s="69">
        <v>43829</v>
      </c>
      <c r="B807" s="69" t="s">
        <v>118</v>
      </c>
      <c r="C807" s="69" t="s">
        <v>1123</v>
      </c>
      <c r="D807" s="69" t="s">
        <v>730</v>
      </c>
      <c r="E807" s="75" t="s">
        <v>54</v>
      </c>
      <c r="F807" s="69" t="s">
        <v>1122</v>
      </c>
      <c r="G807" s="71">
        <v>1200000</v>
      </c>
      <c r="H807" s="72">
        <f t="shared" si="12"/>
        <v>577.31330301135927</v>
      </c>
    </row>
    <row r="808" spans="1:8" ht="15.75" x14ac:dyDescent="0.25">
      <c r="A808" s="69">
        <v>43829</v>
      </c>
      <c r="B808" s="69" t="s">
        <v>118</v>
      </c>
      <c r="C808" s="69" t="s">
        <v>1124</v>
      </c>
      <c r="D808" s="69" t="s">
        <v>730</v>
      </c>
      <c r="E808" s="75" t="s">
        <v>54</v>
      </c>
      <c r="F808" s="69" t="s">
        <v>370</v>
      </c>
      <c r="G808" s="71">
        <v>720000</v>
      </c>
      <c r="H808" s="72">
        <f t="shared" si="12"/>
        <v>346.38798180681556</v>
      </c>
    </row>
    <row r="809" spans="1:8" ht="15.75" x14ac:dyDescent="0.25">
      <c r="A809" s="69">
        <v>43738</v>
      </c>
      <c r="B809" s="69" t="s">
        <v>118</v>
      </c>
      <c r="C809" s="69" t="s">
        <v>1125</v>
      </c>
      <c r="D809" s="69" t="s">
        <v>730</v>
      </c>
      <c r="E809" s="75" t="s">
        <v>54</v>
      </c>
      <c r="F809" s="69" t="s">
        <v>1126</v>
      </c>
      <c r="G809" s="71">
        <v>2160000</v>
      </c>
      <c r="H809" s="72">
        <f t="shared" si="12"/>
        <v>1039.1639454204467</v>
      </c>
    </row>
    <row r="810" spans="1:8" ht="15.75" x14ac:dyDescent="0.25">
      <c r="A810" s="69">
        <v>43803</v>
      </c>
      <c r="B810" s="69" t="s">
        <v>118</v>
      </c>
      <c r="C810" s="69" t="s">
        <v>1127</v>
      </c>
      <c r="D810" s="69" t="s">
        <v>1128</v>
      </c>
      <c r="E810" s="75" t="s">
        <v>72</v>
      </c>
      <c r="F810" s="69" t="s">
        <v>1129</v>
      </c>
      <c r="G810" s="71">
        <v>350000</v>
      </c>
      <c r="H810" s="72">
        <f t="shared" si="12"/>
        <v>168.38304671164644</v>
      </c>
    </row>
    <row r="811" spans="1:8" ht="15.75" x14ac:dyDescent="0.25">
      <c r="A811" s="69">
        <v>43803</v>
      </c>
      <c r="B811" s="69" t="s">
        <v>118</v>
      </c>
      <c r="C811" s="69" t="s">
        <v>1130</v>
      </c>
      <c r="D811" s="69" t="s">
        <v>1128</v>
      </c>
      <c r="E811" s="75" t="s">
        <v>72</v>
      </c>
      <c r="F811" s="69" t="s">
        <v>1129</v>
      </c>
      <c r="G811" s="71">
        <v>420000</v>
      </c>
      <c r="H811" s="72">
        <f t="shared" si="12"/>
        <v>202.05965605397574</v>
      </c>
    </row>
    <row r="812" spans="1:8" ht="15.75" x14ac:dyDescent="0.25">
      <c r="A812" s="69">
        <v>43803</v>
      </c>
      <c r="B812" s="69" t="s">
        <v>118</v>
      </c>
      <c r="C812" s="69" t="s">
        <v>1131</v>
      </c>
      <c r="D812" s="69" t="s">
        <v>1128</v>
      </c>
      <c r="E812" s="75" t="s">
        <v>72</v>
      </c>
      <c r="F812" s="69" t="s">
        <v>1129</v>
      </c>
      <c r="G812" s="71">
        <v>420000</v>
      </c>
      <c r="H812" s="72">
        <f t="shared" si="12"/>
        <v>202.05965605397574</v>
      </c>
    </row>
    <row r="813" spans="1:8" ht="15.75" x14ac:dyDescent="0.25">
      <c r="A813" s="69">
        <v>43804</v>
      </c>
      <c r="B813" s="69" t="s">
        <v>118</v>
      </c>
      <c r="C813" s="69" t="s">
        <v>1132</v>
      </c>
      <c r="D813" s="69" t="s">
        <v>1128</v>
      </c>
      <c r="E813" s="75" t="s">
        <v>72</v>
      </c>
      <c r="F813" s="69" t="s">
        <v>1133</v>
      </c>
      <c r="G813" s="71">
        <v>420000</v>
      </c>
      <c r="H813" s="72">
        <f t="shared" si="12"/>
        <v>202.05965605397574</v>
      </c>
    </row>
    <row r="814" spans="1:8" ht="15.75" x14ac:dyDescent="0.25">
      <c r="A814" s="69">
        <v>43814</v>
      </c>
      <c r="B814" s="69" t="s">
        <v>118</v>
      </c>
      <c r="C814" s="69" t="s">
        <v>1134</v>
      </c>
      <c r="D814" s="69" t="s">
        <v>1128</v>
      </c>
      <c r="E814" s="75" t="s">
        <v>72</v>
      </c>
      <c r="F814" s="69" t="s">
        <v>1135</v>
      </c>
      <c r="G814" s="71">
        <v>96000</v>
      </c>
      <c r="H814" s="72">
        <f t="shared" si="12"/>
        <v>46.185064240908737</v>
      </c>
    </row>
    <row r="815" spans="1:8" ht="15.75" x14ac:dyDescent="0.25">
      <c r="A815" s="69">
        <v>43814</v>
      </c>
      <c r="B815" s="69" t="s">
        <v>118</v>
      </c>
      <c r="C815" s="69" t="s">
        <v>1136</v>
      </c>
      <c r="D815" s="69" t="s">
        <v>1128</v>
      </c>
      <c r="E815" s="75" t="s">
        <v>72</v>
      </c>
      <c r="F815" s="69" t="s">
        <v>1135</v>
      </c>
      <c r="G815" s="71">
        <v>96000</v>
      </c>
      <c r="H815" s="72">
        <f t="shared" si="12"/>
        <v>46.185064240908737</v>
      </c>
    </row>
    <row r="816" spans="1:8" ht="15.75" x14ac:dyDescent="0.25">
      <c r="A816" s="69">
        <v>43814</v>
      </c>
      <c r="B816" s="69" t="s">
        <v>118</v>
      </c>
      <c r="C816" s="69" t="s">
        <v>1137</v>
      </c>
      <c r="D816" s="69" t="s">
        <v>1128</v>
      </c>
      <c r="E816" s="75" t="s">
        <v>72</v>
      </c>
      <c r="F816" s="69" t="s">
        <v>388</v>
      </c>
      <c r="G816" s="71">
        <v>96000</v>
      </c>
      <c r="H816" s="72">
        <f t="shared" si="12"/>
        <v>46.185064240908737</v>
      </c>
    </row>
    <row r="817" spans="1:8" ht="15.75" x14ac:dyDescent="0.25">
      <c r="A817" s="69">
        <v>43829</v>
      </c>
      <c r="B817" s="69" t="s">
        <v>118</v>
      </c>
      <c r="C817" s="69" t="s">
        <v>1138</v>
      </c>
      <c r="D817" s="69" t="s">
        <v>1128</v>
      </c>
      <c r="E817" s="75" t="s">
        <v>72</v>
      </c>
      <c r="F817" s="69" t="s">
        <v>1139</v>
      </c>
      <c r="G817" s="71">
        <v>689514</v>
      </c>
      <c r="H817" s="72">
        <f t="shared" si="12"/>
        <v>331.72133734381197</v>
      </c>
    </row>
    <row r="818" spans="1:8" ht="15.75" x14ac:dyDescent="0.25">
      <c r="A818" s="69">
        <v>43791</v>
      </c>
      <c r="B818" s="69" t="s">
        <v>118</v>
      </c>
      <c r="C818" s="69" t="s">
        <v>1140</v>
      </c>
      <c r="D818" s="69" t="s">
        <v>1128</v>
      </c>
      <c r="E818" s="75" t="s">
        <v>72</v>
      </c>
      <c r="F818" s="69" t="s">
        <v>1056</v>
      </c>
      <c r="G818" s="71">
        <v>50000</v>
      </c>
      <c r="H818" s="72">
        <f t="shared" si="12"/>
        <v>24.054720958806634</v>
      </c>
    </row>
    <row r="819" spans="1:8" ht="15.75" x14ac:dyDescent="0.25">
      <c r="A819" s="69">
        <v>43804</v>
      </c>
      <c r="B819" s="69" t="s">
        <v>118</v>
      </c>
      <c r="C819" s="69" t="s">
        <v>1141</v>
      </c>
      <c r="D819" s="69" t="s">
        <v>1128</v>
      </c>
      <c r="E819" s="75" t="s">
        <v>72</v>
      </c>
      <c r="F819" s="69" t="s">
        <v>1142</v>
      </c>
      <c r="G819" s="71">
        <v>40000</v>
      </c>
      <c r="H819" s="72">
        <f t="shared" si="12"/>
        <v>19.243776767045308</v>
      </c>
    </row>
    <row r="820" spans="1:8" ht="15.75" x14ac:dyDescent="0.25">
      <c r="A820" s="69">
        <v>43804</v>
      </c>
      <c r="B820" s="69" t="s">
        <v>118</v>
      </c>
      <c r="C820" s="69" t="s">
        <v>1143</v>
      </c>
      <c r="D820" s="69" t="s">
        <v>1128</v>
      </c>
      <c r="E820" s="75" t="s">
        <v>72</v>
      </c>
      <c r="F820" s="69" t="s">
        <v>1144</v>
      </c>
      <c r="G820" s="71">
        <v>40000</v>
      </c>
      <c r="H820" s="72">
        <f t="shared" si="12"/>
        <v>19.243776767045308</v>
      </c>
    </row>
    <row r="821" spans="1:8" ht="15.75" x14ac:dyDescent="0.25">
      <c r="A821" s="69">
        <v>43804</v>
      </c>
      <c r="B821" s="69" t="s">
        <v>118</v>
      </c>
      <c r="C821" s="69" t="s">
        <v>1145</v>
      </c>
      <c r="D821" s="69" t="s">
        <v>1128</v>
      </c>
      <c r="E821" s="75" t="s">
        <v>72</v>
      </c>
      <c r="F821" s="69" t="s">
        <v>1146</v>
      </c>
      <c r="G821" s="71">
        <v>50000</v>
      </c>
      <c r="H821" s="72">
        <f t="shared" si="12"/>
        <v>24.054720958806634</v>
      </c>
    </row>
    <row r="822" spans="1:8" ht="15.75" x14ac:dyDescent="0.25">
      <c r="A822" s="69">
        <v>43814</v>
      </c>
      <c r="B822" s="69" t="s">
        <v>118</v>
      </c>
      <c r="C822" s="69" t="s">
        <v>1147</v>
      </c>
      <c r="D822" s="69" t="s">
        <v>1128</v>
      </c>
      <c r="E822" s="75" t="s">
        <v>72</v>
      </c>
      <c r="F822" s="69" t="s">
        <v>440</v>
      </c>
      <c r="G822" s="71">
        <v>1270000</v>
      </c>
      <c r="H822" s="72">
        <f t="shared" si="12"/>
        <v>610.98991235368851</v>
      </c>
    </row>
    <row r="823" spans="1:8" ht="15.75" x14ac:dyDescent="0.25">
      <c r="A823" s="69">
        <v>43814</v>
      </c>
      <c r="B823" s="69" t="s">
        <v>118</v>
      </c>
      <c r="C823" s="69" t="s">
        <v>1148</v>
      </c>
      <c r="D823" s="69" t="s">
        <v>1128</v>
      </c>
      <c r="E823" s="75" t="s">
        <v>72</v>
      </c>
      <c r="F823" s="69" t="s">
        <v>440</v>
      </c>
      <c r="G823" s="71">
        <v>1435000</v>
      </c>
      <c r="H823" s="72">
        <f t="shared" si="12"/>
        <v>690.37049151775045</v>
      </c>
    </row>
    <row r="824" spans="1:8" ht="15.75" x14ac:dyDescent="0.25">
      <c r="A824" s="69">
        <v>43814</v>
      </c>
      <c r="B824" s="69" t="s">
        <v>118</v>
      </c>
      <c r="C824" s="69" t="s">
        <v>1149</v>
      </c>
      <c r="D824" s="69" t="s">
        <v>1128</v>
      </c>
      <c r="E824" s="75" t="s">
        <v>72</v>
      </c>
      <c r="F824" s="69" t="s">
        <v>440</v>
      </c>
      <c r="G824" s="71">
        <v>1054000</v>
      </c>
      <c r="H824" s="72">
        <f t="shared" si="12"/>
        <v>507.07351781164385</v>
      </c>
    </row>
    <row r="825" spans="1:8" ht="15.75" x14ac:dyDescent="0.25">
      <c r="A825" s="69">
        <v>43814</v>
      </c>
      <c r="B825" s="69" t="s">
        <v>118</v>
      </c>
      <c r="C825" s="69" t="s">
        <v>1150</v>
      </c>
      <c r="D825" s="69" t="s">
        <v>1128</v>
      </c>
      <c r="E825" s="75" t="s">
        <v>72</v>
      </c>
      <c r="F825" s="69" t="s">
        <v>440</v>
      </c>
      <c r="G825" s="71">
        <v>642000</v>
      </c>
      <c r="H825" s="72">
        <f t="shared" si="12"/>
        <v>308.86261711107721</v>
      </c>
    </row>
    <row r="826" spans="1:8" ht="15.75" x14ac:dyDescent="0.25">
      <c r="A826" s="69">
        <v>43814</v>
      </c>
      <c r="B826" s="69" t="s">
        <v>118</v>
      </c>
      <c r="C826" s="69" t="s">
        <v>1151</v>
      </c>
      <c r="D826" s="69" t="s">
        <v>1128</v>
      </c>
      <c r="E826" s="75" t="s">
        <v>72</v>
      </c>
      <c r="F826" s="69" t="s">
        <v>440</v>
      </c>
      <c r="G826" s="71">
        <v>711000</v>
      </c>
      <c r="H826" s="72">
        <f t="shared" si="12"/>
        <v>342.05813203423037</v>
      </c>
    </row>
    <row r="827" spans="1:8" ht="15.75" x14ac:dyDescent="0.25">
      <c r="A827" s="69">
        <v>43829</v>
      </c>
      <c r="B827" s="69" t="s">
        <v>118</v>
      </c>
      <c r="C827" s="69" t="s">
        <v>1152</v>
      </c>
      <c r="D827" s="69" t="s">
        <v>1128</v>
      </c>
      <c r="E827" s="75" t="s">
        <v>72</v>
      </c>
      <c r="F827" s="69" t="s">
        <v>440</v>
      </c>
      <c r="G827" s="71">
        <v>666000</v>
      </c>
      <c r="H827" s="72">
        <f t="shared" si="12"/>
        <v>320.40888317130435</v>
      </c>
    </row>
    <row r="828" spans="1:8" ht="15.75" x14ac:dyDescent="0.25">
      <c r="A828" s="69">
        <v>43829</v>
      </c>
      <c r="B828" s="69" t="s">
        <v>118</v>
      </c>
      <c r="C828" s="69" t="s">
        <v>1153</v>
      </c>
      <c r="D828" s="69" t="s">
        <v>1128</v>
      </c>
      <c r="E828" s="75" t="s">
        <v>72</v>
      </c>
      <c r="F828" s="69" t="s">
        <v>440</v>
      </c>
      <c r="G828" s="71">
        <v>371000</v>
      </c>
      <c r="H828" s="72">
        <f t="shared" si="12"/>
        <v>178.48602951434523</v>
      </c>
    </row>
    <row r="829" spans="1:8" ht="15.75" x14ac:dyDescent="0.25">
      <c r="A829" s="69">
        <v>43829</v>
      </c>
      <c r="B829" s="69" t="s">
        <v>1154</v>
      </c>
      <c r="C829" s="69" t="s">
        <v>1155</v>
      </c>
      <c r="D829" s="69" t="s">
        <v>1128</v>
      </c>
      <c r="E829" s="75" t="s">
        <v>72</v>
      </c>
      <c r="F829" s="69" t="s">
        <v>440</v>
      </c>
      <c r="G829" s="71">
        <v>144000</v>
      </c>
      <c r="H829" s="72">
        <f t="shared" si="12"/>
        <v>69.277596361363109</v>
      </c>
    </row>
    <row r="830" spans="1:8" ht="15.75" x14ac:dyDescent="0.25">
      <c r="A830" s="69">
        <v>43809</v>
      </c>
      <c r="B830" s="69" t="s">
        <v>118</v>
      </c>
      <c r="C830" s="69" t="s">
        <v>1156</v>
      </c>
      <c r="D830" s="69" t="s">
        <v>1128</v>
      </c>
      <c r="E830" s="75" t="s">
        <v>72</v>
      </c>
      <c r="F830" s="69" t="s">
        <v>1157</v>
      </c>
      <c r="G830" s="71">
        <v>50000</v>
      </c>
      <c r="H830" s="72">
        <f t="shared" si="12"/>
        <v>24.054720958806634</v>
      </c>
    </row>
    <row r="831" spans="1:8" ht="15.75" x14ac:dyDescent="0.25">
      <c r="A831" s="69">
        <v>43769</v>
      </c>
      <c r="B831" s="69" t="s">
        <v>118</v>
      </c>
      <c r="C831" s="69" t="s">
        <v>1158</v>
      </c>
      <c r="D831" s="69" t="s">
        <v>1128</v>
      </c>
      <c r="E831" s="75" t="s">
        <v>72</v>
      </c>
      <c r="F831" s="69" t="s">
        <v>1159</v>
      </c>
      <c r="G831" s="71">
        <v>250000</v>
      </c>
      <c r="H831" s="72">
        <f t="shared" si="12"/>
        <v>120.27360479403318</v>
      </c>
    </row>
    <row r="832" spans="1:8" ht="15.75" x14ac:dyDescent="0.25">
      <c r="A832" s="69">
        <v>43769</v>
      </c>
      <c r="B832" s="69" t="s">
        <v>118</v>
      </c>
      <c r="C832" s="69" t="s">
        <v>1160</v>
      </c>
      <c r="D832" s="69" t="s">
        <v>1128</v>
      </c>
      <c r="E832" s="75" t="s">
        <v>72</v>
      </c>
      <c r="F832" s="69" t="s">
        <v>1159</v>
      </c>
      <c r="G832" s="71">
        <v>250000</v>
      </c>
      <c r="H832" s="72">
        <f t="shared" si="12"/>
        <v>120.27360479403318</v>
      </c>
    </row>
    <row r="833" spans="1:8" ht="15.75" x14ac:dyDescent="0.25">
      <c r="A833" s="69">
        <v>43769</v>
      </c>
      <c r="B833" s="69" t="s">
        <v>118</v>
      </c>
      <c r="C833" s="69" t="s">
        <v>1161</v>
      </c>
      <c r="D833" s="69" t="s">
        <v>1128</v>
      </c>
      <c r="E833" s="75" t="s">
        <v>72</v>
      </c>
      <c r="F833" s="69" t="s">
        <v>1159</v>
      </c>
      <c r="G833" s="71">
        <v>250000</v>
      </c>
      <c r="H833" s="72">
        <f t="shared" si="12"/>
        <v>120.27360479403318</v>
      </c>
    </row>
    <row r="834" spans="1:8" ht="15.75" x14ac:dyDescent="0.25">
      <c r="A834" s="69">
        <v>43769</v>
      </c>
      <c r="B834" s="69" t="s">
        <v>118</v>
      </c>
      <c r="C834" s="69" t="s">
        <v>1162</v>
      </c>
      <c r="D834" s="69" t="s">
        <v>1128</v>
      </c>
      <c r="E834" s="75" t="s">
        <v>72</v>
      </c>
      <c r="F834" s="69" t="s">
        <v>1163</v>
      </c>
      <c r="G834" s="71">
        <v>120000</v>
      </c>
      <c r="H834" s="72">
        <f t="shared" si="12"/>
        <v>57.731330301135927</v>
      </c>
    </row>
    <row r="835" spans="1:8" ht="15.75" x14ac:dyDescent="0.25">
      <c r="A835" s="69">
        <v>43777</v>
      </c>
      <c r="B835" s="69" t="s">
        <v>118</v>
      </c>
      <c r="C835" s="69" t="s">
        <v>1164</v>
      </c>
      <c r="D835" s="69" t="s">
        <v>1128</v>
      </c>
      <c r="E835" s="75" t="s">
        <v>72</v>
      </c>
      <c r="F835" s="69" t="s">
        <v>1165</v>
      </c>
      <c r="G835" s="71">
        <v>250000</v>
      </c>
      <c r="H835" s="72">
        <f t="shared" si="12"/>
        <v>120.27360479403318</v>
      </c>
    </row>
    <row r="836" spans="1:8" ht="15.75" x14ac:dyDescent="0.25">
      <c r="A836" s="69">
        <v>43777</v>
      </c>
      <c r="B836" s="69" t="s">
        <v>118</v>
      </c>
      <c r="C836" s="69" t="s">
        <v>1166</v>
      </c>
      <c r="D836" s="69" t="s">
        <v>1128</v>
      </c>
      <c r="E836" s="75" t="s">
        <v>72</v>
      </c>
      <c r="F836" s="69" t="s">
        <v>1165</v>
      </c>
      <c r="G836" s="71">
        <v>250000</v>
      </c>
      <c r="H836" s="72">
        <f t="shared" si="12"/>
        <v>120.27360479403318</v>
      </c>
    </row>
    <row r="837" spans="1:8" ht="15.75" x14ac:dyDescent="0.25">
      <c r="A837" s="69">
        <v>43777</v>
      </c>
      <c r="B837" s="69" t="s">
        <v>118</v>
      </c>
      <c r="C837" s="69" t="s">
        <v>1167</v>
      </c>
      <c r="D837" s="69" t="s">
        <v>1128</v>
      </c>
      <c r="E837" s="75" t="s">
        <v>72</v>
      </c>
      <c r="F837" s="69" t="s">
        <v>1165</v>
      </c>
      <c r="G837" s="71">
        <v>50000</v>
      </c>
      <c r="H837" s="72">
        <f t="shared" si="12"/>
        <v>24.054720958806634</v>
      </c>
    </row>
    <row r="838" spans="1:8" ht="15.75" x14ac:dyDescent="0.25">
      <c r="A838" s="69">
        <v>43777</v>
      </c>
      <c r="B838" s="69" t="s">
        <v>118</v>
      </c>
      <c r="C838" s="69" t="s">
        <v>1168</v>
      </c>
      <c r="D838" s="69" t="s">
        <v>1128</v>
      </c>
      <c r="E838" s="75" t="s">
        <v>72</v>
      </c>
      <c r="F838" s="69" t="s">
        <v>1165</v>
      </c>
      <c r="G838" s="71">
        <v>50000</v>
      </c>
      <c r="H838" s="72">
        <f t="shared" si="12"/>
        <v>24.054720958806634</v>
      </c>
    </row>
    <row r="839" spans="1:8" ht="15.75" x14ac:dyDescent="0.25">
      <c r="A839" s="69">
        <v>43784</v>
      </c>
      <c r="B839" s="69" t="s">
        <v>118</v>
      </c>
      <c r="C839" s="69" t="s">
        <v>1169</v>
      </c>
      <c r="D839" s="69" t="s">
        <v>1128</v>
      </c>
      <c r="E839" s="75" t="s">
        <v>72</v>
      </c>
      <c r="F839" s="69" t="s">
        <v>1170</v>
      </c>
      <c r="G839" s="71">
        <v>50000</v>
      </c>
      <c r="H839" s="72">
        <f t="shared" ref="H839:H902" si="13">G839/$G$2</f>
        <v>24.054720958806634</v>
      </c>
    </row>
    <row r="840" spans="1:8" ht="15.75" x14ac:dyDescent="0.25">
      <c r="A840" s="69">
        <v>43784</v>
      </c>
      <c r="B840" s="69" t="s">
        <v>118</v>
      </c>
      <c r="C840" s="69" t="s">
        <v>1171</v>
      </c>
      <c r="D840" s="69" t="s">
        <v>1128</v>
      </c>
      <c r="E840" s="75" t="s">
        <v>72</v>
      </c>
      <c r="F840" s="69" t="s">
        <v>1170</v>
      </c>
      <c r="G840" s="71">
        <v>50000</v>
      </c>
      <c r="H840" s="72">
        <f t="shared" si="13"/>
        <v>24.054720958806634</v>
      </c>
    </row>
    <row r="841" spans="1:8" ht="15.75" x14ac:dyDescent="0.25">
      <c r="A841" s="69">
        <v>43784</v>
      </c>
      <c r="B841" s="69" t="s">
        <v>118</v>
      </c>
      <c r="C841" s="69" t="s">
        <v>1172</v>
      </c>
      <c r="D841" s="69" t="s">
        <v>1128</v>
      </c>
      <c r="E841" s="75" t="s">
        <v>72</v>
      </c>
      <c r="F841" s="69" t="s">
        <v>1170</v>
      </c>
      <c r="G841" s="71">
        <v>25000</v>
      </c>
      <c r="H841" s="72">
        <f t="shared" si="13"/>
        <v>12.027360479403317</v>
      </c>
    </row>
    <row r="842" spans="1:8" ht="15.75" x14ac:dyDescent="0.25">
      <c r="A842" s="69">
        <v>43784</v>
      </c>
      <c r="B842" s="69" t="s">
        <v>118</v>
      </c>
      <c r="C842" s="69" t="s">
        <v>1173</v>
      </c>
      <c r="D842" s="69" t="s">
        <v>1128</v>
      </c>
      <c r="E842" s="75" t="s">
        <v>72</v>
      </c>
      <c r="F842" s="69" t="s">
        <v>1170</v>
      </c>
      <c r="G842" s="71">
        <v>200000</v>
      </c>
      <c r="H842" s="72">
        <f t="shared" si="13"/>
        <v>96.218883835226535</v>
      </c>
    </row>
    <row r="843" spans="1:8" ht="15.75" x14ac:dyDescent="0.25">
      <c r="A843" s="69">
        <v>43784</v>
      </c>
      <c r="B843" s="69" t="s">
        <v>118</v>
      </c>
      <c r="C843" s="69" t="s">
        <v>1174</v>
      </c>
      <c r="D843" s="69" t="s">
        <v>1128</v>
      </c>
      <c r="E843" s="75" t="s">
        <v>72</v>
      </c>
      <c r="F843" s="69" t="s">
        <v>1170</v>
      </c>
      <c r="G843" s="71">
        <v>200000</v>
      </c>
      <c r="H843" s="72">
        <f t="shared" si="13"/>
        <v>96.218883835226535</v>
      </c>
    </row>
    <row r="844" spans="1:8" ht="15.75" x14ac:dyDescent="0.25">
      <c r="A844" s="69">
        <v>43791</v>
      </c>
      <c r="B844" s="69" t="s">
        <v>118</v>
      </c>
      <c r="C844" s="69" t="s">
        <v>1175</v>
      </c>
      <c r="D844" s="69" t="s">
        <v>1128</v>
      </c>
      <c r="E844" s="75" t="s">
        <v>72</v>
      </c>
      <c r="F844" s="69" t="s">
        <v>1176</v>
      </c>
      <c r="G844" s="71">
        <v>120000</v>
      </c>
      <c r="H844" s="72">
        <f t="shared" si="13"/>
        <v>57.731330301135927</v>
      </c>
    </row>
    <row r="845" spans="1:8" ht="15.75" x14ac:dyDescent="0.25">
      <c r="A845" s="69">
        <v>43791</v>
      </c>
      <c r="B845" s="69" t="s">
        <v>118</v>
      </c>
      <c r="C845" s="69" t="s">
        <v>1177</v>
      </c>
      <c r="D845" s="69" t="s">
        <v>1128</v>
      </c>
      <c r="E845" s="75" t="s">
        <v>72</v>
      </c>
      <c r="F845" s="69" t="s">
        <v>1176</v>
      </c>
      <c r="G845" s="71">
        <v>120000</v>
      </c>
      <c r="H845" s="72">
        <f t="shared" si="13"/>
        <v>57.731330301135927</v>
      </c>
    </row>
    <row r="846" spans="1:8" ht="15.75" x14ac:dyDescent="0.25">
      <c r="A846" s="69">
        <v>43791</v>
      </c>
      <c r="B846" s="69" t="s">
        <v>118</v>
      </c>
      <c r="C846" s="69" t="s">
        <v>1178</v>
      </c>
      <c r="D846" s="69" t="s">
        <v>1128</v>
      </c>
      <c r="E846" s="75" t="s">
        <v>72</v>
      </c>
      <c r="F846" s="69" t="s">
        <v>1176</v>
      </c>
      <c r="G846" s="71">
        <v>250000</v>
      </c>
      <c r="H846" s="72">
        <f t="shared" si="13"/>
        <v>120.27360479403318</v>
      </c>
    </row>
    <row r="847" spans="1:8" ht="15.75" x14ac:dyDescent="0.25">
      <c r="A847" s="69">
        <v>43791</v>
      </c>
      <c r="B847" s="69" t="s">
        <v>118</v>
      </c>
      <c r="C847" s="69" t="s">
        <v>1179</v>
      </c>
      <c r="D847" s="69" t="s">
        <v>1128</v>
      </c>
      <c r="E847" s="75" t="s">
        <v>72</v>
      </c>
      <c r="F847" s="69" t="s">
        <v>1176</v>
      </c>
      <c r="G847" s="71">
        <v>250000</v>
      </c>
      <c r="H847" s="72">
        <f t="shared" si="13"/>
        <v>120.27360479403318</v>
      </c>
    </row>
    <row r="848" spans="1:8" ht="15.75" x14ac:dyDescent="0.25">
      <c r="A848" s="69">
        <v>43809</v>
      </c>
      <c r="B848" s="69" t="s">
        <v>118</v>
      </c>
      <c r="C848" s="69" t="s">
        <v>1180</v>
      </c>
      <c r="D848" s="69" t="s">
        <v>1128</v>
      </c>
      <c r="E848" s="75" t="s">
        <v>72</v>
      </c>
      <c r="F848" s="69" t="s">
        <v>1159</v>
      </c>
      <c r="G848" s="71">
        <v>200000</v>
      </c>
      <c r="H848" s="72">
        <f t="shared" si="13"/>
        <v>96.218883835226535</v>
      </c>
    </row>
    <row r="849" spans="1:8" ht="15.75" x14ac:dyDescent="0.25">
      <c r="A849" s="69">
        <v>43809</v>
      </c>
      <c r="B849" s="69" t="s">
        <v>118</v>
      </c>
      <c r="C849" s="69" t="s">
        <v>1181</v>
      </c>
      <c r="D849" s="69" t="s">
        <v>1128</v>
      </c>
      <c r="E849" s="75" t="s">
        <v>72</v>
      </c>
      <c r="F849" s="69" t="s">
        <v>1157</v>
      </c>
      <c r="G849" s="71">
        <v>100000</v>
      </c>
      <c r="H849" s="72">
        <f t="shared" si="13"/>
        <v>48.109441917613267</v>
      </c>
    </row>
    <row r="850" spans="1:8" ht="15.75" x14ac:dyDescent="0.25">
      <c r="A850" s="69">
        <v>43809</v>
      </c>
      <c r="B850" s="69" t="s">
        <v>118</v>
      </c>
      <c r="C850" s="69" t="s">
        <v>1182</v>
      </c>
      <c r="D850" s="69" t="s">
        <v>1128</v>
      </c>
      <c r="E850" s="75" t="s">
        <v>72</v>
      </c>
      <c r="F850" s="69" t="s">
        <v>1157</v>
      </c>
      <c r="G850" s="71">
        <v>200000</v>
      </c>
      <c r="H850" s="72">
        <f t="shared" si="13"/>
        <v>96.218883835226535</v>
      </c>
    </row>
    <row r="851" spans="1:8" ht="15.75" x14ac:dyDescent="0.25">
      <c r="A851" s="69">
        <v>43809</v>
      </c>
      <c r="B851" s="69" t="s">
        <v>118</v>
      </c>
      <c r="C851" s="69" t="s">
        <v>1183</v>
      </c>
      <c r="D851" s="69" t="s">
        <v>1128</v>
      </c>
      <c r="E851" s="75" t="s">
        <v>72</v>
      </c>
      <c r="F851" s="69" t="s">
        <v>1157</v>
      </c>
      <c r="G851" s="71">
        <v>50000</v>
      </c>
      <c r="H851" s="72">
        <f t="shared" si="13"/>
        <v>24.054720958806634</v>
      </c>
    </row>
    <row r="852" spans="1:8" ht="15.75" x14ac:dyDescent="0.25">
      <c r="A852" s="69">
        <v>43690</v>
      </c>
      <c r="B852" s="69" t="s">
        <v>118</v>
      </c>
      <c r="C852" s="69" t="s">
        <v>1184</v>
      </c>
      <c r="D852" s="69" t="s">
        <v>305</v>
      </c>
      <c r="E852" s="75" t="s">
        <v>1185</v>
      </c>
      <c r="F852" s="69" t="s">
        <v>1186</v>
      </c>
      <c r="G852" s="71">
        <v>140000</v>
      </c>
      <c r="H852" s="72">
        <f t="shared" si="13"/>
        <v>67.353218684658572</v>
      </c>
    </row>
    <row r="853" spans="1:8" ht="15.75" x14ac:dyDescent="0.25">
      <c r="A853" s="69">
        <v>43731</v>
      </c>
      <c r="B853" s="69" t="s">
        <v>118</v>
      </c>
      <c r="C853" s="69" t="s">
        <v>1103</v>
      </c>
      <c r="D853" s="69" t="s">
        <v>305</v>
      </c>
      <c r="E853" s="75" t="s">
        <v>1185</v>
      </c>
      <c r="F853" s="69" t="s">
        <v>1187</v>
      </c>
      <c r="G853" s="71">
        <v>420000</v>
      </c>
      <c r="H853" s="72">
        <f t="shared" si="13"/>
        <v>202.05965605397574</v>
      </c>
    </row>
    <row r="854" spans="1:8" ht="15.75" x14ac:dyDescent="0.25">
      <c r="A854" s="69">
        <v>43738</v>
      </c>
      <c r="B854" s="69" t="s">
        <v>118</v>
      </c>
      <c r="C854" s="69" t="s">
        <v>1107</v>
      </c>
      <c r="D854" s="69" t="s">
        <v>305</v>
      </c>
      <c r="E854" s="75" t="s">
        <v>1185</v>
      </c>
      <c r="F854" s="69" t="s">
        <v>1188</v>
      </c>
      <c r="G854" s="71">
        <v>280000</v>
      </c>
      <c r="H854" s="72">
        <f t="shared" si="13"/>
        <v>134.70643736931714</v>
      </c>
    </row>
    <row r="855" spans="1:8" ht="15.75" x14ac:dyDescent="0.25">
      <c r="A855" s="69">
        <v>43738</v>
      </c>
      <c r="B855" s="69" t="s">
        <v>118</v>
      </c>
      <c r="C855" s="69" t="s">
        <v>1108</v>
      </c>
      <c r="D855" s="69" t="s">
        <v>305</v>
      </c>
      <c r="E855" s="75" t="s">
        <v>1185</v>
      </c>
      <c r="F855" s="69" t="s">
        <v>1189</v>
      </c>
      <c r="G855" s="71">
        <v>140000</v>
      </c>
      <c r="H855" s="72">
        <f t="shared" si="13"/>
        <v>67.353218684658572</v>
      </c>
    </row>
    <row r="856" spans="1:8" ht="15.75" x14ac:dyDescent="0.25">
      <c r="A856" s="69">
        <v>43738</v>
      </c>
      <c r="B856" s="69" t="s">
        <v>118</v>
      </c>
      <c r="C856" s="69" t="s">
        <v>1190</v>
      </c>
      <c r="D856" s="69" t="s">
        <v>305</v>
      </c>
      <c r="E856" s="75" t="s">
        <v>1185</v>
      </c>
      <c r="F856" s="69" t="s">
        <v>1191</v>
      </c>
      <c r="G856" s="71">
        <v>140000</v>
      </c>
      <c r="H856" s="72">
        <f t="shared" si="13"/>
        <v>67.353218684658572</v>
      </c>
    </row>
    <row r="857" spans="1:8" ht="15.75" x14ac:dyDescent="0.25">
      <c r="A857" s="69">
        <v>43738</v>
      </c>
      <c r="B857" s="69" t="s">
        <v>118</v>
      </c>
      <c r="C857" s="69" t="s">
        <v>1192</v>
      </c>
      <c r="D857" s="69" t="s">
        <v>305</v>
      </c>
      <c r="E857" s="75" t="s">
        <v>1185</v>
      </c>
      <c r="F857" s="69" t="s">
        <v>1193</v>
      </c>
      <c r="G857" s="71">
        <v>280000</v>
      </c>
      <c r="H857" s="72">
        <f t="shared" si="13"/>
        <v>134.70643736931714</v>
      </c>
    </row>
    <row r="858" spans="1:8" ht="15.75" x14ac:dyDescent="0.25">
      <c r="A858" s="69">
        <v>43760</v>
      </c>
      <c r="B858" s="69" t="s">
        <v>118</v>
      </c>
      <c r="C858" s="69" t="s">
        <v>1194</v>
      </c>
      <c r="D858" s="69" t="s">
        <v>305</v>
      </c>
      <c r="E858" s="75" t="s">
        <v>1185</v>
      </c>
      <c r="F858" s="69" t="s">
        <v>1195</v>
      </c>
      <c r="G858" s="71">
        <v>280000</v>
      </c>
      <c r="H858" s="72">
        <f t="shared" si="13"/>
        <v>134.70643736931714</v>
      </c>
    </row>
    <row r="859" spans="1:8" ht="15.75" x14ac:dyDescent="0.25">
      <c r="A859" s="69">
        <v>43768</v>
      </c>
      <c r="B859" s="69" t="s">
        <v>118</v>
      </c>
      <c r="C859" s="69" t="s">
        <v>1196</v>
      </c>
      <c r="D859" s="69" t="s">
        <v>305</v>
      </c>
      <c r="E859" s="75" t="s">
        <v>1185</v>
      </c>
      <c r="F859" s="69" t="s">
        <v>1197</v>
      </c>
      <c r="G859" s="71">
        <v>420000</v>
      </c>
      <c r="H859" s="72">
        <f t="shared" si="13"/>
        <v>202.05965605397574</v>
      </c>
    </row>
    <row r="860" spans="1:8" ht="15.75" x14ac:dyDescent="0.25">
      <c r="A860" s="69">
        <v>43768</v>
      </c>
      <c r="B860" s="69" t="s">
        <v>118</v>
      </c>
      <c r="C860" s="69" t="s">
        <v>1198</v>
      </c>
      <c r="D860" s="69" t="s">
        <v>305</v>
      </c>
      <c r="E860" s="75" t="s">
        <v>1185</v>
      </c>
      <c r="F860" s="69" t="s">
        <v>1199</v>
      </c>
      <c r="G860" s="71">
        <v>420000</v>
      </c>
      <c r="H860" s="72">
        <f t="shared" si="13"/>
        <v>202.05965605397574</v>
      </c>
    </row>
    <row r="861" spans="1:8" ht="15.75" x14ac:dyDescent="0.25">
      <c r="A861" s="69">
        <v>43794</v>
      </c>
      <c r="B861" s="69" t="s">
        <v>118</v>
      </c>
      <c r="C861" s="69" t="s">
        <v>1200</v>
      </c>
      <c r="D861" s="69" t="s">
        <v>305</v>
      </c>
      <c r="E861" s="75" t="s">
        <v>1185</v>
      </c>
      <c r="F861" s="69" t="s">
        <v>1201</v>
      </c>
      <c r="G861" s="71">
        <v>280000</v>
      </c>
      <c r="H861" s="72">
        <f t="shared" si="13"/>
        <v>134.70643736931714</v>
      </c>
    </row>
    <row r="862" spans="1:8" ht="15.75" x14ac:dyDescent="0.25">
      <c r="A862" s="69">
        <v>43809</v>
      </c>
      <c r="B862" s="69" t="s">
        <v>118</v>
      </c>
      <c r="C862" s="69" t="s">
        <v>1202</v>
      </c>
      <c r="D862" s="69" t="s">
        <v>305</v>
      </c>
      <c r="E862" s="75" t="s">
        <v>1185</v>
      </c>
      <c r="F862" s="69" t="s">
        <v>1203</v>
      </c>
      <c r="G862" s="71">
        <v>420000</v>
      </c>
      <c r="H862" s="72">
        <f t="shared" si="13"/>
        <v>202.05965605397574</v>
      </c>
    </row>
    <row r="863" spans="1:8" ht="15.75" x14ac:dyDescent="0.25">
      <c r="A863" s="69">
        <v>43728</v>
      </c>
      <c r="B863" s="69" t="s">
        <v>118</v>
      </c>
      <c r="C863" s="69" t="s">
        <v>1204</v>
      </c>
      <c r="D863" s="69" t="s">
        <v>305</v>
      </c>
      <c r="E863" s="75" t="s">
        <v>1185</v>
      </c>
      <c r="F863" s="69" t="s">
        <v>1205</v>
      </c>
      <c r="G863" s="71">
        <v>50000</v>
      </c>
      <c r="H863" s="72">
        <f t="shared" si="13"/>
        <v>24.054720958806634</v>
      </c>
    </row>
    <row r="864" spans="1:8" ht="15.75" x14ac:dyDescent="0.25">
      <c r="A864" s="69">
        <v>43794</v>
      </c>
      <c r="B864" s="69" t="s">
        <v>118</v>
      </c>
      <c r="C864" s="69" t="s">
        <v>1206</v>
      </c>
      <c r="D864" s="69" t="s">
        <v>305</v>
      </c>
      <c r="E864" s="75" t="s">
        <v>1185</v>
      </c>
      <c r="F864" s="69" t="s">
        <v>1201</v>
      </c>
      <c r="G864" s="71">
        <v>140000</v>
      </c>
      <c r="H864" s="72">
        <f t="shared" si="13"/>
        <v>67.353218684658572</v>
      </c>
    </row>
    <row r="865" spans="1:8" ht="15.75" x14ac:dyDescent="0.25">
      <c r="A865" s="69">
        <v>43718</v>
      </c>
      <c r="B865" s="69" t="s">
        <v>118</v>
      </c>
      <c r="C865" s="69" t="s">
        <v>1066</v>
      </c>
      <c r="D865" s="69" t="s">
        <v>305</v>
      </c>
      <c r="E865" s="75" t="s">
        <v>1185</v>
      </c>
      <c r="F865" s="69" t="s">
        <v>1207</v>
      </c>
      <c r="G865" s="71">
        <v>102437</v>
      </c>
      <c r="H865" s="72">
        <f t="shared" si="13"/>
        <v>49.281869017145503</v>
      </c>
    </row>
    <row r="866" spans="1:8" ht="15.75" x14ac:dyDescent="0.25">
      <c r="A866" s="69">
        <v>43738</v>
      </c>
      <c r="B866" s="69" t="s">
        <v>118</v>
      </c>
      <c r="C866" s="69" t="s">
        <v>1108</v>
      </c>
      <c r="D866" s="69" t="s">
        <v>305</v>
      </c>
      <c r="E866" s="75" t="s">
        <v>1185</v>
      </c>
      <c r="F866" s="69" t="s">
        <v>1208</v>
      </c>
      <c r="G866" s="71">
        <v>72000</v>
      </c>
      <c r="H866" s="72">
        <f t="shared" si="13"/>
        <v>34.638798180681555</v>
      </c>
    </row>
    <row r="867" spans="1:8" ht="15.75" x14ac:dyDescent="0.25">
      <c r="A867" s="69">
        <v>43738</v>
      </c>
      <c r="B867" s="69" t="s">
        <v>118</v>
      </c>
      <c r="C867" s="69" t="s">
        <v>1190</v>
      </c>
      <c r="D867" s="69" t="s">
        <v>305</v>
      </c>
      <c r="E867" s="75" t="s">
        <v>1185</v>
      </c>
      <c r="F867" s="69" t="s">
        <v>1209</v>
      </c>
      <c r="G867" s="71">
        <v>108000</v>
      </c>
      <c r="H867" s="72">
        <f t="shared" si="13"/>
        <v>51.958197271022335</v>
      </c>
    </row>
    <row r="868" spans="1:8" ht="15.75" x14ac:dyDescent="0.25">
      <c r="A868" s="69">
        <v>43738</v>
      </c>
      <c r="B868" s="69" t="s">
        <v>118</v>
      </c>
      <c r="C868" s="69" t="s">
        <v>1192</v>
      </c>
      <c r="D868" s="69" t="s">
        <v>305</v>
      </c>
      <c r="E868" s="75" t="s">
        <v>1185</v>
      </c>
      <c r="F868" s="69" t="s">
        <v>1210</v>
      </c>
      <c r="G868" s="71">
        <v>240000</v>
      </c>
      <c r="H868" s="72">
        <f t="shared" si="13"/>
        <v>115.46266060227185</v>
      </c>
    </row>
    <row r="869" spans="1:8" ht="15.75" x14ac:dyDescent="0.25">
      <c r="A869" s="69">
        <v>43738</v>
      </c>
      <c r="B869" s="69" t="s">
        <v>118</v>
      </c>
      <c r="C869" s="69" t="s">
        <v>1211</v>
      </c>
      <c r="D869" s="69" t="s">
        <v>305</v>
      </c>
      <c r="E869" s="75" t="s">
        <v>1185</v>
      </c>
      <c r="F869" s="69" t="s">
        <v>1135</v>
      </c>
      <c r="G869" s="71">
        <v>96000</v>
      </c>
      <c r="H869" s="72">
        <f t="shared" si="13"/>
        <v>46.185064240908737</v>
      </c>
    </row>
    <row r="870" spans="1:8" ht="15.75" x14ac:dyDescent="0.25">
      <c r="A870" s="69">
        <v>43754</v>
      </c>
      <c r="B870" s="69" t="s">
        <v>118</v>
      </c>
      <c r="C870" s="69" t="s">
        <v>1212</v>
      </c>
      <c r="D870" s="69" t="s">
        <v>305</v>
      </c>
      <c r="E870" s="75" t="s">
        <v>1185</v>
      </c>
      <c r="F870" s="69" t="s">
        <v>1213</v>
      </c>
      <c r="G870" s="71">
        <v>409609</v>
      </c>
      <c r="H870" s="72">
        <f t="shared" si="13"/>
        <v>197.06060394431654</v>
      </c>
    </row>
    <row r="871" spans="1:8" ht="15.75" x14ac:dyDescent="0.25">
      <c r="A871" s="69">
        <v>43791</v>
      </c>
      <c r="B871" s="69" t="s">
        <v>118</v>
      </c>
      <c r="C871" s="69" t="s">
        <v>1214</v>
      </c>
      <c r="D871" s="69" t="s">
        <v>305</v>
      </c>
      <c r="E871" s="75" t="s">
        <v>1185</v>
      </c>
      <c r="F871" s="69" t="s">
        <v>1215</v>
      </c>
      <c r="G871" s="71">
        <v>318543</v>
      </c>
      <c r="H871" s="72">
        <f t="shared" si="13"/>
        <v>153.24925956762283</v>
      </c>
    </row>
    <row r="872" spans="1:8" ht="15.75" x14ac:dyDescent="0.25">
      <c r="A872" s="69">
        <v>43794</v>
      </c>
      <c r="B872" s="69" t="s">
        <v>118</v>
      </c>
      <c r="C872" s="69" t="s">
        <v>1216</v>
      </c>
      <c r="D872" s="69" t="s">
        <v>305</v>
      </c>
      <c r="E872" s="75" t="s">
        <v>1185</v>
      </c>
      <c r="F872" s="69" t="s">
        <v>1201</v>
      </c>
      <c r="G872" s="71">
        <v>120000</v>
      </c>
      <c r="H872" s="72">
        <f t="shared" si="13"/>
        <v>57.731330301135927</v>
      </c>
    </row>
    <row r="873" spans="1:8" ht="15.75" x14ac:dyDescent="0.25">
      <c r="A873" s="69">
        <v>43794</v>
      </c>
      <c r="B873" s="69" t="s">
        <v>118</v>
      </c>
      <c r="C873" s="69" t="s">
        <v>1200</v>
      </c>
      <c r="D873" s="69" t="s">
        <v>305</v>
      </c>
      <c r="E873" s="75" t="s">
        <v>1185</v>
      </c>
      <c r="F873" s="69" t="s">
        <v>1201</v>
      </c>
      <c r="G873" s="71">
        <v>240000</v>
      </c>
      <c r="H873" s="72">
        <f t="shared" si="13"/>
        <v>115.46266060227185</v>
      </c>
    </row>
    <row r="874" spans="1:8" ht="15.75" x14ac:dyDescent="0.25">
      <c r="A874" s="69">
        <v>43809</v>
      </c>
      <c r="B874" s="69" t="s">
        <v>118</v>
      </c>
      <c r="C874" s="69" t="s">
        <v>1202</v>
      </c>
      <c r="D874" s="69" t="s">
        <v>305</v>
      </c>
      <c r="E874" s="75" t="s">
        <v>1185</v>
      </c>
      <c r="F874" s="69" t="s">
        <v>1203</v>
      </c>
      <c r="G874" s="71">
        <v>360000</v>
      </c>
      <c r="H874" s="72">
        <f t="shared" si="13"/>
        <v>173.19399090340778</v>
      </c>
    </row>
    <row r="875" spans="1:8" ht="15.75" x14ac:dyDescent="0.25">
      <c r="A875" s="69">
        <v>43809</v>
      </c>
      <c r="B875" s="69" t="s">
        <v>118</v>
      </c>
      <c r="C875" s="69" t="s">
        <v>1217</v>
      </c>
      <c r="D875" s="69" t="s">
        <v>305</v>
      </c>
      <c r="E875" s="75" t="s">
        <v>1185</v>
      </c>
      <c r="F875" s="69" t="s">
        <v>1135</v>
      </c>
      <c r="G875" s="71">
        <v>96000</v>
      </c>
      <c r="H875" s="72">
        <f t="shared" si="13"/>
        <v>46.185064240908737</v>
      </c>
    </row>
    <row r="876" spans="1:8" ht="15.75" x14ac:dyDescent="0.25">
      <c r="A876" s="69">
        <v>43809</v>
      </c>
      <c r="B876" s="69" t="s">
        <v>118</v>
      </c>
      <c r="C876" s="69" t="s">
        <v>1218</v>
      </c>
      <c r="D876" s="69" t="s">
        <v>305</v>
      </c>
      <c r="E876" s="75" t="s">
        <v>1185</v>
      </c>
      <c r="F876" s="69" t="s">
        <v>388</v>
      </c>
      <c r="G876" s="71">
        <v>96000</v>
      </c>
      <c r="H876" s="72">
        <f t="shared" si="13"/>
        <v>46.185064240908737</v>
      </c>
    </row>
    <row r="877" spans="1:8" ht="15.75" x14ac:dyDescent="0.25">
      <c r="A877" s="69">
        <v>43809</v>
      </c>
      <c r="B877" s="69" t="s">
        <v>118</v>
      </c>
      <c r="C877" s="69" t="s">
        <v>1219</v>
      </c>
      <c r="D877" s="69" t="s">
        <v>305</v>
      </c>
      <c r="E877" s="75" t="s">
        <v>1185</v>
      </c>
      <c r="F877" s="69" t="s">
        <v>388</v>
      </c>
      <c r="G877" s="71">
        <v>96000</v>
      </c>
      <c r="H877" s="72">
        <f t="shared" si="13"/>
        <v>46.185064240908737</v>
      </c>
    </row>
    <row r="878" spans="1:8" ht="15.75" x14ac:dyDescent="0.25">
      <c r="A878" s="69">
        <v>43684</v>
      </c>
      <c r="B878" s="69" t="s">
        <v>118</v>
      </c>
      <c r="C878" s="69" t="s">
        <v>1220</v>
      </c>
      <c r="D878" s="69" t="s">
        <v>305</v>
      </c>
      <c r="E878" s="75" t="s">
        <v>1185</v>
      </c>
      <c r="F878" s="69" t="s">
        <v>1221</v>
      </c>
      <c r="G878" s="71">
        <v>75000</v>
      </c>
      <c r="H878" s="72">
        <f t="shared" si="13"/>
        <v>36.082081438209954</v>
      </c>
    </row>
    <row r="879" spans="1:8" ht="15.75" x14ac:dyDescent="0.25">
      <c r="A879" s="69">
        <v>43684</v>
      </c>
      <c r="B879" s="69" t="s">
        <v>118</v>
      </c>
      <c r="C879" s="69" t="s">
        <v>1222</v>
      </c>
      <c r="D879" s="69" t="s">
        <v>305</v>
      </c>
      <c r="E879" s="75" t="s">
        <v>1185</v>
      </c>
      <c r="F879" s="69" t="s">
        <v>1223</v>
      </c>
      <c r="G879" s="71">
        <v>25000</v>
      </c>
      <c r="H879" s="72">
        <f t="shared" si="13"/>
        <v>12.027360479403317</v>
      </c>
    </row>
    <row r="880" spans="1:8" ht="15.75" x14ac:dyDescent="0.25">
      <c r="A880" s="69">
        <v>43724</v>
      </c>
      <c r="B880" s="69" t="s">
        <v>118</v>
      </c>
      <c r="C880" s="69" t="s">
        <v>1096</v>
      </c>
      <c r="D880" s="69" t="s">
        <v>305</v>
      </c>
      <c r="E880" s="75" t="s">
        <v>1185</v>
      </c>
      <c r="F880" s="69" t="s">
        <v>1224</v>
      </c>
      <c r="G880" s="71">
        <v>100000</v>
      </c>
      <c r="H880" s="72">
        <f t="shared" si="13"/>
        <v>48.109441917613267</v>
      </c>
    </row>
    <row r="881" spans="1:8" ht="15.75" x14ac:dyDescent="0.25">
      <c r="A881" s="69">
        <v>43724</v>
      </c>
      <c r="B881" s="69" t="s">
        <v>118</v>
      </c>
      <c r="C881" s="69" t="s">
        <v>1101</v>
      </c>
      <c r="D881" s="69" t="s">
        <v>305</v>
      </c>
      <c r="E881" s="75" t="s">
        <v>1185</v>
      </c>
      <c r="F881" s="69" t="s">
        <v>1225</v>
      </c>
      <c r="G881" s="71">
        <v>250000</v>
      </c>
      <c r="H881" s="72">
        <f t="shared" si="13"/>
        <v>120.27360479403318</v>
      </c>
    </row>
    <row r="882" spans="1:8" ht="15.75" x14ac:dyDescent="0.25">
      <c r="A882" s="69">
        <v>43728</v>
      </c>
      <c r="B882" s="69" t="s">
        <v>118</v>
      </c>
      <c r="C882" s="69" t="s">
        <v>1100</v>
      </c>
      <c r="D882" s="69" t="s">
        <v>305</v>
      </c>
      <c r="E882" s="75" t="s">
        <v>1185</v>
      </c>
      <c r="F882" s="69" t="s">
        <v>1205</v>
      </c>
      <c r="G882" s="71">
        <v>175000</v>
      </c>
      <c r="H882" s="72">
        <f t="shared" si="13"/>
        <v>84.191523355823222</v>
      </c>
    </row>
    <row r="883" spans="1:8" ht="15.75" x14ac:dyDescent="0.25">
      <c r="A883" s="69">
        <v>43738</v>
      </c>
      <c r="B883" s="69" t="s">
        <v>118</v>
      </c>
      <c r="C883" s="69" t="s">
        <v>1108</v>
      </c>
      <c r="D883" s="69" t="s">
        <v>305</v>
      </c>
      <c r="E883" s="75" t="s">
        <v>1185</v>
      </c>
      <c r="F883" s="69" t="s">
        <v>1226</v>
      </c>
      <c r="G883" s="71">
        <v>50000</v>
      </c>
      <c r="H883" s="72">
        <f t="shared" si="13"/>
        <v>24.054720958806634</v>
      </c>
    </row>
    <row r="884" spans="1:8" ht="15.75" x14ac:dyDescent="0.25">
      <c r="A884" s="69">
        <v>43738</v>
      </c>
      <c r="B884" s="69" t="s">
        <v>118</v>
      </c>
      <c r="C884" s="69" t="s">
        <v>1190</v>
      </c>
      <c r="D884" s="69" t="s">
        <v>305</v>
      </c>
      <c r="E884" s="75" t="s">
        <v>1185</v>
      </c>
      <c r="F884" s="69" t="s">
        <v>1227</v>
      </c>
      <c r="G884" s="71">
        <v>50000</v>
      </c>
      <c r="H884" s="72">
        <f t="shared" si="13"/>
        <v>24.054720958806634</v>
      </c>
    </row>
    <row r="885" spans="1:8" ht="15.75" x14ac:dyDescent="0.25">
      <c r="A885" s="69">
        <v>43738</v>
      </c>
      <c r="B885" s="69" t="s">
        <v>118</v>
      </c>
      <c r="C885" s="69" t="s">
        <v>1192</v>
      </c>
      <c r="D885" s="69" t="s">
        <v>305</v>
      </c>
      <c r="E885" s="75" t="s">
        <v>1185</v>
      </c>
      <c r="F885" s="69" t="s">
        <v>1228</v>
      </c>
      <c r="G885" s="71">
        <v>100000</v>
      </c>
      <c r="H885" s="72">
        <f t="shared" si="13"/>
        <v>48.109441917613267</v>
      </c>
    </row>
    <row r="886" spans="1:8" ht="15.75" x14ac:dyDescent="0.25">
      <c r="A886" s="69">
        <v>43742</v>
      </c>
      <c r="B886" s="69" t="s">
        <v>118</v>
      </c>
      <c r="C886" s="69" t="s">
        <v>1229</v>
      </c>
      <c r="D886" s="69" t="s">
        <v>305</v>
      </c>
      <c r="E886" s="75" t="s">
        <v>1185</v>
      </c>
      <c r="F886" s="69" t="s">
        <v>1230</v>
      </c>
      <c r="G886" s="71">
        <v>150000</v>
      </c>
      <c r="H886" s="72">
        <f t="shared" si="13"/>
        <v>72.164162876419908</v>
      </c>
    </row>
    <row r="887" spans="1:8" ht="15.75" x14ac:dyDescent="0.25">
      <c r="A887" s="69">
        <v>43742</v>
      </c>
      <c r="B887" s="69" t="s">
        <v>118</v>
      </c>
      <c r="C887" s="69" t="s">
        <v>1231</v>
      </c>
      <c r="D887" s="69" t="s">
        <v>305</v>
      </c>
      <c r="E887" s="75" t="s">
        <v>1185</v>
      </c>
      <c r="F887" s="69" t="s">
        <v>1232</v>
      </c>
      <c r="G887" s="71">
        <v>50000</v>
      </c>
      <c r="H887" s="72">
        <f t="shared" si="13"/>
        <v>24.054720958806634</v>
      </c>
    </row>
    <row r="888" spans="1:8" ht="15.75" x14ac:dyDescent="0.25">
      <c r="A888" s="69">
        <v>43743</v>
      </c>
      <c r="B888" s="69" t="s">
        <v>118</v>
      </c>
      <c r="C888" s="69" t="s">
        <v>1233</v>
      </c>
      <c r="D888" s="69" t="s">
        <v>305</v>
      </c>
      <c r="E888" s="75" t="s">
        <v>1185</v>
      </c>
      <c r="F888" s="69" t="s">
        <v>1159</v>
      </c>
      <c r="G888" s="71">
        <v>250000</v>
      </c>
      <c r="H888" s="72">
        <f t="shared" si="13"/>
        <v>120.27360479403318</v>
      </c>
    </row>
    <row r="889" spans="1:8" ht="15.75" x14ac:dyDescent="0.25">
      <c r="A889" s="69">
        <v>43743</v>
      </c>
      <c r="B889" s="69" t="s">
        <v>118</v>
      </c>
      <c r="C889" s="69" t="s">
        <v>1234</v>
      </c>
      <c r="D889" s="69" t="s">
        <v>305</v>
      </c>
      <c r="E889" s="75" t="s">
        <v>1185</v>
      </c>
      <c r="F889" s="69" t="s">
        <v>1159</v>
      </c>
      <c r="G889" s="71">
        <v>100000</v>
      </c>
      <c r="H889" s="72">
        <f t="shared" si="13"/>
        <v>48.109441917613267</v>
      </c>
    </row>
    <row r="890" spans="1:8" ht="15.75" x14ac:dyDescent="0.25">
      <c r="A890" s="69">
        <v>43754</v>
      </c>
      <c r="B890" s="69" t="s">
        <v>118</v>
      </c>
      <c r="C890" s="69" t="s">
        <v>1235</v>
      </c>
      <c r="D890" s="69" t="s">
        <v>305</v>
      </c>
      <c r="E890" s="75" t="s">
        <v>1185</v>
      </c>
      <c r="F890" s="69" t="s">
        <v>1236</v>
      </c>
      <c r="G890" s="71">
        <v>250000</v>
      </c>
      <c r="H890" s="72">
        <f t="shared" si="13"/>
        <v>120.27360479403318</v>
      </c>
    </row>
    <row r="891" spans="1:8" ht="15.75" x14ac:dyDescent="0.25">
      <c r="A891" s="69">
        <v>43754</v>
      </c>
      <c r="B891" s="69" t="s">
        <v>118</v>
      </c>
      <c r="C891" s="69" t="s">
        <v>1237</v>
      </c>
      <c r="D891" s="69" t="s">
        <v>305</v>
      </c>
      <c r="E891" s="75" t="s">
        <v>1185</v>
      </c>
      <c r="F891" s="69" t="s">
        <v>1236</v>
      </c>
      <c r="G891" s="71">
        <v>100000</v>
      </c>
      <c r="H891" s="72">
        <f t="shared" si="13"/>
        <v>48.109441917613267</v>
      </c>
    </row>
    <row r="892" spans="1:8" ht="15.75" x14ac:dyDescent="0.25">
      <c r="A892" s="69">
        <v>43794</v>
      </c>
      <c r="B892" s="69" t="s">
        <v>118</v>
      </c>
      <c r="C892" s="69" t="s">
        <v>1216</v>
      </c>
      <c r="D892" s="69" t="s">
        <v>305</v>
      </c>
      <c r="E892" s="75" t="s">
        <v>1185</v>
      </c>
      <c r="F892" s="69" t="s">
        <v>1201</v>
      </c>
      <c r="G892" s="71">
        <v>50000</v>
      </c>
      <c r="H892" s="72">
        <f t="shared" si="13"/>
        <v>24.054720958806634</v>
      </c>
    </row>
    <row r="893" spans="1:8" ht="15.75" x14ac:dyDescent="0.25">
      <c r="A893" s="69">
        <v>43794</v>
      </c>
      <c r="B893" s="69" t="s">
        <v>118</v>
      </c>
      <c r="C893" s="69" t="s">
        <v>1200</v>
      </c>
      <c r="D893" s="69" t="s">
        <v>305</v>
      </c>
      <c r="E893" s="75" t="s">
        <v>1185</v>
      </c>
      <c r="F893" s="69" t="s">
        <v>1201</v>
      </c>
      <c r="G893" s="71">
        <v>100000</v>
      </c>
      <c r="H893" s="72">
        <f t="shared" si="13"/>
        <v>48.109441917613267</v>
      </c>
    </row>
    <row r="894" spans="1:8" ht="15.75" x14ac:dyDescent="0.25">
      <c r="A894" s="69">
        <v>43809</v>
      </c>
      <c r="B894" s="69" t="s">
        <v>118</v>
      </c>
      <c r="C894" s="69" t="s">
        <v>1202</v>
      </c>
      <c r="D894" s="69" t="s">
        <v>305</v>
      </c>
      <c r="E894" s="75" t="s">
        <v>1185</v>
      </c>
      <c r="F894" s="69" t="s">
        <v>1203</v>
      </c>
      <c r="G894" s="71">
        <v>150000</v>
      </c>
      <c r="H894" s="72">
        <f t="shared" si="13"/>
        <v>72.164162876419908</v>
      </c>
    </row>
    <row r="895" spans="1:8" ht="15.75" x14ac:dyDescent="0.25">
      <c r="A895" s="69">
        <v>43742</v>
      </c>
      <c r="B895" s="69" t="s">
        <v>118</v>
      </c>
      <c r="C895" s="69" t="s">
        <v>1194</v>
      </c>
      <c r="D895" s="69" t="s">
        <v>305</v>
      </c>
      <c r="E895" s="75" t="s">
        <v>1185</v>
      </c>
      <c r="F895" s="69" t="s">
        <v>1238</v>
      </c>
      <c r="G895" s="71">
        <v>39132</v>
      </c>
      <c r="H895" s="72">
        <f t="shared" si="13"/>
        <v>18.826186811200426</v>
      </c>
    </row>
    <row r="896" spans="1:8" ht="15.75" x14ac:dyDescent="0.25">
      <c r="A896" s="69">
        <v>43768</v>
      </c>
      <c r="B896" s="69" t="s">
        <v>118</v>
      </c>
      <c r="C896" s="69" t="s">
        <v>1239</v>
      </c>
      <c r="D896" s="69" t="s">
        <v>305</v>
      </c>
      <c r="E896" s="75" t="s">
        <v>1185</v>
      </c>
      <c r="F896" s="69" t="s">
        <v>1240</v>
      </c>
      <c r="G896" s="71">
        <v>39132</v>
      </c>
      <c r="H896" s="72">
        <f t="shared" si="13"/>
        <v>18.826186811200426</v>
      </c>
    </row>
    <row r="897" spans="1:8" ht="15.75" x14ac:dyDescent="0.25">
      <c r="A897" s="69">
        <v>43794</v>
      </c>
      <c r="B897" s="69" t="s">
        <v>118</v>
      </c>
      <c r="C897" s="69" t="s">
        <v>1241</v>
      </c>
      <c r="D897" s="69" t="s">
        <v>305</v>
      </c>
      <c r="E897" s="75" t="s">
        <v>1185</v>
      </c>
      <c r="F897" s="69" t="s">
        <v>1242</v>
      </c>
      <c r="G897" s="71">
        <v>39132</v>
      </c>
      <c r="H897" s="72">
        <f t="shared" si="13"/>
        <v>18.826186811200426</v>
      </c>
    </row>
    <row r="898" spans="1:8" ht="15.75" x14ac:dyDescent="0.25">
      <c r="A898" s="69">
        <v>43708</v>
      </c>
      <c r="B898" s="69" t="s">
        <v>118</v>
      </c>
      <c r="C898" s="69" t="s">
        <v>1062</v>
      </c>
      <c r="D898" s="69" t="s">
        <v>305</v>
      </c>
      <c r="E898" s="75" t="s">
        <v>1185</v>
      </c>
      <c r="F898" s="69" t="s">
        <v>1243</v>
      </c>
      <c r="G898" s="71">
        <v>39132</v>
      </c>
      <c r="H898" s="72">
        <f t="shared" si="13"/>
        <v>18.826186811200426</v>
      </c>
    </row>
    <row r="899" spans="1:8" ht="15.75" x14ac:dyDescent="0.25">
      <c r="A899" s="69">
        <v>43738</v>
      </c>
      <c r="B899" s="69" t="s">
        <v>118</v>
      </c>
      <c r="C899" s="69" t="s">
        <v>1244</v>
      </c>
      <c r="D899" s="69" t="s">
        <v>305</v>
      </c>
      <c r="E899" s="75" t="s">
        <v>1185</v>
      </c>
      <c r="F899" s="69" t="s">
        <v>1245</v>
      </c>
      <c r="G899" s="71">
        <v>967390</v>
      </c>
      <c r="H899" s="72">
        <f t="shared" si="13"/>
        <v>465.40593016679901</v>
      </c>
    </row>
    <row r="900" spans="1:8" ht="15.75" x14ac:dyDescent="0.25">
      <c r="A900" s="69">
        <v>43809</v>
      </c>
      <c r="B900" s="69" t="s">
        <v>118</v>
      </c>
      <c r="C900" s="69" t="s">
        <v>1246</v>
      </c>
      <c r="D900" s="69" t="s">
        <v>305</v>
      </c>
      <c r="E900" s="75" t="s">
        <v>1185</v>
      </c>
      <c r="F900" s="69" t="s">
        <v>1247</v>
      </c>
      <c r="G900" s="71">
        <v>773912</v>
      </c>
      <c r="H900" s="72">
        <f t="shared" si="13"/>
        <v>372.3247441334392</v>
      </c>
    </row>
    <row r="901" spans="1:8" ht="15.75" x14ac:dyDescent="0.25">
      <c r="A901" s="69">
        <v>43809</v>
      </c>
      <c r="B901" s="69" t="s">
        <v>118</v>
      </c>
      <c r="C901" s="69" t="s">
        <v>1152</v>
      </c>
      <c r="D901" s="69" t="s">
        <v>305</v>
      </c>
      <c r="E901" s="75" t="s">
        <v>1185</v>
      </c>
      <c r="F901" s="69" t="s">
        <v>1247</v>
      </c>
      <c r="G901" s="71">
        <v>967390</v>
      </c>
      <c r="H901" s="72">
        <f t="shared" si="13"/>
        <v>465.40593016679901</v>
      </c>
    </row>
    <row r="902" spans="1:8" ht="15.75" x14ac:dyDescent="0.25">
      <c r="A902" s="69">
        <v>43814</v>
      </c>
      <c r="B902" s="69" t="s">
        <v>118</v>
      </c>
      <c r="C902" s="69" t="s">
        <v>1248</v>
      </c>
      <c r="D902" s="69" t="s">
        <v>305</v>
      </c>
      <c r="E902" s="75" t="s">
        <v>1185</v>
      </c>
      <c r="F902" s="69" t="s">
        <v>1249</v>
      </c>
      <c r="G902" s="71">
        <v>773912</v>
      </c>
      <c r="H902" s="72">
        <f t="shared" si="13"/>
        <v>372.3247441334392</v>
      </c>
    </row>
    <row r="903" spans="1:8" ht="15.75" x14ac:dyDescent="0.25">
      <c r="A903" s="69">
        <v>43829</v>
      </c>
      <c r="B903" s="69" t="s">
        <v>118</v>
      </c>
      <c r="C903" s="69" t="s">
        <v>1250</v>
      </c>
      <c r="D903" s="69" t="s">
        <v>305</v>
      </c>
      <c r="E903" s="75" t="s">
        <v>1185</v>
      </c>
      <c r="F903" s="69" t="s">
        <v>1251</v>
      </c>
      <c r="G903" s="71">
        <v>967390</v>
      </c>
      <c r="H903" s="72">
        <f t="shared" ref="H903:H966" si="14">G903/$G$2</f>
        <v>465.40593016679901</v>
      </c>
    </row>
    <row r="904" spans="1:8" ht="15.75" x14ac:dyDescent="0.25">
      <c r="A904" s="69">
        <v>43718</v>
      </c>
      <c r="B904" s="69" t="s">
        <v>118</v>
      </c>
      <c r="C904" s="69" t="s">
        <v>1092</v>
      </c>
      <c r="D904" s="69" t="s">
        <v>305</v>
      </c>
      <c r="E904" s="75" t="s">
        <v>1185</v>
      </c>
      <c r="F904" s="69" t="s">
        <v>1252</v>
      </c>
      <c r="G904" s="71">
        <v>20000</v>
      </c>
      <c r="H904" s="72">
        <f t="shared" si="14"/>
        <v>9.6218883835226539</v>
      </c>
    </row>
    <row r="905" spans="1:8" ht="15.75" x14ac:dyDescent="0.25">
      <c r="A905" s="69">
        <v>43731</v>
      </c>
      <c r="B905" s="69" t="s">
        <v>118</v>
      </c>
      <c r="C905" s="69" t="s">
        <v>1104</v>
      </c>
      <c r="D905" s="69" t="s">
        <v>305</v>
      </c>
      <c r="E905" s="75" t="s">
        <v>1185</v>
      </c>
      <c r="F905" s="69" t="s">
        <v>1253</v>
      </c>
      <c r="G905" s="71">
        <v>40000</v>
      </c>
      <c r="H905" s="72">
        <f t="shared" si="14"/>
        <v>19.243776767045308</v>
      </c>
    </row>
    <row r="906" spans="1:8" ht="15.75" x14ac:dyDescent="0.25">
      <c r="A906" s="69">
        <v>43738</v>
      </c>
      <c r="B906" s="69" t="s">
        <v>118</v>
      </c>
      <c r="C906" s="69" t="s">
        <v>1108</v>
      </c>
      <c r="D906" s="69" t="s">
        <v>305</v>
      </c>
      <c r="E906" s="75" t="s">
        <v>1185</v>
      </c>
      <c r="F906" s="69" t="s">
        <v>1254</v>
      </c>
      <c r="G906" s="71">
        <v>20000</v>
      </c>
      <c r="H906" s="72">
        <f t="shared" si="14"/>
        <v>9.6218883835226539</v>
      </c>
    </row>
    <row r="907" spans="1:8" ht="15.75" x14ac:dyDescent="0.25">
      <c r="A907" s="69">
        <v>43738</v>
      </c>
      <c r="B907" s="69" t="s">
        <v>118</v>
      </c>
      <c r="C907" s="69" t="s">
        <v>1190</v>
      </c>
      <c r="D907" s="69" t="s">
        <v>305</v>
      </c>
      <c r="E907" s="75" t="s">
        <v>1185</v>
      </c>
      <c r="F907" s="69" t="s">
        <v>1255</v>
      </c>
      <c r="G907" s="71">
        <v>20000</v>
      </c>
      <c r="H907" s="72">
        <f t="shared" si="14"/>
        <v>9.6218883835226539</v>
      </c>
    </row>
    <row r="908" spans="1:8" ht="15.75" x14ac:dyDescent="0.25">
      <c r="A908" s="69">
        <v>43738</v>
      </c>
      <c r="B908" s="69" t="s">
        <v>118</v>
      </c>
      <c r="C908" s="69" t="s">
        <v>1192</v>
      </c>
      <c r="D908" s="69" t="s">
        <v>305</v>
      </c>
      <c r="E908" s="75" t="s">
        <v>1185</v>
      </c>
      <c r="F908" s="69" t="s">
        <v>1256</v>
      </c>
      <c r="G908" s="71">
        <v>40000</v>
      </c>
      <c r="H908" s="72">
        <f t="shared" si="14"/>
        <v>19.243776767045308</v>
      </c>
    </row>
    <row r="909" spans="1:8" ht="15.75" x14ac:dyDescent="0.25">
      <c r="A909" s="69">
        <v>43742</v>
      </c>
      <c r="B909" s="69" t="s">
        <v>118</v>
      </c>
      <c r="C909" s="69" t="s">
        <v>1257</v>
      </c>
      <c r="D909" s="69" t="s">
        <v>305</v>
      </c>
      <c r="E909" s="75" t="s">
        <v>1185</v>
      </c>
      <c r="F909" s="69" t="s">
        <v>1258</v>
      </c>
      <c r="G909" s="71">
        <v>20000</v>
      </c>
      <c r="H909" s="72">
        <f t="shared" si="14"/>
        <v>9.6218883835226539</v>
      </c>
    </row>
    <row r="910" spans="1:8" ht="15.75" x14ac:dyDescent="0.25">
      <c r="A910" s="69">
        <v>43760</v>
      </c>
      <c r="B910" s="69" t="s">
        <v>118</v>
      </c>
      <c r="C910" s="69" t="s">
        <v>1259</v>
      </c>
      <c r="D910" s="69" t="s">
        <v>305</v>
      </c>
      <c r="E910" s="75" t="s">
        <v>1185</v>
      </c>
      <c r="F910" s="69" t="s">
        <v>1260</v>
      </c>
      <c r="G910" s="71">
        <v>20000</v>
      </c>
      <c r="H910" s="72">
        <f t="shared" si="14"/>
        <v>9.6218883835226539</v>
      </c>
    </row>
    <row r="911" spans="1:8" ht="15.75" x14ac:dyDescent="0.25">
      <c r="A911" s="69">
        <v>43760</v>
      </c>
      <c r="B911" s="69" t="s">
        <v>118</v>
      </c>
      <c r="C911" s="69" t="s">
        <v>1261</v>
      </c>
      <c r="D911" s="69" t="s">
        <v>305</v>
      </c>
      <c r="E911" s="75" t="s">
        <v>1185</v>
      </c>
      <c r="F911" s="69" t="s">
        <v>1262</v>
      </c>
      <c r="G911" s="71">
        <v>40000</v>
      </c>
      <c r="H911" s="72">
        <f t="shared" si="14"/>
        <v>19.243776767045308</v>
      </c>
    </row>
    <row r="912" spans="1:8" ht="15.75" x14ac:dyDescent="0.25">
      <c r="A912" s="69">
        <v>43768</v>
      </c>
      <c r="B912" s="69" t="s">
        <v>118</v>
      </c>
      <c r="C912" s="69" t="s">
        <v>1263</v>
      </c>
      <c r="D912" s="69" t="s">
        <v>305</v>
      </c>
      <c r="E912" s="75" t="s">
        <v>1185</v>
      </c>
      <c r="F912" s="69" t="s">
        <v>1056</v>
      </c>
      <c r="G912" s="71">
        <v>40000</v>
      </c>
      <c r="H912" s="72">
        <f t="shared" si="14"/>
        <v>19.243776767045308</v>
      </c>
    </row>
    <row r="913" spans="1:8" ht="15.75" x14ac:dyDescent="0.25">
      <c r="A913" s="69">
        <v>43794</v>
      </c>
      <c r="B913" s="69" t="s">
        <v>118</v>
      </c>
      <c r="C913" s="69" t="s">
        <v>1216</v>
      </c>
      <c r="D913" s="69" t="s">
        <v>305</v>
      </c>
      <c r="E913" s="75" t="s">
        <v>1185</v>
      </c>
      <c r="F913" s="69" t="s">
        <v>1201</v>
      </c>
      <c r="G913" s="71">
        <v>20000</v>
      </c>
      <c r="H913" s="72">
        <f t="shared" si="14"/>
        <v>9.6218883835226539</v>
      </c>
    </row>
    <row r="914" spans="1:8" ht="15.75" x14ac:dyDescent="0.25">
      <c r="A914" s="69">
        <v>43794</v>
      </c>
      <c r="B914" s="69" t="s">
        <v>118</v>
      </c>
      <c r="C914" s="69" t="s">
        <v>1200</v>
      </c>
      <c r="D914" s="69" t="s">
        <v>305</v>
      </c>
      <c r="E914" s="75" t="s">
        <v>1185</v>
      </c>
      <c r="F914" s="69" t="s">
        <v>1201</v>
      </c>
      <c r="G914" s="71">
        <v>40000</v>
      </c>
      <c r="H914" s="72">
        <f t="shared" si="14"/>
        <v>19.243776767045308</v>
      </c>
    </row>
    <row r="915" spans="1:8" ht="15.75" x14ac:dyDescent="0.25">
      <c r="A915" s="69">
        <v>43809</v>
      </c>
      <c r="B915" s="69" t="s">
        <v>118</v>
      </c>
      <c r="C915" s="69" t="s">
        <v>1202</v>
      </c>
      <c r="D915" s="69" t="s">
        <v>305</v>
      </c>
      <c r="E915" s="75" t="s">
        <v>1185</v>
      </c>
      <c r="F915" s="69" t="s">
        <v>1203</v>
      </c>
      <c r="G915" s="71">
        <v>50000</v>
      </c>
      <c r="H915" s="72">
        <f t="shared" si="14"/>
        <v>24.054720958806634</v>
      </c>
    </row>
    <row r="916" spans="1:8" ht="15.75" x14ac:dyDescent="0.25">
      <c r="A916" s="69">
        <v>43822</v>
      </c>
      <c r="B916" s="69" t="s">
        <v>118</v>
      </c>
      <c r="C916" s="69" t="s">
        <v>1248</v>
      </c>
      <c r="D916" s="69" t="s">
        <v>1264</v>
      </c>
      <c r="E916" s="75" t="s">
        <v>1265</v>
      </c>
      <c r="F916" s="69" t="s">
        <v>1266</v>
      </c>
      <c r="G916" s="71">
        <v>1770000</v>
      </c>
      <c r="H916" s="72">
        <f t="shared" si="14"/>
        <v>851.53712194175489</v>
      </c>
    </row>
    <row r="917" spans="1:8" ht="15.75" x14ac:dyDescent="0.25">
      <c r="A917" s="69">
        <v>43682</v>
      </c>
      <c r="B917" s="69" t="s">
        <v>118</v>
      </c>
      <c r="C917" s="69" t="s">
        <v>1267</v>
      </c>
      <c r="D917" s="69" t="s">
        <v>308</v>
      </c>
      <c r="E917" s="75" t="s">
        <v>1268</v>
      </c>
      <c r="F917" s="69" t="s">
        <v>1269</v>
      </c>
      <c r="G917" s="71">
        <v>120000</v>
      </c>
      <c r="H917" s="72">
        <f t="shared" si="14"/>
        <v>57.731330301135927</v>
      </c>
    </row>
    <row r="918" spans="1:8" ht="15.75" x14ac:dyDescent="0.25">
      <c r="A918" s="69">
        <v>43682</v>
      </c>
      <c r="B918" s="69" t="s">
        <v>118</v>
      </c>
      <c r="C918" s="69" t="s">
        <v>1267</v>
      </c>
      <c r="D918" s="69" t="s">
        <v>308</v>
      </c>
      <c r="E918" s="75" t="s">
        <v>1268</v>
      </c>
      <c r="F918" s="69" t="s">
        <v>1270</v>
      </c>
      <c r="G918" s="71">
        <v>150000</v>
      </c>
      <c r="H918" s="72">
        <f t="shared" si="14"/>
        <v>72.164162876419908</v>
      </c>
    </row>
    <row r="919" spans="1:8" ht="15.75" x14ac:dyDescent="0.25">
      <c r="A919" s="69">
        <v>43682</v>
      </c>
      <c r="B919" s="69" t="s">
        <v>118</v>
      </c>
      <c r="C919" s="69" t="s">
        <v>1271</v>
      </c>
      <c r="D919" s="69" t="s">
        <v>308</v>
      </c>
      <c r="E919" s="75" t="s">
        <v>1268</v>
      </c>
      <c r="F919" s="69" t="s">
        <v>1272</v>
      </c>
      <c r="G919" s="71">
        <v>17110</v>
      </c>
      <c r="H919" s="72">
        <f t="shared" si="14"/>
        <v>8.2315255121036301</v>
      </c>
    </row>
    <row r="920" spans="1:8" ht="15.75" x14ac:dyDescent="0.25">
      <c r="A920" s="69">
        <v>43682</v>
      </c>
      <c r="B920" s="69" t="s">
        <v>118</v>
      </c>
      <c r="C920" s="69" t="s">
        <v>1267</v>
      </c>
      <c r="D920" s="69" t="s">
        <v>308</v>
      </c>
      <c r="E920" s="75" t="s">
        <v>1268</v>
      </c>
      <c r="F920" s="69" t="s">
        <v>1273</v>
      </c>
      <c r="G920" s="71">
        <v>100000</v>
      </c>
      <c r="H920" s="72">
        <f t="shared" si="14"/>
        <v>48.109441917613267</v>
      </c>
    </row>
    <row r="921" spans="1:8" ht="15.75" x14ac:dyDescent="0.25">
      <c r="A921" s="69">
        <v>43682</v>
      </c>
      <c r="B921" s="69" t="s">
        <v>118</v>
      </c>
      <c r="C921" s="69" t="s">
        <v>1267</v>
      </c>
      <c r="D921" s="69" t="s">
        <v>308</v>
      </c>
      <c r="E921" s="75" t="s">
        <v>1268</v>
      </c>
      <c r="F921" s="69" t="s">
        <v>1274</v>
      </c>
      <c r="G921" s="71">
        <v>60000</v>
      </c>
      <c r="H921" s="72">
        <f t="shared" si="14"/>
        <v>28.865665150567963</v>
      </c>
    </row>
    <row r="922" spans="1:8" ht="15.75" x14ac:dyDescent="0.25">
      <c r="A922" s="69">
        <v>43682</v>
      </c>
      <c r="B922" s="69" t="s">
        <v>118</v>
      </c>
      <c r="C922" s="69" t="s">
        <v>1267</v>
      </c>
      <c r="D922" s="69" t="s">
        <v>308</v>
      </c>
      <c r="E922" s="75" t="s">
        <v>1268</v>
      </c>
      <c r="F922" s="69" t="s">
        <v>1275</v>
      </c>
      <c r="G922" s="71">
        <v>220000</v>
      </c>
      <c r="H922" s="72">
        <f t="shared" si="14"/>
        <v>105.84077221874919</v>
      </c>
    </row>
    <row r="923" spans="1:8" ht="15.75" x14ac:dyDescent="0.25">
      <c r="A923" s="69">
        <v>43682</v>
      </c>
      <c r="B923" s="69" t="s">
        <v>118</v>
      </c>
      <c r="C923" s="69" t="s">
        <v>1271</v>
      </c>
      <c r="D923" s="69" t="s">
        <v>308</v>
      </c>
      <c r="E923" s="75" t="s">
        <v>1268</v>
      </c>
      <c r="F923" s="69" t="s">
        <v>1276</v>
      </c>
      <c r="G923" s="71">
        <v>87320</v>
      </c>
      <c r="H923" s="72">
        <f t="shared" si="14"/>
        <v>42.009164682459911</v>
      </c>
    </row>
    <row r="924" spans="1:8" ht="15.75" x14ac:dyDescent="0.25">
      <c r="A924" s="69">
        <v>43682</v>
      </c>
      <c r="B924" s="69" t="s">
        <v>118</v>
      </c>
      <c r="C924" s="69" t="s">
        <v>1267</v>
      </c>
      <c r="D924" s="69" t="s">
        <v>308</v>
      </c>
      <c r="E924" s="75" t="s">
        <v>1268</v>
      </c>
      <c r="F924" s="69" t="s">
        <v>1277</v>
      </c>
      <c r="G924" s="71">
        <v>150000</v>
      </c>
      <c r="H924" s="72">
        <f t="shared" si="14"/>
        <v>72.164162876419908</v>
      </c>
    </row>
    <row r="925" spans="1:8" ht="15.75" x14ac:dyDescent="0.25">
      <c r="A925" s="69">
        <v>43682</v>
      </c>
      <c r="B925" s="69" t="s">
        <v>118</v>
      </c>
      <c r="C925" s="69" t="s">
        <v>1267</v>
      </c>
      <c r="D925" s="69" t="s">
        <v>308</v>
      </c>
      <c r="E925" s="75" t="s">
        <v>1268</v>
      </c>
      <c r="F925" s="69" t="s">
        <v>1272</v>
      </c>
      <c r="G925" s="71">
        <v>82000</v>
      </c>
      <c r="H925" s="72">
        <f t="shared" si="14"/>
        <v>39.449742372442884</v>
      </c>
    </row>
    <row r="926" spans="1:8" ht="15.75" x14ac:dyDescent="0.25">
      <c r="A926" s="69">
        <v>43861</v>
      </c>
      <c r="B926" s="69" t="s">
        <v>1278</v>
      </c>
      <c r="C926" s="69" t="s">
        <v>1279</v>
      </c>
      <c r="D926" s="69" t="s">
        <v>1280</v>
      </c>
      <c r="E926" s="73" t="s">
        <v>54</v>
      </c>
      <c r="F926" s="69" t="s">
        <v>1281</v>
      </c>
      <c r="G926" s="71">
        <v>150000</v>
      </c>
      <c r="H926" s="72">
        <f t="shared" si="14"/>
        <v>72.164162876419908</v>
      </c>
    </row>
    <row r="927" spans="1:8" ht="15.75" x14ac:dyDescent="0.25">
      <c r="A927" s="69">
        <v>43861</v>
      </c>
      <c r="B927" s="69" t="s">
        <v>1278</v>
      </c>
      <c r="C927" s="69" t="s">
        <v>1282</v>
      </c>
      <c r="D927" s="69" t="s">
        <v>1280</v>
      </c>
      <c r="E927" s="75" t="s">
        <v>54</v>
      </c>
      <c r="F927" s="69" t="s">
        <v>1283</v>
      </c>
      <c r="G927" s="71">
        <v>150000</v>
      </c>
      <c r="H927" s="72">
        <f t="shared" si="14"/>
        <v>72.164162876419908</v>
      </c>
    </row>
    <row r="928" spans="1:8" ht="15.75" x14ac:dyDescent="0.25">
      <c r="A928" s="69">
        <v>43861</v>
      </c>
      <c r="B928" s="69" t="s">
        <v>1278</v>
      </c>
      <c r="C928" s="69" t="s">
        <v>1284</v>
      </c>
      <c r="D928" s="69" t="s">
        <v>1280</v>
      </c>
      <c r="E928" s="75" t="s">
        <v>54</v>
      </c>
      <c r="F928" s="69" t="s">
        <v>1285</v>
      </c>
      <c r="G928" s="71">
        <v>150000</v>
      </c>
      <c r="H928" s="72">
        <f t="shared" si="14"/>
        <v>72.164162876419908</v>
      </c>
    </row>
    <row r="929" spans="1:8" ht="15.75" x14ac:dyDescent="0.25">
      <c r="A929" s="69">
        <v>43861</v>
      </c>
      <c r="B929" s="69" t="s">
        <v>1278</v>
      </c>
      <c r="C929" s="69" t="s">
        <v>1286</v>
      </c>
      <c r="D929" s="69" t="s">
        <v>1280</v>
      </c>
      <c r="E929" s="75" t="s">
        <v>54</v>
      </c>
      <c r="F929" s="69" t="s">
        <v>1287</v>
      </c>
      <c r="G929" s="71">
        <v>150000</v>
      </c>
      <c r="H929" s="72">
        <f t="shared" si="14"/>
        <v>72.164162876419908</v>
      </c>
    </row>
    <row r="930" spans="1:8" ht="15.75" x14ac:dyDescent="0.25">
      <c r="A930" s="69">
        <v>43861</v>
      </c>
      <c r="B930" s="69" t="s">
        <v>1278</v>
      </c>
      <c r="C930" s="69" t="s">
        <v>1288</v>
      </c>
      <c r="D930" s="69" t="s">
        <v>1280</v>
      </c>
      <c r="E930" s="75" t="s">
        <v>54</v>
      </c>
      <c r="F930" s="69" t="s">
        <v>1289</v>
      </c>
      <c r="G930" s="71">
        <v>150000</v>
      </c>
      <c r="H930" s="72">
        <f t="shared" si="14"/>
        <v>72.164162876419908</v>
      </c>
    </row>
    <row r="931" spans="1:8" ht="15.75" x14ac:dyDescent="0.25">
      <c r="A931" s="69">
        <v>43861</v>
      </c>
      <c r="B931" s="69" t="s">
        <v>1278</v>
      </c>
      <c r="C931" s="69" t="s">
        <v>1290</v>
      </c>
      <c r="D931" s="69" t="s">
        <v>1280</v>
      </c>
      <c r="E931" s="75" t="s">
        <v>54</v>
      </c>
      <c r="F931" s="69" t="s">
        <v>1291</v>
      </c>
      <c r="G931" s="71">
        <v>150000</v>
      </c>
      <c r="H931" s="72">
        <f t="shared" si="14"/>
        <v>72.164162876419908</v>
      </c>
    </row>
    <row r="932" spans="1:8" ht="15.75" x14ac:dyDescent="0.25">
      <c r="A932" s="69">
        <v>43861</v>
      </c>
      <c r="B932" s="69" t="s">
        <v>1278</v>
      </c>
      <c r="C932" s="69" t="s">
        <v>1292</v>
      </c>
      <c r="D932" s="69" t="s">
        <v>1280</v>
      </c>
      <c r="E932" s="75" t="s">
        <v>54</v>
      </c>
      <c r="F932" s="69" t="s">
        <v>1293</v>
      </c>
      <c r="G932" s="71">
        <v>150000</v>
      </c>
      <c r="H932" s="72">
        <f t="shared" si="14"/>
        <v>72.164162876419908</v>
      </c>
    </row>
    <row r="933" spans="1:8" ht="15.75" x14ac:dyDescent="0.25">
      <c r="A933" s="69">
        <v>43861</v>
      </c>
      <c r="B933" s="69" t="s">
        <v>1278</v>
      </c>
      <c r="C933" s="69" t="s">
        <v>1294</v>
      </c>
      <c r="D933" s="69" t="s">
        <v>1280</v>
      </c>
      <c r="E933" s="75" t="s">
        <v>54</v>
      </c>
      <c r="F933" s="69" t="s">
        <v>1295</v>
      </c>
      <c r="G933" s="71">
        <v>150000</v>
      </c>
      <c r="H933" s="72">
        <f t="shared" si="14"/>
        <v>72.164162876419908</v>
      </c>
    </row>
    <row r="934" spans="1:8" ht="15.75" x14ac:dyDescent="0.25">
      <c r="A934" s="69">
        <v>43861</v>
      </c>
      <c r="B934" s="69" t="s">
        <v>1278</v>
      </c>
      <c r="C934" s="69" t="s">
        <v>1296</v>
      </c>
      <c r="D934" s="69" t="s">
        <v>1280</v>
      </c>
      <c r="E934" s="75" t="s">
        <v>54</v>
      </c>
      <c r="F934" s="69" t="s">
        <v>1297</v>
      </c>
      <c r="G934" s="71">
        <v>150000</v>
      </c>
      <c r="H934" s="72">
        <f t="shared" si="14"/>
        <v>72.164162876419908</v>
      </c>
    </row>
    <row r="935" spans="1:8" ht="15.75" x14ac:dyDescent="0.25">
      <c r="A935" s="69">
        <v>43861</v>
      </c>
      <c r="B935" s="69" t="s">
        <v>1278</v>
      </c>
      <c r="C935" s="69" t="s">
        <v>1298</v>
      </c>
      <c r="D935" s="69" t="s">
        <v>1280</v>
      </c>
      <c r="E935" s="75" t="s">
        <v>54</v>
      </c>
      <c r="F935" s="69" t="s">
        <v>1299</v>
      </c>
      <c r="G935" s="71">
        <v>150000</v>
      </c>
      <c r="H935" s="72">
        <f t="shared" si="14"/>
        <v>72.164162876419908</v>
      </c>
    </row>
    <row r="936" spans="1:8" ht="15.75" x14ac:dyDescent="0.25">
      <c r="A936" s="69">
        <v>43861</v>
      </c>
      <c r="B936" s="69" t="s">
        <v>1278</v>
      </c>
      <c r="C936" s="69" t="s">
        <v>1300</v>
      </c>
      <c r="D936" s="69" t="s">
        <v>1280</v>
      </c>
      <c r="E936" s="75" t="s">
        <v>54</v>
      </c>
      <c r="F936" s="69" t="s">
        <v>1301</v>
      </c>
      <c r="G936" s="71">
        <v>150000</v>
      </c>
      <c r="H936" s="72">
        <f t="shared" si="14"/>
        <v>72.164162876419908</v>
      </c>
    </row>
    <row r="937" spans="1:8" ht="15.75" x14ac:dyDescent="0.25">
      <c r="A937" s="69">
        <v>43861</v>
      </c>
      <c r="B937" s="69" t="s">
        <v>1302</v>
      </c>
      <c r="C937" s="69" t="s">
        <v>1303</v>
      </c>
      <c r="D937" s="69" t="s">
        <v>1280</v>
      </c>
      <c r="E937" s="75" t="s">
        <v>54</v>
      </c>
      <c r="F937" s="69" t="s">
        <v>1304</v>
      </c>
      <c r="G937" s="71">
        <v>150000</v>
      </c>
      <c r="H937" s="72">
        <f t="shared" si="14"/>
        <v>72.164162876419908</v>
      </c>
    </row>
    <row r="938" spans="1:8" ht="15.75" x14ac:dyDescent="0.25">
      <c r="A938" s="69">
        <v>43861</v>
      </c>
      <c r="B938" s="69" t="s">
        <v>1278</v>
      </c>
      <c r="C938" s="69" t="s">
        <v>1305</v>
      </c>
      <c r="D938" s="69" t="s">
        <v>1280</v>
      </c>
      <c r="E938" s="75" t="s">
        <v>54</v>
      </c>
      <c r="F938" s="69" t="s">
        <v>1306</v>
      </c>
      <c r="G938" s="71">
        <v>150000</v>
      </c>
      <c r="H938" s="72">
        <f t="shared" si="14"/>
        <v>72.164162876419908</v>
      </c>
    </row>
    <row r="939" spans="1:8" ht="15.75" x14ac:dyDescent="0.25">
      <c r="A939" s="69">
        <v>43861</v>
      </c>
      <c r="B939" s="69" t="s">
        <v>1278</v>
      </c>
      <c r="C939" s="69" t="s">
        <v>1307</v>
      </c>
      <c r="D939" s="69" t="s">
        <v>1280</v>
      </c>
      <c r="E939" s="75" t="s">
        <v>54</v>
      </c>
      <c r="F939" s="69" t="s">
        <v>1308</v>
      </c>
      <c r="G939" s="71">
        <v>150000</v>
      </c>
      <c r="H939" s="72">
        <f t="shared" si="14"/>
        <v>72.164162876419908</v>
      </c>
    </row>
    <row r="940" spans="1:8" ht="15.75" x14ac:dyDescent="0.25">
      <c r="A940" s="69">
        <v>43861</v>
      </c>
      <c r="B940" s="69" t="s">
        <v>1278</v>
      </c>
      <c r="C940" s="69" t="s">
        <v>1309</v>
      </c>
      <c r="D940" s="69" t="s">
        <v>1280</v>
      </c>
      <c r="E940" s="75" t="s">
        <v>54</v>
      </c>
      <c r="F940" s="69" t="s">
        <v>1310</v>
      </c>
      <c r="G940" s="71">
        <v>150000</v>
      </c>
      <c r="H940" s="72">
        <f t="shared" si="14"/>
        <v>72.164162876419908</v>
      </c>
    </row>
    <row r="941" spans="1:8" ht="15.75" x14ac:dyDescent="0.25">
      <c r="A941" s="69">
        <v>43861</v>
      </c>
      <c r="B941" s="69" t="s">
        <v>1278</v>
      </c>
      <c r="C941" s="69" t="s">
        <v>1311</v>
      </c>
      <c r="D941" s="69" t="s">
        <v>1280</v>
      </c>
      <c r="E941" s="75" t="s">
        <v>54</v>
      </c>
      <c r="F941" s="69" t="s">
        <v>1312</v>
      </c>
      <c r="G941" s="71">
        <v>150000</v>
      </c>
      <c r="H941" s="72">
        <f t="shared" si="14"/>
        <v>72.164162876419908</v>
      </c>
    </row>
    <row r="942" spans="1:8" ht="15.75" x14ac:dyDescent="0.25">
      <c r="A942" s="69">
        <v>43861</v>
      </c>
      <c r="B942" s="69" t="s">
        <v>1278</v>
      </c>
      <c r="C942" s="69" t="s">
        <v>1313</v>
      </c>
      <c r="D942" s="69" t="s">
        <v>1280</v>
      </c>
      <c r="E942" s="75" t="s">
        <v>54</v>
      </c>
      <c r="F942" s="69" t="s">
        <v>1314</v>
      </c>
      <c r="G942" s="71">
        <v>150000</v>
      </c>
      <c r="H942" s="72">
        <f t="shared" si="14"/>
        <v>72.164162876419908</v>
      </c>
    </row>
    <row r="943" spans="1:8" ht="15.75" x14ac:dyDescent="0.25">
      <c r="A943" s="69">
        <v>43861</v>
      </c>
      <c r="B943" s="69" t="s">
        <v>1278</v>
      </c>
      <c r="C943" s="69" t="s">
        <v>1315</v>
      </c>
      <c r="D943" s="69" t="s">
        <v>1280</v>
      </c>
      <c r="E943" s="75" t="s">
        <v>54</v>
      </c>
      <c r="F943" s="69" t="s">
        <v>1316</v>
      </c>
      <c r="G943" s="71">
        <v>150000</v>
      </c>
      <c r="H943" s="72">
        <f t="shared" si="14"/>
        <v>72.164162876419908</v>
      </c>
    </row>
    <row r="944" spans="1:8" ht="15.75" x14ac:dyDescent="0.25">
      <c r="A944" s="69">
        <v>43861</v>
      </c>
      <c r="B944" s="69" t="s">
        <v>1278</v>
      </c>
      <c r="C944" s="69" t="s">
        <v>1317</v>
      </c>
      <c r="D944" s="69" t="s">
        <v>1280</v>
      </c>
      <c r="E944" s="75" t="s">
        <v>54</v>
      </c>
      <c r="F944" s="69" t="s">
        <v>1318</v>
      </c>
      <c r="G944" s="71">
        <v>150000</v>
      </c>
      <c r="H944" s="72">
        <f t="shared" si="14"/>
        <v>72.164162876419908</v>
      </c>
    </row>
    <row r="945" spans="1:8" ht="15.75" x14ac:dyDescent="0.25">
      <c r="A945" s="69">
        <v>43841</v>
      </c>
      <c r="B945" s="69" t="s">
        <v>1319</v>
      </c>
      <c r="C945" s="69" t="s">
        <v>1284</v>
      </c>
      <c r="D945" s="69" t="s">
        <v>1320</v>
      </c>
      <c r="E945" s="75" t="s">
        <v>1185</v>
      </c>
      <c r="F945" s="69" t="s">
        <v>1321</v>
      </c>
      <c r="G945" s="71">
        <v>193478</v>
      </c>
      <c r="H945" s="72">
        <f t="shared" si="14"/>
        <v>93.081186033359799</v>
      </c>
    </row>
    <row r="946" spans="1:8" ht="15.75" x14ac:dyDescent="0.25">
      <c r="A946" s="69" t="s">
        <v>1322</v>
      </c>
      <c r="B946" s="69" t="s">
        <v>1323</v>
      </c>
      <c r="C946" s="69" t="s">
        <v>1279</v>
      </c>
      <c r="D946" s="69" t="s">
        <v>1320</v>
      </c>
      <c r="E946" s="75" t="s">
        <v>1185</v>
      </c>
      <c r="F946" s="69" t="s">
        <v>1324</v>
      </c>
      <c r="G946" s="71">
        <v>39132</v>
      </c>
      <c r="H946" s="72">
        <f t="shared" si="14"/>
        <v>18.826186811200426</v>
      </c>
    </row>
    <row r="947" spans="1:8" ht="15.75" x14ac:dyDescent="0.25">
      <c r="A947" s="69" t="s">
        <v>1325</v>
      </c>
      <c r="B947" s="69" t="s">
        <v>1302</v>
      </c>
      <c r="C947" s="69" t="s">
        <v>1326</v>
      </c>
      <c r="D947" s="69" t="s">
        <v>1327</v>
      </c>
      <c r="E947" s="75" t="s">
        <v>1268</v>
      </c>
      <c r="F947" s="69" t="s">
        <v>1328</v>
      </c>
      <c r="G947" s="71">
        <v>89000</v>
      </c>
      <c r="H947" s="72">
        <f t="shared" si="14"/>
        <v>42.817403306675814</v>
      </c>
    </row>
    <row r="948" spans="1:8" ht="15.75" x14ac:dyDescent="0.25">
      <c r="A948" s="69" t="s">
        <v>1329</v>
      </c>
      <c r="B948" s="69" t="s">
        <v>1302</v>
      </c>
      <c r="C948" s="69" t="s">
        <v>1330</v>
      </c>
      <c r="D948" s="69" t="s">
        <v>1327</v>
      </c>
      <c r="E948" s="75" t="s">
        <v>1268</v>
      </c>
      <c r="F948" s="69" t="s">
        <v>1331</v>
      </c>
      <c r="G948" s="71">
        <v>2682000</v>
      </c>
      <c r="H948" s="72">
        <f t="shared" si="14"/>
        <v>1290.2952322303879</v>
      </c>
    </row>
    <row r="949" spans="1:8" ht="15.75" x14ac:dyDescent="0.25">
      <c r="A949" s="69" t="s">
        <v>1329</v>
      </c>
      <c r="B949" s="69" t="s">
        <v>1302</v>
      </c>
      <c r="C949" s="69" t="s">
        <v>1330</v>
      </c>
      <c r="D949" s="69" t="s">
        <v>1327</v>
      </c>
      <c r="E949" s="75" t="s">
        <v>1268</v>
      </c>
      <c r="F949" s="69" t="s">
        <v>1332</v>
      </c>
      <c r="G949" s="71">
        <v>450000</v>
      </c>
      <c r="H949" s="72">
        <f t="shared" si="14"/>
        <v>216.49248862925973</v>
      </c>
    </row>
    <row r="950" spans="1:8" ht="15.75" x14ac:dyDescent="0.25">
      <c r="A950" s="69" t="s">
        <v>1333</v>
      </c>
      <c r="B950" s="69" t="s">
        <v>1302</v>
      </c>
      <c r="C950" s="69" t="s">
        <v>1334</v>
      </c>
      <c r="D950" s="69" t="s">
        <v>1327</v>
      </c>
      <c r="E950" s="75" t="s">
        <v>1268</v>
      </c>
      <c r="F950" s="69" t="s">
        <v>1335</v>
      </c>
      <c r="G950" s="71">
        <v>100000</v>
      </c>
      <c r="H950" s="72">
        <f t="shared" si="14"/>
        <v>48.109441917613267</v>
      </c>
    </row>
    <row r="951" spans="1:8" ht="15.75" x14ac:dyDescent="0.25">
      <c r="A951" s="69" t="s">
        <v>1336</v>
      </c>
      <c r="B951" s="69" t="s">
        <v>1337</v>
      </c>
      <c r="C951" s="69" t="s">
        <v>1338</v>
      </c>
      <c r="D951" s="69" t="s">
        <v>1327</v>
      </c>
      <c r="E951" s="75" t="s">
        <v>1268</v>
      </c>
      <c r="F951" s="69" t="s">
        <v>1339</v>
      </c>
      <c r="G951" s="71">
        <v>1620000</v>
      </c>
      <c r="H951" s="72">
        <f t="shared" si="14"/>
        <v>779.37295906533495</v>
      </c>
    </row>
    <row r="952" spans="1:8" ht="15.75" x14ac:dyDescent="0.25">
      <c r="A952" s="69" t="s">
        <v>1340</v>
      </c>
      <c r="B952" s="69" t="s">
        <v>1341</v>
      </c>
      <c r="C952" s="69" t="s">
        <v>1342</v>
      </c>
      <c r="D952" s="69" t="s">
        <v>1343</v>
      </c>
      <c r="E952" s="75" t="s">
        <v>1265</v>
      </c>
      <c r="F952" s="69" t="s">
        <v>1344</v>
      </c>
      <c r="G952" s="71">
        <v>1770000</v>
      </c>
      <c r="H952" s="72">
        <f t="shared" si="14"/>
        <v>851.53712194175489</v>
      </c>
    </row>
    <row r="953" spans="1:8" ht="15.75" x14ac:dyDescent="0.25">
      <c r="A953" s="69" t="s">
        <v>1345</v>
      </c>
      <c r="B953" s="69" t="s">
        <v>1341</v>
      </c>
      <c r="C953" s="69" t="s">
        <v>1346</v>
      </c>
      <c r="D953" s="69" t="s">
        <v>1347</v>
      </c>
      <c r="E953" s="75" t="s">
        <v>72</v>
      </c>
      <c r="F953" s="69" t="s">
        <v>1348</v>
      </c>
      <c r="G953" s="71">
        <v>300000</v>
      </c>
      <c r="H953" s="72">
        <f t="shared" si="14"/>
        <v>144.32832575283982</v>
      </c>
    </row>
    <row r="954" spans="1:8" ht="15.75" x14ac:dyDescent="0.25">
      <c r="A954" s="69" t="s">
        <v>1349</v>
      </c>
      <c r="B954" s="69" t="s">
        <v>1341</v>
      </c>
      <c r="C954" s="69" t="s">
        <v>1350</v>
      </c>
      <c r="D954" s="69" t="s">
        <v>1347</v>
      </c>
      <c r="E954" s="75" t="s">
        <v>72</v>
      </c>
      <c r="F954" s="69" t="s">
        <v>1351</v>
      </c>
      <c r="G954" s="71">
        <v>300000</v>
      </c>
      <c r="H954" s="72">
        <f t="shared" si="14"/>
        <v>144.32832575283982</v>
      </c>
    </row>
    <row r="955" spans="1:8" ht="15.75" x14ac:dyDescent="0.25">
      <c r="A955" s="69" t="s">
        <v>1352</v>
      </c>
      <c r="B955" s="69" t="s">
        <v>1341</v>
      </c>
      <c r="C955" s="69" t="s">
        <v>1353</v>
      </c>
      <c r="D955" s="69" t="s">
        <v>1347</v>
      </c>
      <c r="E955" s="75" t="s">
        <v>72</v>
      </c>
      <c r="F955" s="69" t="s">
        <v>1354</v>
      </c>
      <c r="G955" s="71">
        <v>300000</v>
      </c>
      <c r="H955" s="72">
        <f t="shared" si="14"/>
        <v>144.32832575283982</v>
      </c>
    </row>
    <row r="956" spans="1:8" ht="15.75" x14ac:dyDescent="0.25">
      <c r="A956" s="69" t="s">
        <v>1355</v>
      </c>
      <c r="B956" s="69" t="s">
        <v>1302</v>
      </c>
      <c r="C956" s="69" t="s">
        <v>1356</v>
      </c>
      <c r="D956" s="69" t="s">
        <v>1347</v>
      </c>
      <c r="E956" s="75" t="s">
        <v>72</v>
      </c>
      <c r="F956" s="69" t="s">
        <v>1357</v>
      </c>
      <c r="G956" s="71">
        <v>151317</v>
      </c>
      <c r="H956" s="72">
        <f t="shared" si="14"/>
        <v>72.797764226474868</v>
      </c>
    </row>
    <row r="957" spans="1:8" ht="15.75" x14ac:dyDescent="0.25">
      <c r="A957" s="69" t="s">
        <v>1358</v>
      </c>
      <c r="B957" s="69" t="s">
        <v>1302</v>
      </c>
      <c r="C957" s="69" t="s">
        <v>1359</v>
      </c>
      <c r="D957" s="69" t="s">
        <v>1347</v>
      </c>
      <c r="E957" s="75" t="s">
        <v>72</v>
      </c>
      <c r="F957" s="69" t="s">
        <v>1360</v>
      </c>
      <c r="G957" s="71">
        <v>40000</v>
      </c>
      <c r="H957" s="72">
        <f t="shared" si="14"/>
        <v>19.243776767045308</v>
      </c>
    </row>
    <row r="958" spans="1:8" ht="15.75" x14ac:dyDescent="0.25">
      <c r="A958" s="69" t="s">
        <v>1361</v>
      </c>
      <c r="B958" s="69" t="s">
        <v>1302</v>
      </c>
      <c r="C958" s="69" t="s">
        <v>1362</v>
      </c>
      <c r="D958" s="69" t="s">
        <v>1347</v>
      </c>
      <c r="E958" s="75" t="s">
        <v>72</v>
      </c>
      <c r="F958" s="69" t="s">
        <v>1363</v>
      </c>
      <c r="G958" s="71">
        <v>68000</v>
      </c>
      <c r="H958" s="72">
        <f t="shared" si="14"/>
        <v>32.714420503977024</v>
      </c>
    </row>
    <row r="959" spans="1:8" ht="15.75" x14ac:dyDescent="0.25">
      <c r="A959" s="69" t="s">
        <v>1364</v>
      </c>
      <c r="B959" s="69" t="s">
        <v>1278</v>
      </c>
      <c r="C959" s="69" t="s">
        <v>1365</v>
      </c>
      <c r="D959" s="69" t="s">
        <v>1347</v>
      </c>
      <c r="E959" s="75" t="s">
        <v>72</v>
      </c>
      <c r="F959" s="69" t="s">
        <v>1366</v>
      </c>
      <c r="G959" s="71">
        <v>490000</v>
      </c>
      <c r="H959" s="72">
        <f t="shared" si="14"/>
        <v>235.73626539630501</v>
      </c>
    </row>
    <row r="960" spans="1:8" ht="15.75" x14ac:dyDescent="0.25">
      <c r="A960" s="69" t="s">
        <v>1367</v>
      </c>
      <c r="B960" s="69" t="s">
        <v>1278</v>
      </c>
      <c r="C960" s="69" t="s">
        <v>1368</v>
      </c>
      <c r="D960" s="69" t="s">
        <v>1347</v>
      </c>
      <c r="E960" s="75" t="s">
        <v>72</v>
      </c>
      <c r="F960" s="69" t="s">
        <v>1369</v>
      </c>
      <c r="G960" s="71">
        <v>100000</v>
      </c>
      <c r="H960" s="72">
        <f t="shared" si="14"/>
        <v>48.109441917613267</v>
      </c>
    </row>
    <row r="961" spans="1:8" ht="15.75" x14ac:dyDescent="0.25">
      <c r="A961" s="69" t="s">
        <v>1367</v>
      </c>
      <c r="B961" s="69" t="s">
        <v>1278</v>
      </c>
      <c r="C961" s="69" t="s">
        <v>1368</v>
      </c>
      <c r="D961" s="69" t="s">
        <v>1347</v>
      </c>
      <c r="E961" s="75" t="s">
        <v>72</v>
      </c>
      <c r="F961" s="69" t="s">
        <v>1370</v>
      </c>
      <c r="G961" s="71">
        <v>1221800</v>
      </c>
      <c r="H961" s="72">
        <f t="shared" si="14"/>
        <v>587.80116134939897</v>
      </c>
    </row>
    <row r="962" spans="1:8" ht="15.75" x14ac:dyDescent="0.25">
      <c r="A962" s="69" t="s">
        <v>1371</v>
      </c>
      <c r="B962" s="69" t="s">
        <v>1278</v>
      </c>
      <c r="C962" s="69" t="s">
        <v>1372</v>
      </c>
      <c r="D962" s="69" t="s">
        <v>1347</v>
      </c>
      <c r="E962" s="75" t="s">
        <v>72</v>
      </c>
      <c r="F962" s="69" t="s">
        <v>1373</v>
      </c>
      <c r="G962" s="71">
        <v>200000</v>
      </c>
      <c r="H962" s="72">
        <f t="shared" si="14"/>
        <v>96.218883835226535</v>
      </c>
    </row>
    <row r="963" spans="1:8" ht="15.75" x14ac:dyDescent="0.25">
      <c r="A963" s="69" t="s">
        <v>1371</v>
      </c>
      <c r="B963" s="69" t="s">
        <v>1278</v>
      </c>
      <c r="C963" s="69" t="s">
        <v>1372</v>
      </c>
      <c r="D963" s="69" t="s">
        <v>1347</v>
      </c>
      <c r="E963" s="75" t="s">
        <v>72</v>
      </c>
      <c r="F963" s="69" t="s">
        <v>1374</v>
      </c>
      <c r="G963" s="71">
        <v>829700</v>
      </c>
      <c r="H963" s="72">
        <f t="shared" si="14"/>
        <v>399.16403959043731</v>
      </c>
    </row>
    <row r="964" spans="1:8" ht="15.75" x14ac:dyDescent="0.25">
      <c r="A964" s="69" t="s">
        <v>1375</v>
      </c>
      <c r="B964" s="69" t="s">
        <v>1337</v>
      </c>
      <c r="C964" s="69" t="s">
        <v>1376</v>
      </c>
      <c r="D964" s="69" t="s">
        <v>1347</v>
      </c>
      <c r="E964" s="75" t="s">
        <v>72</v>
      </c>
      <c r="F964" s="69" t="s">
        <v>1377</v>
      </c>
      <c r="G964" s="71">
        <v>1840000</v>
      </c>
      <c r="H964" s="72">
        <f t="shared" si="14"/>
        <v>885.21373128408413</v>
      </c>
    </row>
    <row r="965" spans="1:8" ht="15.75" x14ac:dyDescent="0.25">
      <c r="A965" s="69" t="s">
        <v>1378</v>
      </c>
      <c r="B965" s="69" t="s">
        <v>1337</v>
      </c>
      <c r="C965" s="69" t="s">
        <v>1379</v>
      </c>
      <c r="D965" s="69" t="s">
        <v>1280</v>
      </c>
      <c r="E965" s="73" t="s">
        <v>54</v>
      </c>
      <c r="F965" s="69" t="s">
        <v>1380</v>
      </c>
      <c r="G965" s="71">
        <v>720000</v>
      </c>
      <c r="H965" s="72">
        <f t="shared" si="14"/>
        <v>346.38798180681556</v>
      </c>
    </row>
    <row r="966" spans="1:8" ht="15.75" x14ac:dyDescent="0.25">
      <c r="A966" s="69" t="s">
        <v>1381</v>
      </c>
      <c r="B966" s="69" t="s">
        <v>1337</v>
      </c>
      <c r="C966" s="69" t="s">
        <v>1382</v>
      </c>
      <c r="D966" s="69" t="s">
        <v>1280</v>
      </c>
      <c r="E966" s="75" t="s">
        <v>54</v>
      </c>
      <c r="F966" s="69" t="s">
        <v>1383</v>
      </c>
      <c r="G966" s="71">
        <v>480000</v>
      </c>
      <c r="H966" s="72">
        <f t="shared" si="14"/>
        <v>230.92532120454371</v>
      </c>
    </row>
    <row r="967" spans="1:8" ht="15.75" x14ac:dyDescent="0.25">
      <c r="A967" s="69" t="s">
        <v>1384</v>
      </c>
      <c r="B967" s="69" t="s">
        <v>1385</v>
      </c>
      <c r="C967" s="69" t="s">
        <v>1372</v>
      </c>
      <c r="D967" s="69" t="s">
        <v>1280</v>
      </c>
      <c r="E967" s="75" t="s">
        <v>54</v>
      </c>
      <c r="F967" s="69" t="s">
        <v>1386</v>
      </c>
      <c r="G967" s="71">
        <v>29000</v>
      </c>
      <c r="H967" s="72">
        <f t="shared" ref="H967:H1030" si="15">G967/$G$2</f>
        <v>13.951738156107849</v>
      </c>
    </row>
    <row r="968" spans="1:8" ht="15.75" x14ac:dyDescent="0.25">
      <c r="A968" s="69" t="s">
        <v>1387</v>
      </c>
      <c r="B968" s="69" t="s">
        <v>1337</v>
      </c>
      <c r="C968" s="69" t="s">
        <v>1388</v>
      </c>
      <c r="D968" s="69" t="s">
        <v>1280</v>
      </c>
      <c r="E968" s="75" t="s">
        <v>54</v>
      </c>
      <c r="F968" s="69" t="s">
        <v>1389</v>
      </c>
      <c r="G968" s="71">
        <v>4800000</v>
      </c>
      <c r="H968" s="72">
        <f t="shared" si="15"/>
        <v>2309.2532120454371</v>
      </c>
    </row>
    <row r="969" spans="1:8" ht="15.75" x14ac:dyDescent="0.25">
      <c r="A969" s="69" t="s">
        <v>1390</v>
      </c>
      <c r="B969" s="69" t="s">
        <v>1337</v>
      </c>
      <c r="C969" s="69" t="s">
        <v>1326</v>
      </c>
      <c r="D969" s="69" t="s">
        <v>1280</v>
      </c>
      <c r="E969" s="75" t="s">
        <v>54</v>
      </c>
      <c r="F969" s="69" t="s">
        <v>1391</v>
      </c>
      <c r="G969" s="71">
        <v>2860000</v>
      </c>
      <c r="H969" s="72">
        <f t="shared" si="15"/>
        <v>1375.9300388437396</v>
      </c>
    </row>
    <row r="970" spans="1:8" ht="15.75" x14ac:dyDescent="0.25">
      <c r="A970" s="69" t="s">
        <v>1392</v>
      </c>
      <c r="B970" s="69" t="s">
        <v>1337</v>
      </c>
      <c r="C970" s="69" t="s">
        <v>1393</v>
      </c>
      <c r="D970" s="69" t="s">
        <v>1280</v>
      </c>
      <c r="E970" s="75" t="s">
        <v>54</v>
      </c>
      <c r="F970" s="69" t="s">
        <v>1394</v>
      </c>
      <c r="G970" s="71">
        <v>2880000</v>
      </c>
      <c r="H970" s="72">
        <f t="shared" si="15"/>
        <v>1385.5519272272622</v>
      </c>
    </row>
    <row r="971" spans="1:8" ht="15.75" x14ac:dyDescent="0.25">
      <c r="A971" s="69" t="s">
        <v>1395</v>
      </c>
      <c r="B971" s="69" t="s">
        <v>1278</v>
      </c>
      <c r="C971" s="69" t="s">
        <v>1396</v>
      </c>
      <c r="D971" s="69" t="s">
        <v>1280</v>
      </c>
      <c r="E971" s="75" t="s">
        <v>54</v>
      </c>
      <c r="F971" s="69" t="s">
        <v>1397</v>
      </c>
      <c r="G971" s="71">
        <v>150000</v>
      </c>
      <c r="H971" s="72">
        <f t="shared" si="15"/>
        <v>72.164162876419908</v>
      </c>
    </row>
    <row r="972" spans="1:8" ht="15.75" x14ac:dyDescent="0.25">
      <c r="A972" s="69" t="s">
        <v>1398</v>
      </c>
      <c r="B972" s="69" t="s">
        <v>1278</v>
      </c>
      <c r="C972" s="69" t="s">
        <v>1382</v>
      </c>
      <c r="D972" s="69" t="s">
        <v>1280</v>
      </c>
      <c r="E972" s="75" t="s">
        <v>54</v>
      </c>
      <c r="F972" s="69" t="s">
        <v>1399</v>
      </c>
      <c r="G972" s="71">
        <v>150000</v>
      </c>
      <c r="H972" s="72">
        <f t="shared" si="15"/>
        <v>72.164162876419908</v>
      </c>
    </row>
    <row r="973" spans="1:8" ht="15.75" x14ac:dyDescent="0.25">
      <c r="A973" s="69" t="s">
        <v>1400</v>
      </c>
      <c r="B973" s="69" t="s">
        <v>1278</v>
      </c>
      <c r="C973" s="69" t="s">
        <v>1401</v>
      </c>
      <c r="D973" s="69" t="s">
        <v>1280</v>
      </c>
      <c r="E973" s="75" t="s">
        <v>54</v>
      </c>
      <c r="F973" s="69" t="s">
        <v>1402</v>
      </c>
      <c r="G973" s="71">
        <v>150000</v>
      </c>
      <c r="H973" s="72">
        <f t="shared" si="15"/>
        <v>72.164162876419908</v>
      </c>
    </row>
    <row r="974" spans="1:8" ht="15.75" x14ac:dyDescent="0.25">
      <c r="A974" s="69" t="s">
        <v>1403</v>
      </c>
      <c r="B974" s="69" t="s">
        <v>1278</v>
      </c>
      <c r="C974" s="69" t="s">
        <v>1404</v>
      </c>
      <c r="D974" s="69" t="s">
        <v>1280</v>
      </c>
      <c r="E974" s="75" t="s">
        <v>54</v>
      </c>
      <c r="F974" s="69" t="s">
        <v>1405</v>
      </c>
      <c r="G974" s="71">
        <v>150000</v>
      </c>
      <c r="H974" s="72">
        <f t="shared" si="15"/>
        <v>72.164162876419908</v>
      </c>
    </row>
    <row r="975" spans="1:8" ht="15.75" x14ac:dyDescent="0.25">
      <c r="A975" s="69" t="s">
        <v>1406</v>
      </c>
      <c r="B975" s="69" t="s">
        <v>1278</v>
      </c>
      <c r="C975" s="69" t="s">
        <v>1407</v>
      </c>
      <c r="D975" s="69" t="s">
        <v>1280</v>
      </c>
      <c r="E975" s="75" t="s">
        <v>54</v>
      </c>
      <c r="F975" s="69" t="s">
        <v>1408</v>
      </c>
      <c r="G975" s="71">
        <v>150000</v>
      </c>
      <c r="H975" s="72">
        <f t="shared" si="15"/>
        <v>72.164162876419908</v>
      </c>
    </row>
    <row r="976" spans="1:8" ht="15.75" x14ac:dyDescent="0.25">
      <c r="A976" s="69" t="s">
        <v>1409</v>
      </c>
      <c r="B976" s="69" t="s">
        <v>1278</v>
      </c>
      <c r="C976" s="69" t="s">
        <v>1410</v>
      </c>
      <c r="D976" s="69" t="s">
        <v>1280</v>
      </c>
      <c r="E976" s="75" t="s">
        <v>54</v>
      </c>
      <c r="F976" s="69" t="s">
        <v>1411</v>
      </c>
      <c r="G976" s="71">
        <v>150000</v>
      </c>
      <c r="H976" s="72">
        <f t="shared" si="15"/>
        <v>72.164162876419908</v>
      </c>
    </row>
    <row r="977" spans="1:8" ht="15.75" x14ac:dyDescent="0.25">
      <c r="A977" s="69" t="s">
        <v>1412</v>
      </c>
      <c r="B977" s="69" t="s">
        <v>1278</v>
      </c>
      <c r="C977" s="69" t="s">
        <v>1413</v>
      </c>
      <c r="D977" s="69" t="s">
        <v>1280</v>
      </c>
      <c r="E977" s="75" t="s">
        <v>54</v>
      </c>
      <c r="F977" s="69" t="s">
        <v>1414</v>
      </c>
      <c r="G977" s="71">
        <v>150000</v>
      </c>
      <c r="H977" s="72">
        <f t="shared" si="15"/>
        <v>72.164162876419908</v>
      </c>
    </row>
    <row r="978" spans="1:8" ht="15.75" x14ac:dyDescent="0.25">
      <c r="A978" s="69" t="s">
        <v>1415</v>
      </c>
      <c r="B978" s="69" t="s">
        <v>1278</v>
      </c>
      <c r="C978" s="69" t="s">
        <v>1416</v>
      </c>
      <c r="D978" s="69" t="s">
        <v>1280</v>
      </c>
      <c r="E978" s="75" t="s">
        <v>54</v>
      </c>
      <c r="F978" s="69" t="s">
        <v>1417</v>
      </c>
      <c r="G978" s="71">
        <v>150000</v>
      </c>
      <c r="H978" s="72">
        <f t="shared" si="15"/>
        <v>72.164162876419908</v>
      </c>
    </row>
    <row r="979" spans="1:8" ht="15.75" x14ac:dyDescent="0.25">
      <c r="A979" s="69" t="s">
        <v>1418</v>
      </c>
      <c r="B979" s="69" t="s">
        <v>1278</v>
      </c>
      <c r="C979" s="69" t="s">
        <v>1419</v>
      </c>
      <c r="D979" s="69" t="s">
        <v>1280</v>
      </c>
      <c r="E979" s="75" t="s">
        <v>54</v>
      </c>
      <c r="F979" s="69" t="s">
        <v>1420</v>
      </c>
      <c r="G979" s="71">
        <v>150000</v>
      </c>
      <c r="H979" s="72">
        <f t="shared" si="15"/>
        <v>72.164162876419908</v>
      </c>
    </row>
    <row r="980" spans="1:8" ht="15.75" x14ac:dyDescent="0.25">
      <c r="A980" s="69" t="s">
        <v>1421</v>
      </c>
      <c r="B980" s="69" t="s">
        <v>1278</v>
      </c>
      <c r="C980" s="69" t="s">
        <v>1393</v>
      </c>
      <c r="D980" s="69" t="s">
        <v>1280</v>
      </c>
      <c r="E980" s="75" t="s">
        <v>54</v>
      </c>
      <c r="F980" s="69" t="s">
        <v>1422</v>
      </c>
      <c r="G980" s="71">
        <v>150000</v>
      </c>
      <c r="H980" s="72">
        <f t="shared" si="15"/>
        <v>72.164162876419908</v>
      </c>
    </row>
    <row r="981" spans="1:8" ht="15.75" x14ac:dyDescent="0.25">
      <c r="A981" s="69" t="s">
        <v>1423</v>
      </c>
      <c r="B981" s="69" t="s">
        <v>1278</v>
      </c>
      <c r="C981" s="69" t="s">
        <v>1424</v>
      </c>
      <c r="D981" s="69" t="s">
        <v>1280</v>
      </c>
      <c r="E981" s="75" t="s">
        <v>54</v>
      </c>
      <c r="F981" s="69" t="s">
        <v>1425</v>
      </c>
      <c r="G981" s="71">
        <v>150000</v>
      </c>
      <c r="H981" s="72">
        <f t="shared" si="15"/>
        <v>72.164162876419908</v>
      </c>
    </row>
    <row r="982" spans="1:8" ht="15.75" x14ac:dyDescent="0.25">
      <c r="A982" s="69" t="s">
        <v>1426</v>
      </c>
      <c r="B982" s="69" t="s">
        <v>1278</v>
      </c>
      <c r="C982" s="69" t="s">
        <v>1427</v>
      </c>
      <c r="D982" s="69" t="s">
        <v>1280</v>
      </c>
      <c r="E982" s="75" t="s">
        <v>54</v>
      </c>
      <c r="F982" s="69" t="s">
        <v>1428</v>
      </c>
      <c r="G982" s="71">
        <v>150000</v>
      </c>
      <c r="H982" s="72">
        <f t="shared" si="15"/>
        <v>72.164162876419908</v>
      </c>
    </row>
    <row r="983" spans="1:8" ht="15.75" x14ac:dyDescent="0.25">
      <c r="A983" s="69" t="s">
        <v>1429</v>
      </c>
      <c r="B983" s="69" t="s">
        <v>1278</v>
      </c>
      <c r="C983" s="69" t="s">
        <v>1430</v>
      </c>
      <c r="D983" s="69" t="s">
        <v>1280</v>
      </c>
      <c r="E983" s="75" t="s">
        <v>54</v>
      </c>
      <c r="F983" s="69" t="s">
        <v>1431</v>
      </c>
      <c r="G983" s="71">
        <v>150000</v>
      </c>
      <c r="H983" s="72">
        <f t="shared" si="15"/>
        <v>72.164162876419908</v>
      </c>
    </row>
    <row r="984" spans="1:8" ht="15.75" x14ac:dyDescent="0.25">
      <c r="A984" s="69" t="s">
        <v>1432</v>
      </c>
      <c r="B984" s="69" t="s">
        <v>1278</v>
      </c>
      <c r="C984" s="69" t="s">
        <v>1433</v>
      </c>
      <c r="D984" s="69" t="s">
        <v>1280</v>
      </c>
      <c r="E984" s="75" t="s">
        <v>54</v>
      </c>
      <c r="F984" s="69" t="s">
        <v>1434</v>
      </c>
      <c r="G984" s="71">
        <v>150000</v>
      </c>
      <c r="H984" s="72">
        <f t="shared" si="15"/>
        <v>72.164162876419908</v>
      </c>
    </row>
    <row r="985" spans="1:8" ht="15.75" x14ac:dyDescent="0.25">
      <c r="A985" s="69" t="s">
        <v>1435</v>
      </c>
      <c r="B985" s="69" t="s">
        <v>1278</v>
      </c>
      <c r="C985" s="69" t="s">
        <v>1436</v>
      </c>
      <c r="D985" s="69" t="s">
        <v>1280</v>
      </c>
      <c r="E985" s="75" t="s">
        <v>54</v>
      </c>
      <c r="F985" s="69" t="s">
        <v>1437</v>
      </c>
      <c r="G985" s="71">
        <v>150000</v>
      </c>
      <c r="H985" s="72">
        <f t="shared" si="15"/>
        <v>72.164162876419908</v>
      </c>
    </row>
    <row r="986" spans="1:8" ht="15.75" x14ac:dyDescent="0.25">
      <c r="A986" s="69" t="s">
        <v>1438</v>
      </c>
      <c r="B986" s="69" t="s">
        <v>1278</v>
      </c>
      <c r="C986" s="69" t="s">
        <v>1439</v>
      </c>
      <c r="D986" s="69" t="s">
        <v>1280</v>
      </c>
      <c r="E986" s="75" t="s">
        <v>54</v>
      </c>
      <c r="F986" s="69" t="s">
        <v>1440</v>
      </c>
      <c r="G986" s="71">
        <v>150000</v>
      </c>
      <c r="H986" s="72">
        <f t="shared" si="15"/>
        <v>72.164162876419908</v>
      </c>
    </row>
    <row r="987" spans="1:8" ht="15.75" x14ac:dyDescent="0.25">
      <c r="A987" s="69" t="s">
        <v>1441</v>
      </c>
      <c r="B987" s="69" t="s">
        <v>1302</v>
      </c>
      <c r="C987" s="69" t="s">
        <v>1442</v>
      </c>
      <c r="D987" s="69" t="s">
        <v>1280</v>
      </c>
      <c r="E987" s="75" t="s">
        <v>54</v>
      </c>
      <c r="F987" s="69" t="s">
        <v>1443</v>
      </c>
      <c r="G987" s="71">
        <v>150000</v>
      </c>
      <c r="H987" s="72">
        <f t="shared" si="15"/>
        <v>72.164162876419908</v>
      </c>
    </row>
    <row r="988" spans="1:8" ht="15.75" x14ac:dyDescent="0.25">
      <c r="A988" s="69" t="s">
        <v>1444</v>
      </c>
      <c r="B988" s="69" t="s">
        <v>1337</v>
      </c>
      <c r="C988" s="69" t="s">
        <v>1445</v>
      </c>
      <c r="D988" s="69" t="s">
        <v>1280</v>
      </c>
      <c r="E988" s="75" t="s">
        <v>54</v>
      </c>
      <c r="F988" s="69" t="s">
        <v>1446</v>
      </c>
      <c r="G988" s="71">
        <v>2400000</v>
      </c>
      <c r="H988" s="72">
        <f t="shared" si="15"/>
        <v>1154.6266060227185</v>
      </c>
    </row>
    <row r="989" spans="1:8" ht="15.75" x14ac:dyDescent="0.25">
      <c r="A989" s="69" t="s">
        <v>1447</v>
      </c>
      <c r="B989" s="69" t="s">
        <v>1337</v>
      </c>
      <c r="C989" s="69" t="s">
        <v>1448</v>
      </c>
      <c r="D989" s="69" t="s">
        <v>1280</v>
      </c>
      <c r="E989" s="75" t="s">
        <v>54</v>
      </c>
      <c r="F989" s="69" t="s">
        <v>1446</v>
      </c>
      <c r="G989" s="71">
        <v>2400000</v>
      </c>
      <c r="H989" s="72">
        <f t="shared" si="15"/>
        <v>1154.6266060227185</v>
      </c>
    </row>
    <row r="990" spans="1:8" ht="15.75" x14ac:dyDescent="0.25">
      <c r="A990" s="69" t="s">
        <v>1449</v>
      </c>
      <c r="B990" s="69" t="s">
        <v>1337</v>
      </c>
      <c r="C990" s="69" t="s">
        <v>1450</v>
      </c>
      <c r="D990" s="69" t="s">
        <v>1280</v>
      </c>
      <c r="E990" s="75" t="s">
        <v>54</v>
      </c>
      <c r="F990" s="69" t="s">
        <v>1451</v>
      </c>
      <c r="G990" s="71">
        <v>1920000</v>
      </c>
      <c r="H990" s="72">
        <f t="shared" si="15"/>
        <v>923.70128481817483</v>
      </c>
    </row>
    <row r="991" spans="1:8" ht="15.75" x14ac:dyDescent="0.25">
      <c r="A991" s="69" t="s">
        <v>1452</v>
      </c>
      <c r="B991" s="69" t="s">
        <v>1341</v>
      </c>
      <c r="C991" s="69" t="s">
        <v>1453</v>
      </c>
      <c r="D991" s="69" t="s">
        <v>1454</v>
      </c>
      <c r="E991" s="75" t="s">
        <v>64</v>
      </c>
      <c r="F991" s="69" t="s">
        <v>1455</v>
      </c>
      <c r="G991" s="71">
        <v>300000</v>
      </c>
      <c r="H991" s="72">
        <f t="shared" si="15"/>
        <v>144.32832575283982</v>
      </c>
    </row>
    <row r="992" spans="1:8" ht="15.75" x14ac:dyDescent="0.25">
      <c r="A992" s="69" t="s">
        <v>1456</v>
      </c>
      <c r="B992" s="69" t="s">
        <v>1341</v>
      </c>
      <c r="C992" s="69" t="s">
        <v>1457</v>
      </c>
      <c r="D992" s="69" t="s">
        <v>1454</v>
      </c>
      <c r="E992" s="75" t="s">
        <v>64</v>
      </c>
      <c r="F992" s="69" t="s">
        <v>1458</v>
      </c>
      <c r="G992" s="71">
        <v>300000</v>
      </c>
      <c r="H992" s="72">
        <f t="shared" si="15"/>
        <v>144.32832575283982</v>
      </c>
    </row>
    <row r="993" spans="1:8" ht="15.75" x14ac:dyDescent="0.25">
      <c r="A993" s="69" t="s">
        <v>1459</v>
      </c>
      <c r="B993" s="69" t="s">
        <v>1341</v>
      </c>
      <c r="C993" s="69" t="s">
        <v>1460</v>
      </c>
      <c r="D993" s="69" t="s">
        <v>1454</v>
      </c>
      <c r="E993" s="75" t="s">
        <v>64</v>
      </c>
      <c r="F993" s="69" t="s">
        <v>1461</v>
      </c>
      <c r="G993" s="71">
        <v>300000</v>
      </c>
      <c r="H993" s="72">
        <f t="shared" si="15"/>
        <v>144.32832575283982</v>
      </c>
    </row>
    <row r="994" spans="1:8" ht="15.75" x14ac:dyDescent="0.25">
      <c r="A994" s="69" t="s">
        <v>1462</v>
      </c>
      <c r="B994" s="69" t="s">
        <v>1341</v>
      </c>
      <c r="C994" s="69" t="s">
        <v>1463</v>
      </c>
      <c r="D994" s="69" t="s">
        <v>1454</v>
      </c>
      <c r="E994" s="75" t="s">
        <v>64</v>
      </c>
      <c r="F994" s="69" t="s">
        <v>1464</v>
      </c>
      <c r="G994" s="71">
        <v>150000</v>
      </c>
      <c r="H994" s="72">
        <f t="shared" si="15"/>
        <v>72.164162876419908</v>
      </c>
    </row>
    <row r="995" spans="1:8" ht="15.75" x14ac:dyDescent="0.25">
      <c r="A995" s="69" t="s">
        <v>1465</v>
      </c>
      <c r="B995" s="69" t="s">
        <v>1341</v>
      </c>
      <c r="C995" s="69" t="s">
        <v>1466</v>
      </c>
      <c r="D995" s="69" t="s">
        <v>1454</v>
      </c>
      <c r="E995" s="75" t="s">
        <v>64</v>
      </c>
      <c r="F995" s="69" t="s">
        <v>1467</v>
      </c>
      <c r="G995" s="71">
        <v>300000</v>
      </c>
      <c r="H995" s="72">
        <f t="shared" si="15"/>
        <v>144.32832575283982</v>
      </c>
    </row>
    <row r="996" spans="1:8" ht="15.75" x14ac:dyDescent="0.25">
      <c r="A996" s="69" t="s">
        <v>1468</v>
      </c>
      <c r="B996" s="69" t="s">
        <v>1341</v>
      </c>
      <c r="C996" s="69" t="s">
        <v>1469</v>
      </c>
      <c r="D996" s="69" t="s">
        <v>1454</v>
      </c>
      <c r="E996" s="75" t="s">
        <v>64</v>
      </c>
      <c r="F996" s="69" t="s">
        <v>1461</v>
      </c>
      <c r="G996" s="71">
        <v>300000</v>
      </c>
      <c r="H996" s="72">
        <f t="shared" si="15"/>
        <v>144.32832575283982</v>
      </c>
    </row>
    <row r="997" spans="1:8" ht="15.75" x14ac:dyDescent="0.25">
      <c r="A997" s="69" t="s">
        <v>1470</v>
      </c>
      <c r="B997" s="69" t="s">
        <v>1341</v>
      </c>
      <c r="C997" s="69" t="s">
        <v>1471</v>
      </c>
      <c r="D997" s="69" t="s">
        <v>1454</v>
      </c>
      <c r="E997" s="75" t="s">
        <v>64</v>
      </c>
      <c r="F997" s="69" t="s">
        <v>1472</v>
      </c>
      <c r="G997" s="71">
        <v>300000</v>
      </c>
      <c r="H997" s="72">
        <f t="shared" si="15"/>
        <v>144.32832575283982</v>
      </c>
    </row>
    <row r="998" spans="1:8" ht="15.75" x14ac:dyDescent="0.25">
      <c r="A998" s="69" t="s">
        <v>1473</v>
      </c>
      <c r="B998" s="69" t="s">
        <v>1278</v>
      </c>
      <c r="C998" s="69" t="s">
        <v>1474</v>
      </c>
      <c r="D998" s="69" t="s">
        <v>1454</v>
      </c>
      <c r="E998" s="75" t="s">
        <v>64</v>
      </c>
      <c r="F998" s="69" t="s">
        <v>1475</v>
      </c>
      <c r="G998" s="71">
        <v>160000</v>
      </c>
      <c r="H998" s="72">
        <f t="shared" si="15"/>
        <v>76.975107068181231</v>
      </c>
    </row>
    <row r="999" spans="1:8" ht="15.75" x14ac:dyDescent="0.25">
      <c r="A999" s="69" t="s">
        <v>1473</v>
      </c>
      <c r="B999" s="69" t="s">
        <v>1278</v>
      </c>
      <c r="C999" s="69" t="s">
        <v>1474</v>
      </c>
      <c r="D999" s="69" t="s">
        <v>1454</v>
      </c>
      <c r="E999" s="75" t="s">
        <v>64</v>
      </c>
      <c r="F999" s="69" t="s">
        <v>1476</v>
      </c>
      <c r="G999" s="71">
        <v>765000</v>
      </c>
      <c r="H999" s="72">
        <f t="shared" si="15"/>
        <v>368.03723066974152</v>
      </c>
    </row>
    <row r="1000" spans="1:8" ht="15.75" x14ac:dyDescent="0.25">
      <c r="A1000" s="69" t="s">
        <v>1477</v>
      </c>
      <c r="B1000" s="69" t="s">
        <v>1278</v>
      </c>
      <c r="C1000" s="69" t="s">
        <v>1478</v>
      </c>
      <c r="D1000" s="69" t="s">
        <v>1454</v>
      </c>
      <c r="E1000" s="75" t="s">
        <v>64</v>
      </c>
      <c r="F1000" s="69" t="s">
        <v>1479</v>
      </c>
      <c r="G1000" s="71">
        <v>210000</v>
      </c>
      <c r="H1000" s="72">
        <f t="shared" si="15"/>
        <v>101.02982802698787</v>
      </c>
    </row>
    <row r="1001" spans="1:8" ht="15.75" x14ac:dyDescent="0.25">
      <c r="A1001" s="69" t="s">
        <v>1480</v>
      </c>
      <c r="B1001" s="69" t="s">
        <v>1337</v>
      </c>
      <c r="C1001" s="69" t="s">
        <v>1481</v>
      </c>
      <c r="D1001" s="69" t="s">
        <v>1454</v>
      </c>
      <c r="E1001" s="75" t="s">
        <v>64</v>
      </c>
      <c r="F1001" s="69" t="s">
        <v>1482</v>
      </c>
      <c r="G1001" s="71">
        <v>150000</v>
      </c>
      <c r="H1001" s="72">
        <f t="shared" si="15"/>
        <v>72.164162876419908</v>
      </c>
    </row>
    <row r="1002" spans="1:8" ht="15.75" x14ac:dyDescent="0.25">
      <c r="A1002" s="69" t="s">
        <v>1483</v>
      </c>
      <c r="B1002" s="69" t="s">
        <v>1337</v>
      </c>
      <c r="C1002" s="69" t="s">
        <v>1484</v>
      </c>
      <c r="D1002" s="69" t="s">
        <v>1454</v>
      </c>
      <c r="E1002" s="75" t="s">
        <v>64</v>
      </c>
      <c r="F1002" s="69" t="s">
        <v>1485</v>
      </c>
      <c r="G1002" s="71">
        <v>100000</v>
      </c>
      <c r="H1002" s="72">
        <f t="shared" si="15"/>
        <v>48.109441917613267</v>
      </c>
    </row>
    <row r="1003" spans="1:8" ht="15.75" x14ac:dyDescent="0.25">
      <c r="A1003" s="69" t="s">
        <v>1486</v>
      </c>
      <c r="B1003" s="69" t="s">
        <v>1337</v>
      </c>
      <c r="C1003" s="69" t="s">
        <v>1396</v>
      </c>
      <c r="D1003" s="69" t="s">
        <v>1454</v>
      </c>
      <c r="E1003" s="75" t="s">
        <v>64</v>
      </c>
      <c r="F1003" s="69" t="s">
        <v>1487</v>
      </c>
      <c r="G1003" s="71">
        <v>1900000</v>
      </c>
      <c r="H1003" s="72">
        <f t="shared" si="15"/>
        <v>914.07939643465215</v>
      </c>
    </row>
    <row r="1004" spans="1:8" ht="15.75" x14ac:dyDescent="0.25">
      <c r="A1004" s="69" t="s">
        <v>1488</v>
      </c>
      <c r="B1004" s="69" t="s">
        <v>1278</v>
      </c>
      <c r="C1004" s="69" t="s">
        <v>1489</v>
      </c>
      <c r="D1004" s="69" t="s">
        <v>1454</v>
      </c>
      <c r="E1004" s="75" t="s">
        <v>64</v>
      </c>
      <c r="F1004" s="69" t="s">
        <v>1490</v>
      </c>
      <c r="G1004" s="71">
        <v>490000</v>
      </c>
      <c r="H1004" s="72">
        <f t="shared" si="15"/>
        <v>235.73626539630501</v>
      </c>
    </row>
    <row r="1005" spans="1:8" ht="15.75" x14ac:dyDescent="0.25">
      <c r="A1005" s="69" t="s">
        <v>1491</v>
      </c>
      <c r="B1005" s="69" t="s">
        <v>1278</v>
      </c>
      <c r="C1005" s="69" t="s">
        <v>1492</v>
      </c>
      <c r="D1005" s="69" t="s">
        <v>1454</v>
      </c>
      <c r="E1005" s="75" t="s">
        <v>64</v>
      </c>
      <c r="F1005" s="69" t="s">
        <v>1493</v>
      </c>
      <c r="G1005" s="71">
        <v>250000</v>
      </c>
      <c r="H1005" s="72">
        <f t="shared" si="15"/>
        <v>120.27360479403318</v>
      </c>
    </row>
    <row r="1006" spans="1:8" ht="15.75" x14ac:dyDescent="0.25">
      <c r="A1006" s="69" t="s">
        <v>1491</v>
      </c>
      <c r="B1006" s="69" t="s">
        <v>1278</v>
      </c>
      <c r="C1006" s="69" t="s">
        <v>1492</v>
      </c>
      <c r="D1006" s="69" t="s">
        <v>1454</v>
      </c>
      <c r="E1006" s="75" t="s">
        <v>64</v>
      </c>
      <c r="F1006" s="69" t="s">
        <v>1494</v>
      </c>
      <c r="G1006" s="71">
        <v>3672300</v>
      </c>
      <c r="H1006" s="72">
        <f t="shared" si="15"/>
        <v>1766.7230355405122</v>
      </c>
    </row>
    <row r="1007" spans="1:8" ht="15.75" x14ac:dyDescent="0.25">
      <c r="A1007" s="69" t="s">
        <v>1495</v>
      </c>
      <c r="B1007" s="69" t="s">
        <v>1278</v>
      </c>
      <c r="C1007" s="69" t="s">
        <v>1496</v>
      </c>
      <c r="D1007" s="69" t="s">
        <v>1454</v>
      </c>
      <c r="E1007" s="75" t="s">
        <v>64</v>
      </c>
      <c r="F1007" s="69" t="s">
        <v>1497</v>
      </c>
      <c r="G1007" s="71">
        <v>500000</v>
      </c>
      <c r="H1007" s="72">
        <f t="shared" si="15"/>
        <v>240.54720958806635</v>
      </c>
    </row>
    <row r="1008" spans="1:8" ht="15.75" x14ac:dyDescent="0.25">
      <c r="A1008" s="69" t="s">
        <v>1495</v>
      </c>
      <c r="B1008" s="69" t="s">
        <v>1278</v>
      </c>
      <c r="C1008" s="69" t="s">
        <v>1496</v>
      </c>
      <c r="D1008" s="69" t="s">
        <v>1454</v>
      </c>
      <c r="E1008" s="75" t="s">
        <v>64</v>
      </c>
      <c r="F1008" s="69" t="s">
        <v>1497</v>
      </c>
      <c r="G1008" s="71">
        <v>7656000</v>
      </c>
      <c r="H1008" s="72">
        <f t="shared" si="15"/>
        <v>3683.2588732124718</v>
      </c>
    </row>
    <row r="1009" spans="1:8" ht="15.75" x14ac:dyDescent="0.25">
      <c r="A1009" s="69" t="s">
        <v>1498</v>
      </c>
      <c r="B1009" s="69" t="s">
        <v>1278</v>
      </c>
      <c r="C1009" s="69" t="s">
        <v>1499</v>
      </c>
      <c r="D1009" s="69" t="s">
        <v>1454</v>
      </c>
      <c r="E1009" s="75" t="s">
        <v>64</v>
      </c>
      <c r="F1009" s="69" t="s">
        <v>1500</v>
      </c>
      <c r="G1009" s="71">
        <v>57857</v>
      </c>
      <c r="H1009" s="72">
        <f t="shared" si="15"/>
        <v>27.83467981027351</v>
      </c>
    </row>
    <row r="1010" spans="1:8" ht="15.75" x14ac:dyDescent="0.25">
      <c r="A1010" s="69" t="s">
        <v>1498</v>
      </c>
      <c r="B1010" s="69" t="s">
        <v>1278</v>
      </c>
      <c r="C1010" s="69" t="s">
        <v>1499</v>
      </c>
      <c r="D1010" s="69" t="s">
        <v>1454</v>
      </c>
      <c r="E1010" s="75" t="s">
        <v>64</v>
      </c>
      <c r="F1010" s="69" t="s">
        <v>1500</v>
      </c>
      <c r="G1010" s="71">
        <v>191878</v>
      </c>
      <c r="H1010" s="72">
        <f t="shared" si="15"/>
        <v>92.311434962677993</v>
      </c>
    </row>
    <row r="1011" spans="1:8" ht="15.75" x14ac:dyDescent="0.25">
      <c r="A1011" s="69" t="s">
        <v>1501</v>
      </c>
      <c r="B1011" s="69" t="s">
        <v>1278</v>
      </c>
      <c r="C1011" s="69" t="s">
        <v>1502</v>
      </c>
      <c r="D1011" s="69" t="s">
        <v>1454</v>
      </c>
      <c r="E1011" s="75" t="s">
        <v>64</v>
      </c>
      <c r="F1011" s="69" t="s">
        <v>1503</v>
      </c>
      <c r="G1011" s="71">
        <v>50000</v>
      </c>
      <c r="H1011" s="72">
        <f t="shared" si="15"/>
        <v>24.054720958806634</v>
      </c>
    </row>
    <row r="1012" spans="1:8" ht="15.75" x14ac:dyDescent="0.25">
      <c r="A1012" s="69" t="s">
        <v>1504</v>
      </c>
      <c r="B1012" s="69" t="s">
        <v>1278</v>
      </c>
      <c r="C1012" s="69" t="s">
        <v>1505</v>
      </c>
      <c r="D1012" s="69" t="s">
        <v>1454</v>
      </c>
      <c r="E1012" s="75" t="s">
        <v>64</v>
      </c>
      <c r="F1012" s="69" t="s">
        <v>1503</v>
      </c>
      <c r="G1012" s="71">
        <v>90000</v>
      </c>
      <c r="H1012" s="72">
        <f t="shared" si="15"/>
        <v>43.298497725851945</v>
      </c>
    </row>
    <row r="1013" spans="1:8" ht="15.75" x14ac:dyDescent="0.25">
      <c r="A1013" s="69" t="s">
        <v>1506</v>
      </c>
      <c r="B1013" s="69" t="s">
        <v>1278</v>
      </c>
      <c r="C1013" s="69" t="s">
        <v>1507</v>
      </c>
      <c r="D1013" s="69" t="s">
        <v>1454</v>
      </c>
      <c r="E1013" s="75" t="s">
        <v>64</v>
      </c>
      <c r="F1013" s="69" t="s">
        <v>1508</v>
      </c>
      <c r="G1013" s="71">
        <v>490000</v>
      </c>
      <c r="H1013" s="72">
        <f t="shared" si="15"/>
        <v>235.73626539630501</v>
      </c>
    </row>
    <row r="1014" spans="1:8" ht="15.75" x14ac:dyDescent="0.25">
      <c r="A1014" s="69" t="s">
        <v>1509</v>
      </c>
      <c r="B1014" s="69" t="s">
        <v>1337</v>
      </c>
      <c r="C1014" s="69" t="s">
        <v>1505</v>
      </c>
      <c r="D1014" s="69" t="s">
        <v>1454</v>
      </c>
      <c r="E1014" s="75" t="s">
        <v>64</v>
      </c>
      <c r="F1014" s="69" t="s">
        <v>1510</v>
      </c>
      <c r="G1014" s="71">
        <v>4260000</v>
      </c>
      <c r="H1014" s="72">
        <f t="shared" si="15"/>
        <v>2049.4622256903253</v>
      </c>
    </row>
    <row r="1015" spans="1:8" ht="15.75" x14ac:dyDescent="0.25">
      <c r="A1015" s="69" t="s">
        <v>1511</v>
      </c>
      <c r="B1015" s="69" t="s">
        <v>1337</v>
      </c>
      <c r="C1015" s="69" t="s">
        <v>1507</v>
      </c>
      <c r="D1015" s="69" t="s">
        <v>1454</v>
      </c>
      <c r="E1015" s="75" t="s">
        <v>64</v>
      </c>
      <c r="F1015" s="69" t="s">
        <v>1510</v>
      </c>
      <c r="G1015" s="71">
        <v>5350000</v>
      </c>
      <c r="H1015" s="72">
        <f t="shared" si="15"/>
        <v>2573.8551425923101</v>
      </c>
    </row>
    <row r="1016" spans="1:8" ht="15.75" x14ac:dyDescent="0.25">
      <c r="A1016" s="69" t="s">
        <v>1512</v>
      </c>
      <c r="B1016" s="69" t="s">
        <v>1337</v>
      </c>
      <c r="C1016" s="69" t="s">
        <v>1330</v>
      </c>
      <c r="D1016" s="69" t="s">
        <v>1454</v>
      </c>
      <c r="E1016" s="75" t="s">
        <v>64</v>
      </c>
      <c r="F1016" s="69" t="s">
        <v>1510</v>
      </c>
      <c r="G1016" s="71">
        <v>3335000</v>
      </c>
      <c r="H1016" s="72">
        <f t="shared" si="15"/>
        <v>1604.4498879524026</v>
      </c>
    </row>
    <row r="1017" spans="1:8" ht="15.75" x14ac:dyDescent="0.25">
      <c r="A1017" s="69" t="s">
        <v>1513</v>
      </c>
      <c r="B1017" s="69" t="s">
        <v>1337</v>
      </c>
      <c r="C1017" s="69" t="s">
        <v>1334</v>
      </c>
      <c r="D1017" s="69" t="s">
        <v>1454</v>
      </c>
      <c r="E1017" s="75" t="s">
        <v>64</v>
      </c>
      <c r="F1017" s="69" t="s">
        <v>1514</v>
      </c>
      <c r="G1017" s="71">
        <v>2805000</v>
      </c>
      <c r="H1017" s="72">
        <f t="shared" si="15"/>
        <v>1349.4698457890522</v>
      </c>
    </row>
    <row r="1018" spans="1:8" ht="15.75" x14ac:dyDescent="0.25">
      <c r="A1018" s="69" t="s">
        <v>1515</v>
      </c>
      <c r="B1018" s="69" t="s">
        <v>1302</v>
      </c>
      <c r="C1018" s="69" t="s">
        <v>1516</v>
      </c>
      <c r="D1018" s="69" t="s">
        <v>1454</v>
      </c>
      <c r="E1018" s="75" t="s">
        <v>64</v>
      </c>
      <c r="F1018" s="69" t="s">
        <v>1517</v>
      </c>
      <c r="G1018" s="71">
        <v>534350</v>
      </c>
      <c r="H1018" s="72">
        <f t="shared" si="15"/>
        <v>257.07280288676651</v>
      </c>
    </row>
    <row r="1019" spans="1:8" ht="15.75" x14ac:dyDescent="0.25">
      <c r="A1019" s="69" t="s">
        <v>1518</v>
      </c>
      <c r="B1019" s="69" t="s">
        <v>1519</v>
      </c>
      <c r="C1019" s="69" t="s">
        <v>1292</v>
      </c>
      <c r="D1019" s="69" t="s">
        <v>1320</v>
      </c>
      <c r="E1019" s="75" t="s">
        <v>1185</v>
      </c>
      <c r="F1019" s="69" t="s">
        <v>1520</v>
      </c>
      <c r="G1019" s="71">
        <v>967390</v>
      </c>
      <c r="H1019" s="72">
        <f t="shared" si="15"/>
        <v>465.40593016679901</v>
      </c>
    </row>
    <row r="1020" spans="1:8" ht="15.75" x14ac:dyDescent="0.25">
      <c r="A1020" s="69" t="s">
        <v>1521</v>
      </c>
      <c r="B1020" s="69" t="s">
        <v>1522</v>
      </c>
      <c r="C1020" s="69" t="s">
        <v>1309</v>
      </c>
      <c r="D1020" s="69" t="s">
        <v>1320</v>
      </c>
      <c r="E1020" s="75" t="s">
        <v>1185</v>
      </c>
      <c r="F1020" s="69" t="s">
        <v>1523</v>
      </c>
      <c r="G1020" s="71">
        <v>193478</v>
      </c>
      <c r="H1020" s="72">
        <f t="shared" si="15"/>
        <v>93.081186033359799</v>
      </c>
    </row>
    <row r="1021" spans="1:8" ht="15.75" x14ac:dyDescent="0.25">
      <c r="A1021" s="69" t="s">
        <v>1524</v>
      </c>
      <c r="B1021" s="69" t="s">
        <v>1323</v>
      </c>
      <c r="C1021" s="69" t="s">
        <v>1284</v>
      </c>
      <c r="D1021" s="69" t="s">
        <v>1320</v>
      </c>
      <c r="E1021" s="75" t="s">
        <v>1185</v>
      </c>
      <c r="F1021" s="69" t="s">
        <v>1525</v>
      </c>
      <c r="G1021" s="71">
        <v>39132</v>
      </c>
      <c r="H1021" s="72">
        <f t="shared" si="15"/>
        <v>18.826186811200426</v>
      </c>
    </row>
    <row r="1022" spans="1:8" ht="15.75" x14ac:dyDescent="0.25">
      <c r="A1022" s="69" t="s">
        <v>1526</v>
      </c>
      <c r="B1022" s="69" t="s">
        <v>1319</v>
      </c>
      <c r="C1022" s="69" t="s">
        <v>1300</v>
      </c>
      <c r="D1022" s="69" t="s">
        <v>1320</v>
      </c>
      <c r="E1022" s="75" t="s">
        <v>1185</v>
      </c>
      <c r="F1022" s="69" t="s">
        <v>1527</v>
      </c>
      <c r="G1022" s="71">
        <v>193478</v>
      </c>
      <c r="H1022" s="72">
        <f t="shared" si="15"/>
        <v>93.081186033359799</v>
      </c>
    </row>
    <row r="1023" spans="1:8" ht="15.75" x14ac:dyDescent="0.25">
      <c r="A1023" s="69" t="s">
        <v>1528</v>
      </c>
      <c r="B1023" s="69" t="s">
        <v>1319</v>
      </c>
      <c r="C1023" s="69" t="s">
        <v>1478</v>
      </c>
      <c r="D1023" s="69" t="s">
        <v>1320</v>
      </c>
      <c r="E1023" s="75" t="s">
        <v>1185</v>
      </c>
      <c r="F1023" s="69" t="s">
        <v>1529</v>
      </c>
      <c r="G1023" s="71">
        <v>193478</v>
      </c>
      <c r="H1023" s="72">
        <f t="shared" si="15"/>
        <v>93.081186033359799</v>
      </c>
    </row>
    <row r="1024" spans="1:8" ht="15.75" x14ac:dyDescent="0.25">
      <c r="A1024" s="69" t="s">
        <v>1530</v>
      </c>
      <c r="B1024" s="69" t="s">
        <v>1531</v>
      </c>
      <c r="C1024" s="69" t="s">
        <v>1532</v>
      </c>
      <c r="D1024" s="69" t="s">
        <v>1320</v>
      </c>
      <c r="E1024" s="75" t="s">
        <v>1185</v>
      </c>
      <c r="F1024" s="69" t="s">
        <v>1533</v>
      </c>
      <c r="G1024" s="71">
        <v>20000</v>
      </c>
      <c r="H1024" s="72">
        <f t="shared" si="15"/>
        <v>9.6218883835226539</v>
      </c>
    </row>
    <row r="1025" spans="1:8" ht="15.75" x14ac:dyDescent="0.25">
      <c r="A1025" s="69" t="s">
        <v>1534</v>
      </c>
      <c r="B1025" s="69" t="s">
        <v>1531</v>
      </c>
      <c r="C1025" s="69" t="s">
        <v>1535</v>
      </c>
      <c r="D1025" s="69" t="s">
        <v>1320</v>
      </c>
      <c r="E1025" s="75" t="s">
        <v>1185</v>
      </c>
      <c r="F1025" s="69" t="s">
        <v>1536</v>
      </c>
      <c r="G1025" s="71">
        <v>72000</v>
      </c>
      <c r="H1025" s="72">
        <f t="shared" si="15"/>
        <v>34.638798180681555</v>
      </c>
    </row>
    <row r="1026" spans="1:8" ht="15.75" x14ac:dyDescent="0.25">
      <c r="A1026" s="69" t="s">
        <v>1537</v>
      </c>
      <c r="B1026" s="69" t="s">
        <v>1531</v>
      </c>
      <c r="C1026" s="69" t="s">
        <v>1474</v>
      </c>
      <c r="D1026" s="69" t="s">
        <v>1320</v>
      </c>
      <c r="E1026" s="75" t="s">
        <v>1185</v>
      </c>
      <c r="F1026" s="69" t="s">
        <v>1538</v>
      </c>
      <c r="G1026" s="71">
        <v>140000</v>
      </c>
      <c r="H1026" s="72">
        <f t="shared" si="15"/>
        <v>67.353218684658572</v>
      </c>
    </row>
    <row r="1027" spans="1:8" ht="15.75" x14ac:dyDescent="0.25">
      <c r="A1027" s="69" t="s">
        <v>1539</v>
      </c>
      <c r="B1027" s="69" t="s">
        <v>1540</v>
      </c>
      <c r="C1027" s="69" t="s">
        <v>1388</v>
      </c>
      <c r="D1027" s="69" t="s">
        <v>1320</v>
      </c>
      <c r="E1027" s="75" t="s">
        <v>1185</v>
      </c>
      <c r="F1027" s="69" t="s">
        <v>1541</v>
      </c>
      <c r="G1027" s="71">
        <v>50000</v>
      </c>
      <c r="H1027" s="72">
        <f t="shared" si="15"/>
        <v>24.054720958806634</v>
      </c>
    </row>
    <row r="1028" spans="1:8" ht="15.75" x14ac:dyDescent="0.25">
      <c r="A1028" s="69" t="s">
        <v>1542</v>
      </c>
      <c r="B1028" s="69" t="s">
        <v>1385</v>
      </c>
      <c r="C1028" s="69" t="s">
        <v>1317</v>
      </c>
      <c r="D1028" s="69" t="s">
        <v>1320</v>
      </c>
      <c r="E1028" s="75" t="s">
        <v>1185</v>
      </c>
      <c r="F1028" s="69" t="s">
        <v>1543</v>
      </c>
      <c r="G1028" s="71">
        <v>20000</v>
      </c>
      <c r="H1028" s="72">
        <f t="shared" si="15"/>
        <v>9.6218883835226539</v>
      </c>
    </row>
    <row r="1029" spans="1:8" ht="15.75" x14ac:dyDescent="0.25">
      <c r="A1029" s="69" t="s">
        <v>1544</v>
      </c>
      <c r="B1029" s="69" t="s">
        <v>1385</v>
      </c>
      <c r="C1029" s="69" t="s">
        <v>1365</v>
      </c>
      <c r="D1029" s="69" t="s">
        <v>1320</v>
      </c>
      <c r="E1029" s="75" t="s">
        <v>1185</v>
      </c>
      <c r="F1029" s="69" t="s">
        <v>1545</v>
      </c>
      <c r="G1029" s="71">
        <v>140000</v>
      </c>
      <c r="H1029" s="72">
        <f t="shared" si="15"/>
        <v>67.353218684658572</v>
      </c>
    </row>
    <row r="1030" spans="1:8" ht="15.75" x14ac:dyDescent="0.25">
      <c r="A1030" s="69" t="s">
        <v>1546</v>
      </c>
      <c r="B1030" s="69" t="s">
        <v>1319</v>
      </c>
      <c r="C1030" s="69" t="s">
        <v>1499</v>
      </c>
      <c r="D1030" s="69" t="s">
        <v>1320</v>
      </c>
      <c r="E1030" s="75" t="s">
        <v>1185</v>
      </c>
      <c r="F1030" s="69" t="s">
        <v>1547</v>
      </c>
      <c r="G1030" s="71">
        <v>50000</v>
      </c>
      <c r="H1030" s="72">
        <f t="shared" si="15"/>
        <v>24.054720958806634</v>
      </c>
    </row>
    <row r="1031" spans="1:8" ht="15.75" x14ac:dyDescent="0.25">
      <c r="A1031" s="69" t="s">
        <v>1548</v>
      </c>
      <c r="B1031" s="69" t="s">
        <v>1385</v>
      </c>
      <c r="C1031" s="69" t="s">
        <v>1368</v>
      </c>
      <c r="D1031" s="69" t="s">
        <v>1320</v>
      </c>
      <c r="E1031" s="75" t="s">
        <v>1185</v>
      </c>
      <c r="F1031" s="69" t="s">
        <v>1549</v>
      </c>
      <c r="G1031" s="71">
        <v>108000</v>
      </c>
      <c r="H1031" s="72">
        <f t="shared" ref="H1031:H1094" si="16">G1031/$G$2</f>
        <v>51.958197271022335</v>
      </c>
    </row>
    <row r="1032" spans="1:8" ht="15.75" x14ac:dyDescent="0.25">
      <c r="A1032" s="69" t="s">
        <v>1550</v>
      </c>
      <c r="B1032" s="69" t="s">
        <v>1323</v>
      </c>
      <c r="C1032" s="69" t="s">
        <v>1290</v>
      </c>
      <c r="D1032" s="69" t="s">
        <v>1320</v>
      </c>
      <c r="E1032" s="75" t="s">
        <v>1185</v>
      </c>
      <c r="F1032" s="69" t="s">
        <v>1551</v>
      </c>
      <c r="G1032" s="71">
        <v>39132</v>
      </c>
      <c r="H1032" s="72">
        <f t="shared" si="16"/>
        <v>18.826186811200426</v>
      </c>
    </row>
    <row r="1033" spans="1:8" ht="15.75" x14ac:dyDescent="0.25">
      <c r="A1033" s="69" t="s">
        <v>1552</v>
      </c>
      <c r="B1033" s="69" t="s">
        <v>1553</v>
      </c>
      <c r="C1033" s="69" t="s">
        <v>1532</v>
      </c>
      <c r="D1033" s="69" t="s">
        <v>1320</v>
      </c>
      <c r="E1033" s="75" t="s">
        <v>1185</v>
      </c>
      <c r="F1033" s="69" t="s">
        <v>1554</v>
      </c>
      <c r="G1033" s="71">
        <v>40000</v>
      </c>
      <c r="H1033" s="72">
        <f t="shared" si="16"/>
        <v>19.243776767045308</v>
      </c>
    </row>
    <row r="1034" spans="1:8" ht="15.75" x14ac:dyDescent="0.25">
      <c r="A1034" s="69" t="s">
        <v>1555</v>
      </c>
      <c r="B1034" s="69" t="s">
        <v>1556</v>
      </c>
      <c r="C1034" s="69" t="s">
        <v>1315</v>
      </c>
      <c r="D1034" s="69" t="s">
        <v>1320</v>
      </c>
      <c r="E1034" s="75" t="s">
        <v>1185</v>
      </c>
      <c r="F1034" s="69" t="s">
        <v>1557</v>
      </c>
      <c r="G1034" s="71">
        <v>420000</v>
      </c>
      <c r="H1034" s="72">
        <f t="shared" si="16"/>
        <v>202.05965605397574</v>
      </c>
    </row>
    <row r="1035" spans="1:8" ht="15.75" x14ac:dyDescent="0.25">
      <c r="A1035" s="69" t="s">
        <v>1558</v>
      </c>
      <c r="B1035" s="69" t="s">
        <v>1559</v>
      </c>
      <c r="C1035" s="69" t="s">
        <v>1317</v>
      </c>
      <c r="D1035" s="69" t="s">
        <v>1320</v>
      </c>
      <c r="E1035" s="75" t="s">
        <v>1185</v>
      </c>
      <c r="F1035" s="69" t="s">
        <v>1560</v>
      </c>
      <c r="G1035" s="71">
        <v>20000</v>
      </c>
      <c r="H1035" s="72">
        <f t="shared" si="16"/>
        <v>9.6218883835226539</v>
      </c>
    </row>
    <row r="1036" spans="1:8" ht="15.75" x14ac:dyDescent="0.25">
      <c r="A1036" s="69" t="s">
        <v>1561</v>
      </c>
      <c r="B1036" s="69" t="s">
        <v>1559</v>
      </c>
      <c r="C1036" s="69" t="s">
        <v>1365</v>
      </c>
      <c r="D1036" s="69" t="s">
        <v>1320</v>
      </c>
      <c r="E1036" s="75" t="s">
        <v>1185</v>
      </c>
      <c r="F1036" s="69" t="s">
        <v>1562</v>
      </c>
      <c r="G1036" s="71">
        <v>140000</v>
      </c>
      <c r="H1036" s="72">
        <f t="shared" si="16"/>
        <v>67.353218684658572</v>
      </c>
    </row>
    <row r="1037" spans="1:8" ht="15.75" x14ac:dyDescent="0.25">
      <c r="A1037" s="69" t="s">
        <v>1563</v>
      </c>
      <c r="B1037" s="69" t="s">
        <v>1559</v>
      </c>
      <c r="C1037" s="69" t="s">
        <v>1368</v>
      </c>
      <c r="D1037" s="69" t="s">
        <v>1320</v>
      </c>
      <c r="E1037" s="75" t="s">
        <v>1185</v>
      </c>
      <c r="F1037" s="69" t="s">
        <v>1564</v>
      </c>
      <c r="G1037" s="71">
        <v>50000</v>
      </c>
      <c r="H1037" s="72">
        <f t="shared" si="16"/>
        <v>24.054720958806634</v>
      </c>
    </row>
    <row r="1038" spans="1:8" ht="15.75" x14ac:dyDescent="0.25">
      <c r="A1038" s="69" t="s">
        <v>1565</v>
      </c>
      <c r="B1038" s="69" t="s">
        <v>1559</v>
      </c>
      <c r="C1038" s="69" t="s">
        <v>1372</v>
      </c>
      <c r="D1038" s="69" t="s">
        <v>1320</v>
      </c>
      <c r="E1038" s="75" t="s">
        <v>1185</v>
      </c>
      <c r="F1038" s="69" t="s">
        <v>1566</v>
      </c>
      <c r="G1038" s="71">
        <v>120000</v>
      </c>
      <c r="H1038" s="72">
        <f t="shared" si="16"/>
        <v>57.731330301135927</v>
      </c>
    </row>
    <row r="1039" spans="1:8" ht="15.75" x14ac:dyDescent="0.25">
      <c r="A1039" s="69" t="s">
        <v>1567</v>
      </c>
      <c r="B1039" s="69" t="s">
        <v>1556</v>
      </c>
      <c r="C1039" s="69" t="s">
        <v>1489</v>
      </c>
      <c r="D1039" s="69" t="s">
        <v>1320</v>
      </c>
      <c r="E1039" s="75" t="s">
        <v>1185</v>
      </c>
      <c r="F1039" s="69" t="s">
        <v>1568</v>
      </c>
      <c r="G1039" s="71">
        <v>150000</v>
      </c>
      <c r="H1039" s="72">
        <f t="shared" si="16"/>
        <v>72.164162876419908</v>
      </c>
    </row>
    <row r="1040" spans="1:8" ht="15.75" x14ac:dyDescent="0.25">
      <c r="A1040" s="69" t="s">
        <v>1569</v>
      </c>
      <c r="B1040" s="69" t="s">
        <v>1556</v>
      </c>
      <c r="C1040" s="69" t="s">
        <v>1492</v>
      </c>
      <c r="D1040" s="69" t="s">
        <v>1320</v>
      </c>
      <c r="E1040" s="75" t="s">
        <v>1185</v>
      </c>
      <c r="F1040" s="69" t="s">
        <v>1570</v>
      </c>
      <c r="G1040" s="71">
        <v>60000</v>
      </c>
      <c r="H1040" s="72">
        <f t="shared" si="16"/>
        <v>28.865665150567963</v>
      </c>
    </row>
    <row r="1041" spans="1:8" ht="15.75" x14ac:dyDescent="0.25">
      <c r="A1041" s="69" t="s">
        <v>1571</v>
      </c>
      <c r="B1041" s="69" t="s">
        <v>1556</v>
      </c>
      <c r="C1041" s="69" t="s">
        <v>1496</v>
      </c>
      <c r="D1041" s="69" t="s">
        <v>1320</v>
      </c>
      <c r="E1041" s="75" t="s">
        <v>1185</v>
      </c>
      <c r="F1041" s="69" t="s">
        <v>1572</v>
      </c>
      <c r="G1041" s="71">
        <v>350000</v>
      </c>
      <c r="H1041" s="72">
        <f t="shared" si="16"/>
        <v>168.38304671164644</v>
      </c>
    </row>
    <row r="1042" spans="1:8" ht="15.75" x14ac:dyDescent="0.25">
      <c r="A1042" s="69" t="s">
        <v>1573</v>
      </c>
      <c r="B1042" s="69" t="s">
        <v>1553</v>
      </c>
      <c r="C1042" s="69" t="s">
        <v>1574</v>
      </c>
      <c r="D1042" s="69" t="s">
        <v>1320</v>
      </c>
      <c r="E1042" s="75" t="s">
        <v>1185</v>
      </c>
      <c r="F1042" s="69" t="s">
        <v>1575</v>
      </c>
      <c r="G1042" s="71">
        <v>100000</v>
      </c>
      <c r="H1042" s="72">
        <f t="shared" si="16"/>
        <v>48.109441917613267</v>
      </c>
    </row>
    <row r="1043" spans="1:8" ht="15.75" x14ac:dyDescent="0.25">
      <c r="A1043" s="69" t="s">
        <v>1576</v>
      </c>
      <c r="B1043" s="69" t="s">
        <v>1553</v>
      </c>
      <c r="C1043" s="69" t="s">
        <v>1535</v>
      </c>
      <c r="D1043" s="69" t="s">
        <v>1320</v>
      </c>
      <c r="E1043" s="75" t="s">
        <v>1185</v>
      </c>
      <c r="F1043" s="69" t="s">
        <v>1577</v>
      </c>
      <c r="G1043" s="71">
        <v>120000</v>
      </c>
      <c r="H1043" s="72">
        <f t="shared" si="16"/>
        <v>57.731330301135927</v>
      </c>
    </row>
    <row r="1044" spans="1:8" ht="15.75" x14ac:dyDescent="0.25">
      <c r="A1044" s="69" t="s">
        <v>1578</v>
      </c>
      <c r="B1044" s="69" t="s">
        <v>1553</v>
      </c>
      <c r="C1044" s="69" t="s">
        <v>1474</v>
      </c>
      <c r="D1044" s="69" t="s">
        <v>1320</v>
      </c>
      <c r="E1044" s="75" t="s">
        <v>1185</v>
      </c>
      <c r="F1044" s="69" t="s">
        <v>1579</v>
      </c>
      <c r="G1044" s="71">
        <v>120000</v>
      </c>
      <c r="H1044" s="72">
        <f t="shared" si="16"/>
        <v>57.731330301135927</v>
      </c>
    </row>
    <row r="1045" spans="1:8" ht="15.75" x14ac:dyDescent="0.25">
      <c r="A1045" s="69" t="s">
        <v>1580</v>
      </c>
      <c r="B1045" s="69" t="s">
        <v>1323</v>
      </c>
      <c r="C1045" s="69" t="s">
        <v>1294</v>
      </c>
      <c r="D1045" s="69" t="s">
        <v>1320</v>
      </c>
      <c r="E1045" s="75" t="s">
        <v>1185</v>
      </c>
      <c r="F1045" s="69" t="s">
        <v>1581</v>
      </c>
      <c r="G1045" s="71">
        <v>39132</v>
      </c>
      <c r="H1045" s="72">
        <f t="shared" si="16"/>
        <v>18.826186811200426</v>
      </c>
    </row>
    <row r="1046" spans="1:8" ht="15.75" x14ac:dyDescent="0.25">
      <c r="A1046" s="69" t="s">
        <v>1582</v>
      </c>
      <c r="B1046" s="69" t="s">
        <v>1319</v>
      </c>
      <c r="C1046" s="69" t="s">
        <v>1507</v>
      </c>
      <c r="D1046" s="69" t="s">
        <v>1320</v>
      </c>
      <c r="E1046" s="75" t="s">
        <v>1185</v>
      </c>
      <c r="F1046" s="69" t="s">
        <v>1583</v>
      </c>
      <c r="G1046" s="71">
        <v>193478</v>
      </c>
      <c r="H1046" s="72">
        <f t="shared" si="16"/>
        <v>93.081186033359799</v>
      </c>
    </row>
    <row r="1047" spans="1:8" ht="15.75" x14ac:dyDescent="0.25">
      <c r="A1047" s="69" t="s">
        <v>1584</v>
      </c>
      <c r="B1047" s="69" t="s">
        <v>1585</v>
      </c>
      <c r="C1047" s="69" t="s">
        <v>1532</v>
      </c>
      <c r="D1047" s="69" t="s">
        <v>1320</v>
      </c>
      <c r="E1047" s="75" t="s">
        <v>1185</v>
      </c>
      <c r="F1047" s="69" t="s">
        <v>1586</v>
      </c>
      <c r="G1047" s="71">
        <v>240000</v>
      </c>
      <c r="H1047" s="72">
        <f t="shared" si="16"/>
        <v>115.46266060227185</v>
      </c>
    </row>
    <row r="1048" spans="1:8" ht="15.75" x14ac:dyDescent="0.25">
      <c r="A1048" s="69" t="s">
        <v>1587</v>
      </c>
      <c r="B1048" s="69" t="s">
        <v>1585</v>
      </c>
      <c r="C1048" s="69" t="s">
        <v>1372</v>
      </c>
      <c r="D1048" s="69" t="s">
        <v>1320</v>
      </c>
      <c r="E1048" s="75" t="s">
        <v>1185</v>
      </c>
      <c r="F1048" s="69" t="s">
        <v>1588</v>
      </c>
      <c r="G1048" s="71">
        <v>40000</v>
      </c>
      <c r="H1048" s="72">
        <f t="shared" si="16"/>
        <v>19.243776767045308</v>
      </c>
    </row>
    <row r="1049" spans="1:8" ht="15.75" x14ac:dyDescent="0.25">
      <c r="A1049" s="69" t="s">
        <v>1589</v>
      </c>
      <c r="B1049" s="69" t="s">
        <v>1585</v>
      </c>
      <c r="C1049" s="69" t="s">
        <v>1574</v>
      </c>
      <c r="D1049" s="69" t="s">
        <v>1320</v>
      </c>
      <c r="E1049" s="75" t="s">
        <v>1185</v>
      </c>
      <c r="F1049" s="69" t="s">
        <v>1590</v>
      </c>
      <c r="G1049" s="71">
        <v>100000</v>
      </c>
      <c r="H1049" s="72">
        <f t="shared" si="16"/>
        <v>48.109441917613267</v>
      </c>
    </row>
    <row r="1050" spans="1:8" ht="15.75" x14ac:dyDescent="0.25">
      <c r="A1050" s="69" t="s">
        <v>1591</v>
      </c>
      <c r="B1050" s="69" t="s">
        <v>1585</v>
      </c>
      <c r="C1050" s="69" t="s">
        <v>1535</v>
      </c>
      <c r="D1050" s="69" t="s">
        <v>1320</v>
      </c>
      <c r="E1050" s="75" t="s">
        <v>1185</v>
      </c>
      <c r="F1050" s="69" t="s">
        <v>1592</v>
      </c>
      <c r="G1050" s="71">
        <v>280000</v>
      </c>
      <c r="H1050" s="72">
        <f t="shared" si="16"/>
        <v>134.70643736931714</v>
      </c>
    </row>
    <row r="1051" spans="1:8" ht="15.75" x14ac:dyDescent="0.25">
      <c r="A1051" s="69" t="s">
        <v>1593</v>
      </c>
      <c r="B1051" s="69" t="s">
        <v>1319</v>
      </c>
      <c r="C1051" s="69" t="s">
        <v>1594</v>
      </c>
      <c r="D1051" s="69" t="s">
        <v>1320</v>
      </c>
      <c r="E1051" s="75" t="s">
        <v>1185</v>
      </c>
      <c r="F1051" s="69" t="s">
        <v>1595</v>
      </c>
      <c r="G1051" s="71">
        <v>193478</v>
      </c>
      <c r="H1051" s="72">
        <f t="shared" si="16"/>
        <v>93.081186033359799</v>
      </c>
    </row>
    <row r="1052" spans="1:8" ht="15.75" x14ac:dyDescent="0.25">
      <c r="A1052" s="69" t="s">
        <v>1596</v>
      </c>
      <c r="B1052" s="69" t="s">
        <v>1323</v>
      </c>
      <c r="C1052" s="69" t="s">
        <v>1296</v>
      </c>
      <c r="D1052" s="69" t="s">
        <v>1320</v>
      </c>
      <c r="E1052" s="75" t="s">
        <v>1185</v>
      </c>
      <c r="F1052" s="69" t="s">
        <v>1597</v>
      </c>
      <c r="G1052" s="71">
        <v>39132</v>
      </c>
      <c r="H1052" s="72">
        <f t="shared" si="16"/>
        <v>18.826186811200426</v>
      </c>
    </row>
    <row r="1053" spans="1:8" ht="15.75" x14ac:dyDescent="0.25">
      <c r="A1053" s="69" t="s">
        <v>1598</v>
      </c>
      <c r="B1053" s="69" t="s">
        <v>1323</v>
      </c>
      <c r="C1053" s="69" t="s">
        <v>1305</v>
      </c>
      <c r="D1053" s="69" t="s">
        <v>1320</v>
      </c>
      <c r="E1053" s="75" t="s">
        <v>1185</v>
      </c>
      <c r="F1053" s="69" t="s">
        <v>1599</v>
      </c>
      <c r="G1053" s="71">
        <v>39132</v>
      </c>
      <c r="H1053" s="72">
        <f t="shared" si="16"/>
        <v>18.826186811200426</v>
      </c>
    </row>
    <row r="1054" spans="1:8" ht="15.75" x14ac:dyDescent="0.25">
      <c r="A1054" s="69" t="s">
        <v>1600</v>
      </c>
      <c r="B1054" s="69" t="s">
        <v>1341</v>
      </c>
      <c r="C1054" s="69" t="s">
        <v>1601</v>
      </c>
      <c r="D1054" s="69" t="s">
        <v>1320</v>
      </c>
      <c r="E1054" s="75" t="s">
        <v>1185</v>
      </c>
      <c r="F1054" s="69" t="s">
        <v>1602</v>
      </c>
      <c r="G1054" s="71">
        <v>100000</v>
      </c>
      <c r="H1054" s="72">
        <f t="shared" si="16"/>
        <v>48.109441917613267</v>
      </c>
    </row>
    <row r="1055" spans="1:8" ht="15.75" x14ac:dyDescent="0.25">
      <c r="A1055" s="69" t="s">
        <v>1603</v>
      </c>
      <c r="B1055" s="69" t="s">
        <v>1341</v>
      </c>
      <c r="C1055" s="69" t="s">
        <v>1604</v>
      </c>
      <c r="D1055" s="69" t="s">
        <v>1320</v>
      </c>
      <c r="E1055" s="75" t="s">
        <v>1185</v>
      </c>
      <c r="F1055" s="69" t="s">
        <v>1605</v>
      </c>
      <c r="G1055" s="71">
        <v>25000</v>
      </c>
      <c r="H1055" s="72">
        <f t="shared" si="16"/>
        <v>12.027360479403317</v>
      </c>
    </row>
    <row r="1056" spans="1:8" ht="15.75" x14ac:dyDescent="0.25">
      <c r="A1056" s="69" t="s">
        <v>1606</v>
      </c>
      <c r="B1056" s="69" t="s">
        <v>1341</v>
      </c>
      <c r="C1056" s="69" t="s">
        <v>1607</v>
      </c>
      <c r="D1056" s="69" t="s">
        <v>1320</v>
      </c>
      <c r="E1056" s="75" t="s">
        <v>1185</v>
      </c>
      <c r="F1056" s="69" t="s">
        <v>1608</v>
      </c>
      <c r="G1056" s="71">
        <v>300000</v>
      </c>
      <c r="H1056" s="72">
        <f t="shared" si="16"/>
        <v>144.32832575283982</v>
      </c>
    </row>
    <row r="1057" spans="1:8" ht="15.75" x14ac:dyDescent="0.25">
      <c r="A1057" s="69" t="s">
        <v>1609</v>
      </c>
      <c r="B1057" s="69" t="s">
        <v>1341</v>
      </c>
      <c r="C1057" s="69" t="s">
        <v>1610</v>
      </c>
      <c r="D1057" s="69" t="s">
        <v>1320</v>
      </c>
      <c r="E1057" s="75" t="s">
        <v>1185</v>
      </c>
      <c r="F1057" s="69" t="s">
        <v>1611</v>
      </c>
      <c r="G1057" s="71">
        <v>100000</v>
      </c>
      <c r="H1057" s="72">
        <f t="shared" si="16"/>
        <v>48.109441917613267</v>
      </c>
    </row>
    <row r="1058" spans="1:8" ht="15.75" x14ac:dyDescent="0.25">
      <c r="A1058" s="69" t="s">
        <v>1612</v>
      </c>
      <c r="B1058" s="69" t="s">
        <v>1341</v>
      </c>
      <c r="C1058" s="69" t="s">
        <v>1613</v>
      </c>
      <c r="D1058" s="69" t="s">
        <v>1320</v>
      </c>
      <c r="E1058" s="75" t="s">
        <v>1185</v>
      </c>
      <c r="F1058" s="69" t="s">
        <v>1614</v>
      </c>
      <c r="G1058" s="71">
        <v>300000</v>
      </c>
      <c r="H1058" s="72">
        <f t="shared" si="16"/>
        <v>144.32832575283982</v>
      </c>
    </row>
    <row r="1059" spans="1:8" ht="15.75" x14ac:dyDescent="0.25">
      <c r="A1059" s="69" t="s">
        <v>1615</v>
      </c>
      <c r="B1059" s="69" t="s">
        <v>1341</v>
      </c>
      <c r="C1059" s="69" t="s">
        <v>1616</v>
      </c>
      <c r="D1059" s="69" t="s">
        <v>1320</v>
      </c>
      <c r="E1059" s="75" t="s">
        <v>1185</v>
      </c>
      <c r="F1059" s="69" t="s">
        <v>1617</v>
      </c>
      <c r="G1059" s="71">
        <v>25000</v>
      </c>
      <c r="H1059" s="72">
        <f t="shared" si="16"/>
        <v>12.027360479403317</v>
      </c>
    </row>
    <row r="1060" spans="1:8" ht="15.75" x14ac:dyDescent="0.25">
      <c r="A1060" s="69" t="s">
        <v>1618</v>
      </c>
      <c r="B1060" s="69" t="s">
        <v>1341</v>
      </c>
      <c r="C1060" s="69" t="s">
        <v>1619</v>
      </c>
      <c r="D1060" s="69" t="s">
        <v>1320</v>
      </c>
      <c r="E1060" s="75" t="s">
        <v>1185</v>
      </c>
      <c r="F1060" s="69" t="s">
        <v>1620</v>
      </c>
      <c r="G1060" s="71">
        <v>-25000</v>
      </c>
      <c r="H1060" s="72">
        <f t="shared" si="16"/>
        <v>-12.027360479403317</v>
      </c>
    </row>
    <row r="1061" spans="1:8" ht="15.75" x14ac:dyDescent="0.25">
      <c r="A1061" s="69" t="s">
        <v>1621</v>
      </c>
      <c r="B1061" s="69" t="s">
        <v>1341</v>
      </c>
      <c r="C1061" s="69" t="s">
        <v>1622</v>
      </c>
      <c r="D1061" s="69" t="s">
        <v>1320</v>
      </c>
      <c r="E1061" s="75" t="s">
        <v>1185</v>
      </c>
      <c r="F1061" s="69" t="s">
        <v>1623</v>
      </c>
      <c r="G1061" s="71">
        <v>150000</v>
      </c>
      <c r="H1061" s="72">
        <f t="shared" si="16"/>
        <v>72.164162876419908</v>
      </c>
    </row>
    <row r="1062" spans="1:8" ht="15.75" x14ac:dyDescent="0.25">
      <c r="A1062" s="69" t="s">
        <v>1624</v>
      </c>
      <c r="B1062" s="69" t="s">
        <v>1341</v>
      </c>
      <c r="C1062" s="69" t="s">
        <v>1625</v>
      </c>
      <c r="D1062" s="69" t="s">
        <v>1320</v>
      </c>
      <c r="E1062" s="75" t="s">
        <v>1185</v>
      </c>
      <c r="F1062" s="69" t="s">
        <v>1626</v>
      </c>
      <c r="G1062" s="71">
        <v>300000</v>
      </c>
      <c r="H1062" s="72">
        <f t="shared" si="16"/>
        <v>144.32832575283982</v>
      </c>
    </row>
    <row r="1063" spans="1:8" ht="15.75" x14ac:dyDescent="0.25">
      <c r="A1063" s="69" t="s">
        <v>1627</v>
      </c>
      <c r="B1063" s="69" t="s">
        <v>1341</v>
      </c>
      <c r="C1063" s="69" t="s">
        <v>1628</v>
      </c>
      <c r="D1063" s="69" t="s">
        <v>1320</v>
      </c>
      <c r="E1063" s="75" t="s">
        <v>1185</v>
      </c>
      <c r="F1063" s="69" t="s">
        <v>1629</v>
      </c>
      <c r="G1063" s="71">
        <v>300000</v>
      </c>
      <c r="H1063" s="72">
        <f t="shared" si="16"/>
        <v>144.32832575283982</v>
      </c>
    </row>
    <row r="1064" spans="1:8" ht="15.75" x14ac:dyDescent="0.25">
      <c r="A1064" s="69" t="s">
        <v>1630</v>
      </c>
      <c r="B1064" s="69" t="s">
        <v>1341</v>
      </c>
      <c r="C1064" s="69" t="s">
        <v>1631</v>
      </c>
      <c r="D1064" s="69" t="s">
        <v>1320</v>
      </c>
      <c r="E1064" s="75" t="s">
        <v>1185</v>
      </c>
      <c r="F1064" s="69" t="s">
        <v>1632</v>
      </c>
      <c r="G1064" s="71">
        <v>300000</v>
      </c>
      <c r="H1064" s="72">
        <f t="shared" si="16"/>
        <v>144.32832575283982</v>
      </c>
    </row>
    <row r="1065" spans="1:8" ht="15.75" x14ac:dyDescent="0.25">
      <c r="A1065" s="69" t="s">
        <v>1633</v>
      </c>
      <c r="B1065" s="69" t="s">
        <v>1341</v>
      </c>
      <c r="C1065" s="69" t="s">
        <v>1634</v>
      </c>
      <c r="D1065" s="69" t="s">
        <v>1320</v>
      </c>
      <c r="E1065" s="75" t="s">
        <v>1185</v>
      </c>
      <c r="F1065" s="69" t="s">
        <v>1635</v>
      </c>
      <c r="G1065" s="71">
        <v>100000</v>
      </c>
      <c r="H1065" s="72">
        <f t="shared" si="16"/>
        <v>48.109441917613267</v>
      </c>
    </row>
    <row r="1066" spans="1:8" ht="15.75" x14ac:dyDescent="0.25">
      <c r="A1066" s="69" t="s">
        <v>1636</v>
      </c>
      <c r="B1066" s="69" t="s">
        <v>1341</v>
      </c>
      <c r="C1066" s="69" t="s">
        <v>1637</v>
      </c>
      <c r="D1066" s="69" t="s">
        <v>1320</v>
      </c>
      <c r="E1066" s="75" t="s">
        <v>1185</v>
      </c>
      <c r="F1066" s="69" t="s">
        <v>1638</v>
      </c>
      <c r="G1066" s="71">
        <v>100000</v>
      </c>
      <c r="H1066" s="72">
        <f t="shared" si="16"/>
        <v>48.109441917613267</v>
      </c>
    </row>
    <row r="1067" spans="1:8" ht="15.75" x14ac:dyDescent="0.25">
      <c r="A1067" s="69" t="s">
        <v>1639</v>
      </c>
      <c r="B1067" s="69" t="s">
        <v>1341</v>
      </c>
      <c r="C1067" s="69" t="s">
        <v>1640</v>
      </c>
      <c r="D1067" s="69" t="s">
        <v>1320</v>
      </c>
      <c r="E1067" s="75" t="s">
        <v>1185</v>
      </c>
      <c r="F1067" s="69" t="s">
        <v>1641</v>
      </c>
      <c r="G1067" s="71">
        <v>25000</v>
      </c>
      <c r="H1067" s="72">
        <f t="shared" si="16"/>
        <v>12.027360479403317</v>
      </c>
    </row>
    <row r="1068" spans="1:8" ht="15.75" x14ac:dyDescent="0.25">
      <c r="A1068" s="69" t="s">
        <v>1642</v>
      </c>
      <c r="B1068" s="69" t="s">
        <v>1341</v>
      </c>
      <c r="C1068" s="69" t="s">
        <v>1643</v>
      </c>
      <c r="D1068" s="69" t="s">
        <v>1320</v>
      </c>
      <c r="E1068" s="75" t="s">
        <v>1185</v>
      </c>
      <c r="F1068" s="69" t="s">
        <v>1644</v>
      </c>
      <c r="G1068" s="71">
        <v>300000</v>
      </c>
      <c r="H1068" s="72">
        <f t="shared" si="16"/>
        <v>144.32832575283982</v>
      </c>
    </row>
    <row r="1069" spans="1:8" ht="15.75" x14ac:dyDescent="0.25">
      <c r="A1069" s="69" t="s">
        <v>1645</v>
      </c>
      <c r="B1069" s="69" t="s">
        <v>1319</v>
      </c>
      <c r="C1069" s="69" t="s">
        <v>1326</v>
      </c>
      <c r="D1069" s="69" t="s">
        <v>1320</v>
      </c>
      <c r="E1069" s="75" t="s">
        <v>1185</v>
      </c>
      <c r="F1069" s="69" t="s">
        <v>1646</v>
      </c>
      <c r="G1069" s="71">
        <v>193478</v>
      </c>
      <c r="H1069" s="72">
        <f t="shared" si="16"/>
        <v>93.081186033359799</v>
      </c>
    </row>
    <row r="1070" spans="1:8" ht="15.75" x14ac:dyDescent="0.25">
      <c r="A1070" s="69" t="s">
        <v>1647</v>
      </c>
      <c r="B1070" s="69" t="s">
        <v>1278</v>
      </c>
      <c r="C1070" s="69" t="s">
        <v>1648</v>
      </c>
      <c r="D1070" s="69" t="s">
        <v>1320</v>
      </c>
      <c r="E1070" s="75" t="s">
        <v>1185</v>
      </c>
      <c r="F1070" s="69" t="s">
        <v>1649</v>
      </c>
      <c r="G1070" s="71">
        <v>150000</v>
      </c>
      <c r="H1070" s="72">
        <f t="shared" si="16"/>
        <v>72.164162876419908</v>
      </c>
    </row>
    <row r="1071" spans="1:8" ht="15.75" x14ac:dyDescent="0.25">
      <c r="A1071" s="69" t="s">
        <v>1650</v>
      </c>
      <c r="B1071" s="69" t="s">
        <v>1337</v>
      </c>
      <c r="C1071" s="69" t="s">
        <v>1651</v>
      </c>
      <c r="D1071" s="69" t="s">
        <v>1320</v>
      </c>
      <c r="E1071" s="75" t="s">
        <v>1185</v>
      </c>
      <c r="F1071" s="69" t="s">
        <v>1652</v>
      </c>
      <c r="G1071" s="71">
        <v>96000</v>
      </c>
      <c r="H1071" s="72">
        <f t="shared" si="16"/>
        <v>46.185064240908737</v>
      </c>
    </row>
    <row r="1072" spans="1:8" ht="15.75" x14ac:dyDescent="0.25">
      <c r="A1072" s="69" t="s">
        <v>1653</v>
      </c>
      <c r="B1072" s="69" t="s">
        <v>1302</v>
      </c>
      <c r="C1072" s="69" t="s">
        <v>1654</v>
      </c>
      <c r="D1072" s="69" t="s">
        <v>1320</v>
      </c>
      <c r="E1072" s="75" t="s">
        <v>1185</v>
      </c>
      <c r="F1072" s="69" t="s">
        <v>1655</v>
      </c>
      <c r="G1072" s="71">
        <v>490000</v>
      </c>
      <c r="H1072" s="72">
        <f t="shared" si="16"/>
        <v>235.73626539630501</v>
      </c>
    </row>
    <row r="1073" spans="1:8" ht="15.75" x14ac:dyDescent="0.25">
      <c r="A1073" s="69" t="s">
        <v>1656</v>
      </c>
      <c r="B1073" s="69" t="s">
        <v>1302</v>
      </c>
      <c r="C1073" s="69" t="s">
        <v>1657</v>
      </c>
      <c r="D1073" s="69" t="s">
        <v>1320</v>
      </c>
      <c r="E1073" s="75" t="s">
        <v>1185</v>
      </c>
      <c r="F1073" s="69" t="s">
        <v>1658</v>
      </c>
      <c r="G1073" s="71">
        <v>490000</v>
      </c>
      <c r="H1073" s="72">
        <f t="shared" si="16"/>
        <v>235.73626539630501</v>
      </c>
    </row>
    <row r="1074" spans="1:8" ht="15.75" x14ac:dyDescent="0.25">
      <c r="A1074" s="69" t="s">
        <v>1659</v>
      </c>
      <c r="B1074" s="69" t="s">
        <v>1341</v>
      </c>
      <c r="C1074" s="69" t="s">
        <v>1660</v>
      </c>
      <c r="D1074" s="69" t="s">
        <v>1320</v>
      </c>
      <c r="E1074" s="75" t="s">
        <v>1185</v>
      </c>
      <c r="F1074" s="69" t="s">
        <v>1661</v>
      </c>
      <c r="G1074" s="71">
        <v>250000</v>
      </c>
      <c r="H1074" s="72">
        <f t="shared" si="16"/>
        <v>120.27360479403318</v>
      </c>
    </row>
    <row r="1075" spans="1:8" ht="15.75" x14ac:dyDescent="0.25">
      <c r="A1075" s="69" t="s">
        <v>1662</v>
      </c>
      <c r="B1075" s="69" t="s">
        <v>1341</v>
      </c>
      <c r="C1075" s="69" t="s">
        <v>1663</v>
      </c>
      <c r="D1075" s="69" t="s">
        <v>1320</v>
      </c>
      <c r="E1075" s="75" t="s">
        <v>1185</v>
      </c>
      <c r="F1075" s="69" t="s">
        <v>1664</v>
      </c>
      <c r="G1075" s="71">
        <v>120000</v>
      </c>
      <c r="H1075" s="72">
        <f t="shared" si="16"/>
        <v>57.731330301135927</v>
      </c>
    </row>
    <row r="1076" spans="1:8" ht="15.75" x14ac:dyDescent="0.25">
      <c r="A1076" s="69" t="s">
        <v>1665</v>
      </c>
      <c r="B1076" s="69" t="s">
        <v>1341</v>
      </c>
      <c r="C1076" s="69" t="s">
        <v>1666</v>
      </c>
      <c r="D1076" s="69" t="s">
        <v>1320</v>
      </c>
      <c r="E1076" s="75" t="s">
        <v>1185</v>
      </c>
      <c r="F1076" s="69" t="s">
        <v>1667</v>
      </c>
      <c r="G1076" s="71">
        <v>250000</v>
      </c>
      <c r="H1076" s="72">
        <f t="shared" si="16"/>
        <v>120.27360479403318</v>
      </c>
    </row>
    <row r="1077" spans="1:8" ht="15.75" x14ac:dyDescent="0.25">
      <c r="A1077" s="69" t="s">
        <v>1668</v>
      </c>
      <c r="B1077" s="69" t="s">
        <v>1341</v>
      </c>
      <c r="C1077" s="69" t="s">
        <v>1669</v>
      </c>
      <c r="D1077" s="69" t="s">
        <v>1320</v>
      </c>
      <c r="E1077" s="75" t="s">
        <v>1185</v>
      </c>
      <c r="F1077" s="69" t="s">
        <v>1670</v>
      </c>
      <c r="G1077" s="71">
        <v>250000</v>
      </c>
      <c r="H1077" s="72">
        <f t="shared" si="16"/>
        <v>120.27360479403318</v>
      </c>
    </row>
    <row r="1078" spans="1:8" ht="15.75" x14ac:dyDescent="0.25">
      <c r="A1078" s="69" t="s">
        <v>1671</v>
      </c>
      <c r="B1078" s="69" t="s">
        <v>1302</v>
      </c>
      <c r="C1078" s="69" t="s">
        <v>1327</v>
      </c>
      <c r="D1078" s="69" t="s">
        <v>1320</v>
      </c>
      <c r="E1078" s="75" t="s">
        <v>1185</v>
      </c>
      <c r="F1078" s="69" t="s">
        <v>1672</v>
      </c>
      <c r="G1078" s="71">
        <v>641810</v>
      </c>
      <c r="H1078" s="72">
        <f t="shared" si="16"/>
        <v>308.77120917143372</v>
      </c>
    </row>
    <row r="1079" spans="1:8" ht="15.75" x14ac:dyDescent="0.25">
      <c r="A1079" s="69" t="s">
        <v>1673</v>
      </c>
      <c r="B1079" s="69" t="s">
        <v>1674</v>
      </c>
      <c r="C1079" s="69" t="s">
        <v>1675</v>
      </c>
      <c r="D1079" s="69" t="s">
        <v>1320</v>
      </c>
      <c r="E1079" s="75" t="s">
        <v>1185</v>
      </c>
      <c r="F1079" s="69" t="s">
        <v>1676</v>
      </c>
      <c r="G1079" s="71">
        <v>39132</v>
      </c>
      <c r="H1079" s="72">
        <f t="shared" si="16"/>
        <v>18.826186811200426</v>
      </c>
    </row>
    <row r="1080" spans="1:8" ht="15.75" x14ac:dyDescent="0.25">
      <c r="A1080" s="69" t="s">
        <v>1677</v>
      </c>
      <c r="B1080" s="69" t="s">
        <v>1302</v>
      </c>
      <c r="C1080" s="69" t="s">
        <v>1678</v>
      </c>
      <c r="D1080" s="69" t="s">
        <v>1320</v>
      </c>
      <c r="E1080" s="75" t="s">
        <v>1185</v>
      </c>
      <c r="F1080" s="69" t="s">
        <v>1679</v>
      </c>
      <c r="G1080" s="71">
        <v>490000</v>
      </c>
      <c r="H1080" s="72">
        <f t="shared" si="16"/>
        <v>235.73626539630501</v>
      </c>
    </row>
    <row r="1081" spans="1:8" ht="15.75" x14ac:dyDescent="0.25">
      <c r="A1081" s="69" t="s">
        <v>1680</v>
      </c>
      <c r="B1081" s="69" t="s">
        <v>1522</v>
      </c>
      <c r="C1081" s="69" t="s">
        <v>1296</v>
      </c>
      <c r="D1081" s="69" t="s">
        <v>1320</v>
      </c>
      <c r="E1081" s="75" t="s">
        <v>1185</v>
      </c>
      <c r="F1081" s="69" t="s">
        <v>1681</v>
      </c>
      <c r="G1081" s="71">
        <v>1354346</v>
      </c>
      <c r="H1081" s="72">
        <f t="shared" si="16"/>
        <v>651.56830223351858</v>
      </c>
    </row>
    <row r="1082" spans="1:8" ht="15.75" x14ac:dyDescent="0.25">
      <c r="A1082" s="69" t="s">
        <v>1682</v>
      </c>
      <c r="B1082" s="69" t="s">
        <v>1519</v>
      </c>
      <c r="C1082" s="69" t="s">
        <v>1290</v>
      </c>
      <c r="D1082" s="69" t="s">
        <v>1320</v>
      </c>
      <c r="E1082" s="75" t="s">
        <v>1185</v>
      </c>
      <c r="F1082" s="69" t="s">
        <v>1683</v>
      </c>
      <c r="G1082" s="71">
        <v>1354346</v>
      </c>
      <c r="H1082" s="72">
        <f t="shared" si="16"/>
        <v>651.56830223351858</v>
      </c>
    </row>
    <row r="1083" spans="1:8" ht="15.75" x14ac:dyDescent="0.25">
      <c r="A1083" s="69" t="s">
        <v>1684</v>
      </c>
      <c r="B1083" s="69" t="s">
        <v>1685</v>
      </c>
      <c r="C1083" s="69" t="s">
        <v>1279</v>
      </c>
      <c r="D1083" s="69" t="s">
        <v>1320</v>
      </c>
      <c r="E1083" s="75" t="s">
        <v>1185</v>
      </c>
      <c r="F1083" s="69" t="s">
        <v>1686</v>
      </c>
      <c r="G1083" s="71">
        <v>1354346</v>
      </c>
      <c r="H1083" s="72">
        <f t="shared" si="16"/>
        <v>651.56830223351858</v>
      </c>
    </row>
    <row r="1084" spans="1:8" ht="15.75" x14ac:dyDescent="0.25">
      <c r="A1084" s="69" t="s">
        <v>1687</v>
      </c>
      <c r="B1084" s="69" t="s">
        <v>1688</v>
      </c>
      <c r="C1084" s="69" t="s">
        <v>1279</v>
      </c>
      <c r="D1084" s="69" t="s">
        <v>1320</v>
      </c>
      <c r="E1084" s="75" t="s">
        <v>1185</v>
      </c>
      <c r="F1084" s="69" t="s">
        <v>1689</v>
      </c>
      <c r="G1084" s="71">
        <v>1354346</v>
      </c>
      <c r="H1084" s="72">
        <f t="shared" si="16"/>
        <v>651.56830223351858</v>
      </c>
    </row>
    <row r="1085" spans="1:8" ht="15.75" x14ac:dyDescent="0.25">
      <c r="A1085" s="69" t="s">
        <v>1690</v>
      </c>
      <c r="B1085" s="69" t="s">
        <v>1691</v>
      </c>
      <c r="C1085" s="69" t="s">
        <v>1286</v>
      </c>
      <c r="D1085" s="69" t="s">
        <v>1320</v>
      </c>
      <c r="E1085" s="75" t="s">
        <v>1185</v>
      </c>
      <c r="F1085" s="69" t="s">
        <v>1692</v>
      </c>
      <c r="G1085" s="71">
        <v>386956</v>
      </c>
      <c r="H1085" s="72">
        <f t="shared" si="16"/>
        <v>186.1623720667196</v>
      </c>
    </row>
    <row r="1086" spans="1:8" ht="15.75" x14ac:dyDescent="0.25">
      <c r="A1086" s="69" t="s">
        <v>1693</v>
      </c>
      <c r="B1086" s="69" t="s">
        <v>1694</v>
      </c>
      <c r="C1086" s="69" t="s">
        <v>1279</v>
      </c>
      <c r="D1086" s="69" t="s">
        <v>1320</v>
      </c>
      <c r="E1086" s="75" t="s">
        <v>1185</v>
      </c>
      <c r="F1086" s="69" t="s">
        <v>1695</v>
      </c>
      <c r="G1086" s="71">
        <v>1354346</v>
      </c>
      <c r="H1086" s="72">
        <f t="shared" si="16"/>
        <v>651.56830223351858</v>
      </c>
    </row>
    <row r="1087" spans="1:8" ht="15.75" x14ac:dyDescent="0.25">
      <c r="A1087" s="69" t="s">
        <v>1696</v>
      </c>
      <c r="B1087" s="69" t="s">
        <v>1278</v>
      </c>
      <c r="C1087" s="69" t="s">
        <v>1535</v>
      </c>
      <c r="D1087" s="69" t="s">
        <v>1343</v>
      </c>
      <c r="E1087" s="75" t="s">
        <v>1265</v>
      </c>
      <c r="F1087" s="69" t="s">
        <v>1697</v>
      </c>
      <c r="G1087" s="71">
        <v>450000</v>
      </c>
      <c r="H1087" s="72">
        <f t="shared" si="16"/>
        <v>216.49248862925973</v>
      </c>
    </row>
    <row r="1088" spans="1:8" ht="15.75" x14ac:dyDescent="0.25">
      <c r="A1088" s="69" t="s">
        <v>1698</v>
      </c>
      <c r="B1088" s="69" t="s">
        <v>1278</v>
      </c>
      <c r="C1088" s="69" t="s">
        <v>1699</v>
      </c>
      <c r="D1088" s="69" t="s">
        <v>1700</v>
      </c>
      <c r="E1088" s="75" t="s">
        <v>59</v>
      </c>
      <c r="F1088" s="69" t="s">
        <v>1701</v>
      </c>
      <c r="G1088" s="71">
        <v>562500</v>
      </c>
      <c r="H1088" s="72">
        <f t="shared" si="16"/>
        <v>270.61561078657462</v>
      </c>
    </row>
    <row r="1089" spans="1:8" ht="15.75" x14ac:dyDescent="0.25">
      <c r="A1089" s="69" t="s">
        <v>1702</v>
      </c>
      <c r="B1089" s="69" t="s">
        <v>1278</v>
      </c>
      <c r="C1089" s="69" t="s">
        <v>1703</v>
      </c>
      <c r="D1089" s="69" t="s">
        <v>1700</v>
      </c>
      <c r="E1089" s="75" t="s">
        <v>59</v>
      </c>
      <c r="F1089" s="69" t="s">
        <v>1704</v>
      </c>
      <c r="G1089" s="71">
        <v>15119730</v>
      </c>
      <c r="H1089" s="72">
        <f t="shared" si="16"/>
        <v>7274.0177224499494</v>
      </c>
    </row>
    <row r="1090" spans="1:8" ht="15.75" x14ac:dyDescent="0.25">
      <c r="A1090" s="69" t="s">
        <v>1705</v>
      </c>
      <c r="B1090" s="69" t="s">
        <v>1278</v>
      </c>
      <c r="C1090" s="69" t="s">
        <v>1574</v>
      </c>
      <c r="D1090" s="69" t="s">
        <v>1347</v>
      </c>
      <c r="E1090" s="75" t="s">
        <v>72</v>
      </c>
      <c r="F1090" s="69" t="s">
        <v>1706</v>
      </c>
      <c r="G1090" s="71">
        <v>280000</v>
      </c>
      <c r="H1090" s="72">
        <f t="shared" si="16"/>
        <v>134.70643736931714</v>
      </c>
    </row>
    <row r="1091" spans="1:8" ht="15.75" x14ac:dyDescent="0.25">
      <c r="A1091" s="69" t="s">
        <v>1707</v>
      </c>
      <c r="B1091" s="69" t="s">
        <v>1278</v>
      </c>
      <c r="C1091" s="69" t="s">
        <v>1532</v>
      </c>
      <c r="D1091" s="69" t="s">
        <v>1347</v>
      </c>
      <c r="E1091" s="75" t="s">
        <v>72</v>
      </c>
      <c r="F1091" s="69" t="s">
        <v>1708</v>
      </c>
      <c r="G1091" s="71">
        <v>132282</v>
      </c>
      <c r="H1091" s="72">
        <f t="shared" si="16"/>
        <v>63.640131957457186</v>
      </c>
    </row>
    <row r="1092" spans="1:8" ht="15.75" x14ac:dyDescent="0.25">
      <c r="A1092" s="69" t="s">
        <v>1709</v>
      </c>
      <c r="B1092" s="69" t="s">
        <v>1385</v>
      </c>
      <c r="C1092" s="69" t="s">
        <v>1313</v>
      </c>
      <c r="D1092" s="69" t="s">
        <v>1347</v>
      </c>
      <c r="E1092" s="75" t="s">
        <v>72</v>
      </c>
      <c r="F1092" s="69" t="s">
        <v>1710</v>
      </c>
      <c r="G1092" s="71">
        <v>70000</v>
      </c>
      <c r="H1092" s="72">
        <f t="shared" si="16"/>
        <v>33.676609342329286</v>
      </c>
    </row>
    <row r="1093" spans="1:8" ht="15.75" x14ac:dyDescent="0.25">
      <c r="A1093" s="69" t="s">
        <v>1711</v>
      </c>
      <c r="B1093" s="69" t="s">
        <v>1385</v>
      </c>
      <c r="C1093" s="69" t="s">
        <v>1315</v>
      </c>
      <c r="D1093" s="69" t="s">
        <v>1347</v>
      </c>
      <c r="E1093" s="75" t="s">
        <v>72</v>
      </c>
      <c r="F1093" s="69" t="s">
        <v>1712</v>
      </c>
      <c r="G1093" s="71">
        <v>37000</v>
      </c>
      <c r="H1093" s="72">
        <f t="shared" si="16"/>
        <v>17.800493509516912</v>
      </c>
    </row>
    <row r="1094" spans="1:8" ht="15.75" x14ac:dyDescent="0.25">
      <c r="A1094" s="69" t="s">
        <v>1713</v>
      </c>
      <c r="B1094" s="69" t="s">
        <v>1319</v>
      </c>
      <c r="C1094" s="69" t="s">
        <v>1474</v>
      </c>
      <c r="D1094" s="69" t="s">
        <v>1347</v>
      </c>
      <c r="E1094" s="75" t="s">
        <v>72</v>
      </c>
      <c r="F1094" s="69" t="s">
        <v>1714</v>
      </c>
      <c r="G1094" s="71">
        <v>10000</v>
      </c>
      <c r="H1094" s="72">
        <f t="shared" si="16"/>
        <v>4.8109441917613269</v>
      </c>
    </row>
    <row r="1095" spans="1:8" ht="15.75" x14ac:dyDescent="0.25">
      <c r="A1095" s="69" t="s">
        <v>1715</v>
      </c>
      <c r="B1095" s="69" t="s">
        <v>1716</v>
      </c>
      <c r="C1095" s="69" t="s">
        <v>1717</v>
      </c>
      <c r="D1095" s="69" t="s">
        <v>1347</v>
      </c>
      <c r="E1095" s="75" t="s">
        <v>72</v>
      </c>
      <c r="F1095" s="69" t="s">
        <v>1718</v>
      </c>
      <c r="G1095" s="71">
        <v>320000</v>
      </c>
      <c r="H1095" s="72">
        <f t="shared" ref="H1095:H1158" si="17">G1095/$G$2</f>
        <v>153.95021413636246</v>
      </c>
    </row>
    <row r="1096" spans="1:8" ht="15.75" x14ac:dyDescent="0.25">
      <c r="A1096" s="69" t="s">
        <v>1719</v>
      </c>
      <c r="B1096" s="69" t="s">
        <v>1341</v>
      </c>
      <c r="C1096" s="69" t="s">
        <v>1720</v>
      </c>
      <c r="D1096" s="69" t="s">
        <v>1347</v>
      </c>
      <c r="E1096" s="75" t="s">
        <v>72</v>
      </c>
      <c r="F1096" s="69" t="s">
        <v>1721</v>
      </c>
      <c r="G1096" s="71">
        <v>150000</v>
      </c>
      <c r="H1096" s="72">
        <f t="shared" si="17"/>
        <v>72.164162876419908</v>
      </c>
    </row>
    <row r="1097" spans="1:8" ht="15.75" x14ac:dyDescent="0.25">
      <c r="A1097" s="69" t="s">
        <v>1722</v>
      </c>
      <c r="B1097" s="69" t="s">
        <v>1341</v>
      </c>
      <c r="C1097" s="69" t="s">
        <v>1723</v>
      </c>
      <c r="D1097" s="69" t="s">
        <v>1347</v>
      </c>
      <c r="E1097" s="75" t="s">
        <v>72</v>
      </c>
      <c r="F1097" s="69" t="s">
        <v>1724</v>
      </c>
      <c r="G1097" s="71">
        <v>150000</v>
      </c>
      <c r="H1097" s="72">
        <f t="shared" si="17"/>
        <v>72.164162876419908</v>
      </c>
    </row>
    <row r="1098" spans="1:8" ht="15.75" x14ac:dyDescent="0.25">
      <c r="A1098" s="69" t="s">
        <v>1725</v>
      </c>
      <c r="B1098" s="69" t="s">
        <v>1341</v>
      </c>
      <c r="C1098" s="69" t="s">
        <v>1726</v>
      </c>
      <c r="D1098" s="69" t="s">
        <v>1347</v>
      </c>
      <c r="E1098" s="75" t="s">
        <v>72</v>
      </c>
      <c r="F1098" s="69" t="s">
        <v>1727</v>
      </c>
      <c r="G1098" s="71">
        <v>150000</v>
      </c>
      <c r="H1098" s="72">
        <f t="shared" si="17"/>
        <v>72.164162876419908</v>
      </c>
    </row>
    <row r="1099" spans="1:8" ht="15.75" x14ac:dyDescent="0.25">
      <c r="A1099" s="69" t="s">
        <v>1728</v>
      </c>
      <c r="B1099" s="69" t="s">
        <v>1341</v>
      </c>
      <c r="C1099" s="69" t="s">
        <v>1729</v>
      </c>
      <c r="D1099" s="69" t="s">
        <v>1347</v>
      </c>
      <c r="E1099" s="75" t="s">
        <v>72</v>
      </c>
      <c r="F1099" s="69" t="s">
        <v>1730</v>
      </c>
      <c r="G1099" s="71">
        <v>150000</v>
      </c>
      <c r="H1099" s="72">
        <f t="shared" si="17"/>
        <v>72.164162876419908</v>
      </c>
    </row>
    <row r="1100" spans="1:8" ht="15.75" x14ac:dyDescent="0.25">
      <c r="A1100" s="69" t="s">
        <v>1731</v>
      </c>
      <c r="B1100" s="69" t="s">
        <v>1341</v>
      </c>
      <c r="C1100" s="69" t="s">
        <v>1732</v>
      </c>
      <c r="D1100" s="69" t="s">
        <v>1347</v>
      </c>
      <c r="E1100" s="75" t="s">
        <v>72</v>
      </c>
      <c r="F1100" s="69" t="s">
        <v>1733</v>
      </c>
      <c r="G1100" s="71">
        <v>150000</v>
      </c>
      <c r="H1100" s="72">
        <f t="shared" si="17"/>
        <v>72.164162876419908</v>
      </c>
    </row>
    <row r="1101" spans="1:8" ht="15.75" x14ac:dyDescent="0.25">
      <c r="A1101" s="69" t="s">
        <v>1734</v>
      </c>
      <c r="B1101" s="69" t="s">
        <v>1341</v>
      </c>
      <c r="C1101" s="69" t="s">
        <v>1735</v>
      </c>
      <c r="D1101" s="69" t="s">
        <v>1347</v>
      </c>
      <c r="E1101" s="75" t="s">
        <v>72</v>
      </c>
      <c r="F1101" s="69" t="s">
        <v>1736</v>
      </c>
      <c r="G1101" s="71">
        <v>150000</v>
      </c>
      <c r="H1101" s="72">
        <f t="shared" si="17"/>
        <v>72.164162876419908</v>
      </c>
    </row>
    <row r="1102" spans="1:8" ht="15.75" x14ac:dyDescent="0.25">
      <c r="A1102" s="69" t="s">
        <v>1737</v>
      </c>
      <c r="B1102" s="69" t="s">
        <v>1341</v>
      </c>
      <c r="C1102" s="69" t="s">
        <v>1738</v>
      </c>
      <c r="D1102" s="69" t="s">
        <v>1347</v>
      </c>
      <c r="E1102" s="75" t="s">
        <v>72</v>
      </c>
      <c r="F1102" s="69" t="s">
        <v>1739</v>
      </c>
      <c r="G1102" s="71">
        <v>50000</v>
      </c>
      <c r="H1102" s="72">
        <f t="shared" si="17"/>
        <v>24.054720958806634</v>
      </c>
    </row>
    <row r="1103" spans="1:8" ht="15.75" x14ac:dyDescent="0.25">
      <c r="A1103" s="69" t="s">
        <v>1740</v>
      </c>
      <c r="B1103" s="69" t="s">
        <v>1341</v>
      </c>
      <c r="C1103" s="69" t="s">
        <v>1741</v>
      </c>
      <c r="D1103" s="69" t="s">
        <v>1347</v>
      </c>
      <c r="E1103" s="75" t="s">
        <v>72</v>
      </c>
      <c r="F1103" s="69" t="s">
        <v>1742</v>
      </c>
      <c r="G1103" s="71">
        <v>150000</v>
      </c>
      <c r="H1103" s="72">
        <f t="shared" si="17"/>
        <v>72.164162876419908</v>
      </c>
    </row>
    <row r="1104" spans="1:8" ht="15.75" x14ac:dyDescent="0.25">
      <c r="A1104" s="69" t="s">
        <v>1743</v>
      </c>
      <c r="B1104" s="69" t="s">
        <v>1341</v>
      </c>
      <c r="C1104" s="69" t="s">
        <v>1744</v>
      </c>
      <c r="D1104" s="69" t="s">
        <v>1347</v>
      </c>
      <c r="E1104" s="75" t="s">
        <v>72</v>
      </c>
      <c r="F1104" s="69" t="s">
        <v>1745</v>
      </c>
      <c r="G1104" s="71">
        <v>150000</v>
      </c>
      <c r="H1104" s="72">
        <f t="shared" si="17"/>
        <v>72.164162876419908</v>
      </c>
    </row>
    <row r="1105" spans="1:8" ht="15.75" x14ac:dyDescent="0.25">
      <c r="A1105" s="69" t="s">
        <v>1746</v>
      </c>
      <c r="B1105" s="69" t="s">
        <v>1278</v>
      </c>
      <c r="C1105" s="69" t="s">
        <v>1747</v>
      </c>
      <c r="D1105" s="69" t="s">
        <v>1347</v>
      </c>
      <c r="E1105" s="75" t="s">
        <v>72</v>
      </c>
      <c r="F1105" s="69" t="s">
        <v>1748</v>
      </c>
      <c r="G1105" s="71">
        <v>10000</v>
      </c>
      <c r="H1105" s="72">
        <f t="shared" si="17"/>
        <v>4.8109441917613269</v>
      </c>
    </row>
    <row r="1106" spans="1:8" ht="15.75" x14ac:dyDescent="0.25">
      <c r="A1106" s="69" t="s">
        <v>1749</v>
      </c>
      <c r="B1106" s="69" t="s">
        <v>1278</v>
      </c>
      <c r="C1106" s="69" t="s">
        <v>1750</v>
      </c>
      <c r="D1106" s="69" t="s">
        <v>1347</v>
      </c>
      <c r="E1106" s="75" t="s">
        <v>72</v>
      </c>
      <c r="F1106" s="69" t="s">
        <v>1751</v>
      </c>
      <c r="G1106" s="71">
        <v>2400000</v>
      </c>
      <c r="H1106" s="72">
        <f t="shared" si="17"/>
        <v>1154.6266060227185</v>
      </c>
    </row>
    <row r="1107" spans="1:8" ht="15.75" x14ac:dyDescent="0.25">
      <c r="A1107" s="69" t="s">
        <v>1752</v>
      </c>
      <c r="B1107" s="69" t="s">
        <v>1337</v>
      </c>
      <c r="C1107" s="69" t="s">
        <v>1416</v>
      </c>
      <c r="D1107" s="69" t="s">
        <v>1347</v>
      </c>
      <c r="E1107" s="75" t="s">
        <v>72</v>
      </c>
      <c r="F1107" s="69" t="s">
        <v>1753</v>
      </c>
      <c r="G1107" s="71">
        <v>1720000</v>
      </c>
      <c r="H1107" s="72">
        <f t="shared" si="17"/>
        <v>827.48240098294821</v>
      </c>
    </row>
    <row r="1108" spans="1:8" ht="15.75" x14ac:dyDescent="0.25">
      <c r="A1108" s="69" t="s">
        <v>1754</v>
      </c>
      <c r="B1108" s="69" t="s">
        <v>1337</v>
      </c>
      <c r="C1108" s="69" t="s">
        <v>1419</v>
      </c>
      <c r="D1108" s="69" t="s">
        <v>1347</v>
      </c>
      <c r="E1108" s="75" t="s">
        <v>72</v>
      </c>
      <c r="F1108" s="69" t="s">
        <v>1755</v>
      </c>
      <c r="G1108" s="71">
        <v>1760000</v>
      </c>
      <c r="H1108" s="72">
        <f t="shared" si="17"/>
        <v>846.72617774999355</v>
      </c>
    </row>
    <row r="1109" spans="1:8" ht="15.75" x14ac:dyDescent="0.25">
      <c r="A1109" s="69" t="s">
        <v>1756</v>
      </c>
      <c r="B1109" s="69" t="s">
        <v>1278</v>
      </c>
      <c r="C1109" s="69" t="s">
        <v>1757</v>
      </c>
      <c r="D1109" s="69" t="s">
        <v>1347</v>
      </c>
      <c r="E1109" s="75" t="s">
        <v>72</v>
      </c>
      <c r="F1109" s="69" t="s">
        <v>1758</v>
      </c>
      <c r="G1109" s="71">
        <v>97450</v>
      </c>
      <c r="H1109" s="72">
        <f t="shared" si="17"/>
        <v>46.882651148714132</v>
      </c>
    </row>
    <row r="1110" spans="1:8" ht="15.75" x14ac:dyDescent="0.25">
      <c r="A1110" s="69" t="s">
        <v>1759</v>
      </c>
      <c r="B1110" s="69" t="s">
        <v>1278</v>
      </c>
      <c r="C1110" s="69" t="s">
        <v>1338</v>
      </c>
      <c r="D1110" s="69" t="s">
        <v>1347</v>
      </c>
      <c r="E1110" s="75" t="s">
        <v>72</v>
      </c>
      <c r="F1110" s="69" t="s">
        <v>1760</v>
      </c>
      <c r="G1110" s="71">
        <v>14663000</v>
      </c>
      <c r="H1110" s="72">
        <f t="shared" si="17"/>
        <v>7054.2874683796335</v>
      </c>
    </row>
    <row r="1111" spans="1:8" ht="15.75" x14ac:dyDescent="0.25">
      <c r="A1111" s="69" t="s">
        <v>1761</v>
      </c>
      <c r="B1111" s="69" t="s">
        <v>1278</v>
      </c>
      <c r="C1111" s="69" t="s">
        <v>1762</v>
      </c>
      <c r="D1111" s="69" t="s">
        <v>1347</v>
      </c>
      <c r="E1111" s="75" t="s">
        <v>72</v>
      </c>
      <c r="F1111" s="69" t="s">
        <v>1763</v>
      </c>
      <c r="G1111" s="71">
        <v>100768</v>
      </c>
      <c r="H1111" s="72">
        <f t="shared" si="17"/>
        <v>48.478922431540539</v>
      </c>
    </row>
    <row r="1112" spans="1:8" ht="15.75" x14ac:dyDescent="0.25">
      <c r="A1112" s="69" t="s">
        <v>1761</v>
      </c>
      <c r="B1112" s="69" t="s">
        <v>1278</v>
      </c>
      <c r="C1112" s="69" t="s">
        <v>1762</v>
      </c>
      <c r="D1112" s="69" t="s">
        <v>1347</v>
      </c>
      <c r="E1112" s="75" t="s">
        <v>72</v>
      </c>
      <c r="F1112" s="69" t="s">
        <v>1763</v>
      </c>
      <c r="G1112" s="71">
        <v>5000</v>
      </c>
      <c r="H1112" s="72">
        <f t="shared" si="17"/>
        <v>2.4054720958806635</v>
      </c>
    </row>
    <row r="1113" spans="1:8" ht="15.75" x14ac:dyDescent="0.25">
      <c r="A1113" s="69" t="s">
        <v>1764</v>
      </c>
      <c r="B1113" s="69" t="s">
        <v>1278</v>
      </c>
      <c r="C1113" s="69" t="s">
        <v>1379</v>
      </c>
      <c r="D1113" s="69" t="s">
        <v>1347</v>
      </c>
      <c r="E1113" s="75" t="s">
        <v>72</v>
      </c>
      <c r="F1113" s="69" t="s">
        <v>1765</v>
      </c>
      <c r="G1113" s="71">
        <v>224000</v>
      </c>
      <c r="H1113" s="72">
        <f t="shared" si="17"/>
        <v>107.76514989545373</v>
      </c>
    </row>
    <row r="1114" spans="1:8" ht="15.75" x14ac:dyDescent="0.25">
      <c r="A1114" s="69" t="s">
        <v>1766</v>
      </c>
      <c r="B1114" s="69" t="s">
        <v>1278</v>
      </c>
      <c r="C1114" s="69" t="s">
        <v>1767</v>
      </c>
      <c r="D1114" s="69" t="s">
        <v>1768</v>
      </c>
      <c r="E1114" s="76" t="s">
        <v>77</v>
      </c>
      <c r="F1114" s="69" t="s">
        <v>1769</v>
      </c>
      <c r="G1114" s="71">
        <v>352400</v>
      </c>
      <c r="H1114" s="72">
        <f t="shared" si="17"/>
        <v>169.53767331766917</v>
      </c>
    </row>
    <row r="1115" spans="1:8" ht="15.75" x14ac:dyDescent="0.25">
      <c r="A1115" s="69" t="s">
        <v>1770</v>
      </c>
      <c r="B1115" s="69" t="s">
        <v>1337</v>
      </c>
      <c r="C1115" s="69" t="s">
        <v>1433</v>
      </c>
      <c r="D1115" s="69" t="s">
        <v>1768</v>
      </c>
      <c r="E1115" s="75" t="s">
        <v>77</v>
      </c>
      <c r="F1115" s="69" t="s">
        <v>1771</v>
      </c>
      <c r="G1115" s="71">
        <v>360000</v>
      </c>
      <c r="H1115" s="72">
        <f t="shared" si="17"/>
        <v>173.19399090340778</v>
      </c>
    </row>
    <row r="1116" spans="1:8" ht="15.75" x14ac:dyDescent="0.25">
      <c r="A1116" s="69" t="s">
        <v>1764</v>
      </c>
      <c r="B1116" s="69" t="s">
        <v>1278</v>
      </c>
      <c r="C1116" s="69" t="s">
        <v>1379</v>
      </c>
      <c r="D1116" s="69" t="s">
        <v>1768</v>
      </c>
      <c r="E1116" s="75" t="s">
        <v>77</v>
      </c>
      <c r="F1116" s="69" t="s">
        <v>1772</v>
      </c>
      <c r="G1116" s="71">
        <v>62000</v>
      </c>
      <c r="H1116" s="72">
        <f t="shared" si="17"/>
        <v>29.827853988920229</v>
      </c>
    </row>
    <row r="1117" spans="1:8" ht="15.75" x14ac:dyDescent="0.25">
      <c r="A1117" s="69" t="s">
        <v>1773</v>
      </c>
      <c r="B1117" s="69" t="s">
        <v>1278</v>
      </c>
      <c r="C1117" s="69" t="s">
        <v>1481</v>
      </c>
      <c r="D1117" s="69" t="s">
        <v>1768</v>
      </c>
      <c r="E1117" s="75" t="s">
        <v>77</v>
      </c>
      <c r="F1117" s="69" t="s">
        <v>1774</v>
      </c>
      <c r="G1117" s="71">
        <v>1785000</v>
      </c>
      <c r="H1117" s="72">
        <f t="shared" si="17"/>
        <v>858.7535382293969</v>
      </c>
    </row>
    <row r="1118" spans="1:8" ht="15.75" x14ac:dyDescent="0.25">
      <c r="A1118" s="69" t="s">
        <v>1775</v>
      </c>
      <c r="B1118" s="69" t="s">
        <v>1341</v>
      </c>
      <c r="C1118" s="69" t="s">
        <v>1776</v>
      </c>
      <c r="D1118" s="69" t="s">
        <v>1768</v>
      </c>
      <c r="E1118" s="75" t="s">
        <v>77</v>
      </c>
      <c r="F1118" s="69" t="s">
        <v>1777</v>
      </c>
      <c r="G1118" s="71">
        <v>150000</v>
      </c>
      <c r="H1118" s="72">
        <f t="shared" si="17"/>
        <v>72.164162876419908</v>
      </c>
    </row>
    <row r="1119" spans="1:8" ht="15.75" x14ac:dyDescent="0.25">
      <c r="A1119" s="69" t="s">
        <v>1778</v>
      </c>
      <c r="B1119" s="69" t="s">
        <v>1341</v>
      </c>
      <c r="C1119" s="69" t="s">
        <v>1779</v>
      </c>
      <c r="D1119" s="69" t="s">
        <v>1768</v>
      </c>
      <c r="E1119" s="75" t="s">
        <v>77</v>
      </c>
      <c r="F1119" s="69" t="s">
        <v>1777</v>
      </c>
      <c r="G1119" s="71">
        <v>150000</v>
      </c>
      <c r="H1119" s="72">
        <f t="shared" si="17"/>
        <v>72.164162876419908</v>
      </c>
    </row>
    <row r="1120" spans="1:8" ht="15.75" x14ac:dyDescent="0.25">
      <c r="A1120" s="69" t="s">
        <v>1780</v>
      </c>
      <c r="B1120" s="69" t="s">
        <v>1341</v>
      </c>
      <c r="C1120" s="69" t="s">
        <v>1781</v>
      </c>
      <c r="D1120" s="69" t="s">
        <v>1768</v>
      </c>
      <c r="E1120" s="75" t="s">
        <v>77</v>
      </c>
      <c r="F1120" s="69" t="s">
        <v>1777</v>
      </c>
      <c r="G1120" s="71">
        <v>150000</v>
      </c>
      <c r="H1120" s="72">
        <f t="shared" si="17"/>
        <v>72.164162876419908</v>
      </c>
    </row>
    <row r="1121" spans="1:8" ht="15.75" x14ac:dyDescent="0.25">
      <c r="A1121" s="69" t="s">
        <v>1782</v>
      </c>
      <c r="B1121" s="69" t="s">
        <v>1341</v>
      </c>
      <c r="C1121" s="69" t="s">
        <v>1783</v>
      </c>
      <c r="D1121" s="69" t="s">
        <v>1768</v>
      </c>
      <c r="E1121" s="75" t="s">
        <v>77</v>
      </c>
      <c r="F1121" s="69" t="s">
        <v>1777</v>
      </c>
      <c r="G1121" s="71">
        <v>150000</v>
      </c>
      <c r="H1121" s="72">
        <f t="shared" si="17"/>
        <v>72.164162876419908</v>
      </c>
    </row>
    <row r="1122" spans="1:8" ht="15.75" x14ac:dyDescent="0.25">
      <c r="A1122" s="69" t="s">
        <v>1784</v>
      </c>
      <c r="B1122" s="69" t="s">
        <v>1341</v>
      </c>
      <c r="C1122" s="69" t="s">
        <v>1785</v>
      </c>
      <c r="D1122" s="69" t="s">
        <v>1768</v>
      </c>
      <c r="E1122" s="75" t="s">
        <v>77</v>
      </c>
      <c r="F1122" s="69" t="s">
        <v>1777</v>
      </c>
      <c r="G1122" s="71">
        <v>150000</v>
      </c>
      <c r="H1122" s="72">
        <f t="shared" si="17"/>
        <v>72.164162876419908</v>
      </c>
    </row>
    <row r="1123" spans="1:8" ht="15.75" x14ac:dyDescent="0.25">
      <c r="A1123" s="69" t="s">
        <v>1786</v>
      </c>
      <c r="B1123" s="69" t="s">
        <v>1341</v>
      </c>
      <c r="C1123" s="69" t="s">
        <v>1787</v>
      </c>
      <c r="D1123" s="69" t="s">
        <v>1768</v>
      </c>
      <c r="E1123" s="75" t="s">
        <v>77</v>
      </c>
      <c r="F1123" s="69" t="s">
        <v>1777</v>
      </c>
      <c r="G1123" s="71">
        <v>150000</v>
      </c>
      <c r="H1123" s="72">
        <f t="shared" si="17"/>
        <v>72.164162876419908</v>
      </c>
    </row>
    <row r="1124" spans="1:8" ht="15.75" x14ac:dyDescent="0.25">
      <c r="A1124" s="69" t="s">
        <v>1788</v>
      </c>
      <c r="B1124" s="69" t="s">
        <v>1302</v>
      </c>
      <c r="C1124" s="69" t="s">
        <v>1789</v>
      </c>
      <c r="D1124" s="69" t="s">
        <v>1768</v>
      </c>
      <c r="E1124" s="75" t="s">
        <v>77</v>
      </c>
      <c r="F1124" s="69" t="s">
        <v>1790</v>
      </c>
      <c r="G1124" s="71">
        <v>3001900</v>
      </c>
      <c r="H1124" s="72">
        <f t="shared" si="17"/>
        <v>1444.1973369248328</v>
      </c>
    </row>
    <row r="1125" spans="1:8" ht="15.75" x14ac:dyDescent="0.25">
      <c r="A1125" s="69" t="s">
        <v>1791</v>
      </c>
      <c r="B1125" s="69" t="s">
        <v>1302</v>
      </c>
      <c r="C1125" s="69" t="s">
        <v>1792</v>
      </c>
      <c r="D1125" s="69" t="s">
        <v>1768</v>
      </c>
      <c r="E1125" s="75" t="s">
        <v>77</v>
      </c>
      <c r="F1125" s="69" t="s">
        <v>1793</v>
      </c>
      <c r="G1125" s="71">
        <v>70000</v>
      </c>
      <c r="H1125" s="72">
        <f t="shared" si="17"/>
        <v>33.676609342329286</v>
      </c>
    </row>
    <row r="1126" spans="1:8" ht="15.75" x14ac:dyDescent="0.25">
      <c r="A1126" s="69" t="s">
        <v>1794</v>
      </c>
      <c r="B1126" s="69" t="s">
        <v>1302</v>
      </c>
      <c r="C1126" s="69" t="s">
        <v>1795</v>
      </c>
      <c r="D1126" s="69" t="s">
        <v>1768</v>
      </c>
      <c r="E1126" s="75" t="s">
        <v>77</v>
      </c>
      <c r="F1126" s="69" t="s">
        <v>1793</v>
      </c>
      <c r="G1126" s="71">
        <v>140000</v>
      </c>
      <c r="H1126" s="72">
        <f t="shared" si="17"/>
        <v>67.353218684658572</v>
      </c>
    </row>
    <row r="1127" spans="1:8" ht="15.75" x14ac:dyDescent="0.25">
      <c r="A1127" s="69" t="s">
        <v>1796</v>
      </c>
      <c r="B1127" s="69" t="s">
        <v>1302</v>
      </c>
      <c r="C1127" s="69" t="s">
        <v>1797</v>
      </c>
      <c r="D1127" s="69" t="s">
        <v>1768</v>
      </c>
      <c r="E1127" s="75" t="s">
        <v>77</v>
      </c>
      <c r="F1127" s="69" t="s">
        <v>1798</v>
      </c>
      <c r="G1127" s="71">
        <v>70000</v>
      </c>
      <c r="H1127" s="72">
        <f t="shared" si="17"/>
        <v>33.676609342329286</v>
      </c>
    </row>
    <row r="1128" spans="1:8" ht="15.75" x14ac:dyDescent="0.25">
      <c r="A1128" s="69" t="s">
        <v>1799</v>
      </c>
      <c r="B1128" s="69" t="s">
        <v>1302</v>
      </c>
      <c r="C1128" s="69" t="s">
        <v>1800</v>
      </c>
      <c r="D1128" s="69" t="s">
        <v>1768</v>
      </c>
      <c r="E1128" s="75" t="s">
        <v>77</v>
      </c>
      <c r="F1128" s="69" t="s">
        <v>1801</v>
      </c>
      <c r="G1128" s="71">
        <v>140000</v>
      </c>
      <c r="H1128" s="72">
        <f t="shared" si="17"/>
        <v>67.353218684658572</v>
      </c>
    </row>
    <row r="1129" spans="1:8" ht="15.75" x14ac:dyDescent="0.25">
      <c r="A1129" s="69" t="s">
        <v>1802</v>
      </c>
      <c r="B1129" s="69" t="s">
        <v>1302</v>
      </c>
      <c r="C1129" s="69" t="s">
        <v>1803</v>
      </c>
      <c r="D1129" s="69" t="s">
        <v>1768</v>
      </c>
      <c r="E1129" s="75" t="s">
        <v>77</v>
      </c>
      <c r="F1129" s="69" t="s">
        <v>1804</v>
      </c>
      <c r="G1129" s="71">
        <v>70000</v>
      </c>
      <c r="H1129" s="72">
        <f t="shared" si="17"/>
        <v>33.676609342329286</v>
      </c>
    </row>
    <row r="1130" spans="1:8" ht="15.75" x14ac:dyDescent="0.25">
      <c r="A1130" s="69" t="s">
        <v>1805</v>
      </c>
      <c r="B1130" s="69" t="s">
        <v>1302</v>
      </c>
      <c r="C1130" s="69" t="s">
        <v>1806</v>
      </c>
      <c r="D1130" s="69" t="s">
        <v>1768</v>
      </c>
      <c r="E1130" s="75" t="s">
        <v>77</v>
      </c>
      <c r="F1130" s="69" t="s">
        <v>1807</v>
      </c>
      <c r="G1130" s="71">
        <v>70000</v>
      </c>
      <c r="H1130" s="72">
        <f t="shared" si="17"/>
        <v>33.676609342329286</v>
      </c>
    </row>
    <row r="1131" spans="1:8" ht="15.75" x14ac:dyDescent="0.25">
      <c r="A1131" s="69" t="s">
        <v>1671</v>
      </c>
      <c r="B1131" s="69" t="s">
        <v>1302</v>
      </c>
      <c r="C1131" s="69" t="s">
        <v>1327</v>
      </c>
      <c r="D1131" s="69" t="s">
        <v>1768</v>
      </c>
      <c r="E1131" s="75" t="s">
        <v>77</v>
      </c>
      <c r="F1131" s="69" t="s">
        <v>1672</v>
      </c>
      <c r="G1131" s="71">
        <v>309966</v>
      </c>
      <c r="H1131" s="72">
        <f t="shared" si="17"/>
        <v>149.12291273434914</v>
      </c>
    </row>
    <row r="1132" spans="1:8" ht="15.75" x14ac:dyDescent="0.25">
      <c r="A1132" s="69" t="s">
        <v>1671</v>
      </c>
      <c r="B1132" s="69" t="s">
        <v>1302</v>
      </c>
      <c r="C1132" s="69" t="s">
        <v>1327</v>
      </c>
      <c r="D1132" s="69" t="s">
        <v>1768</v>
      </c>
      <c r="E1132" s="75" t="s">
        <v>77</v>
      </c>
      <c r="F1132" s="69" t="s">
        <v>1672</v>
      </c>
      <c r="G1132" s="71">
        <v>226104</v>
      </c>
      <c r="H1132" s="72">
        <f t="shared" si="17"/>
        <v>108.77737255340031</v>
      </c>
    </row>
    <row r="1133" spans="1:8" ht="15.75" x14ac:dyDescent="0.25">
      <c r="A1133" s="69" t="s">
        <v>1808</v>
      </c>
      <c r="B1133" s="69" t="s">
        <v>1278</v>
      </c>
      <c r="C1133" s="69" t="s">
        <v>1809</v>
      </c>
      <c r="D1133" s="69" t="s">
        <v>1768</v>
      </c>
      <c r="E1133" s="75" t="s">
        <v>77</v>
      </c>
      <c r="F1133" s="69" t="s">
        <v>1810</v>
      </c>
      <c r="G1133" s="71">
        <v>175000</v>
      </c>
      <c r="H1133" s="72">
        <f t="shared" si="17"/>
        <v>84.191523355823222</v>
      </c>
    </row>
    <row r="1134" spans="1:8" ht="15.75" x14ac:dyDescent="0.25">
      <c r="A1134" s="69" t="s">
        <v>1808</v>
      </c>
      <c r="B1134" s="69" t="s">
        <v>1278</v>
      </c>
      <c r="C1134" s="69" t="s">
        <v>1809</v>
      </c>
      <c r="D1134" s="69" t="s">
        <v>1768</v>
      </c>
      <c r="E1134" s="75" t="s">
        <v>77</v>
      </c>
      <c r="F1134" s="69" t="s">
        <v>1811</v>
      </c>
      <c r="G1134" s="71">
        <v>25000</v>
      </c>
      <c r="H1134" s="72">
        <f t="shared" si="17"/>
        <v>12.027360479403317</v>
      </c>
    </row>
    <row r="1135" spans="1:8" ht="15.75" x14ac:dyDescent="0.25">
      <c r="A1135" s="69" t="s">
        <v>1812</v>
      </c>
      <c r="B1135" s="69" t="s">
        <v>1278</v>
      </c>
      <c r="C1135" s="69" t="s">
        <v>1813</v>
      </c>
      <c r="D1135" s="69" t="s">
        <v>1768</v>
      </c>
      <c r="E1135" s="75" t="s">
        <v>77</v>
      </c>
      <c r="F1135" s="69" t="s">
        <v>1814</v>
      </c>
      <c r="G1135" s="71">
        <v>185000</v>
      </c>
      <c r="H1135" s="72">
        <f t="shared" si="17"/>
        <v>89.002467547584544</v>
      </c>
    </row>
    <row r="1136" spans="1:8" ht="15.75" x14ac:dyDescent="0.25">
      <c r="A1136" s="69" t="s">
        <v>1812</v>
      </c>
      <c r="B1136" s="69" t="s">
        <v>1278</v>
      </c>
      <c r="C1136" s="69" t="s">
        <v>1813</v>
      </c>
      <c r="D1136" s="69" t="s">
        <v>1768</v>
      </c>
      <c r="E1136" s="75" t="s">
        <v>77</v>
      </c>
      <c r="F1136" s="69" t="s">
        <v>1815</v>
      </c>
      <c r="G1136" s="71">
        <v>25000</v>
      </c>
      <c r="H1136" s="72">
        <f t="shared" si="17"/>
        <v>12.027360479403317</v>
      </c>
    </row>
    <row r="1137" spans="1:8" ht="15.75" x14ac:dyDescent="0.25">
      <c r="A1137" s="69" t="s">
        <v>1816</v>
      </c>
      <c r="B1137" s="69" t="s">
        <v>1278</v>
      </c>
      <c r="C1137" s="69" t="s">
        <v>1817</v>
      </c>
      <c r="D1137" s="69" t="s">
        <v>1768</v>
      </c>
      <c r="E1137" s="75" t="s">
        <v>77</v>
      </c>
      <c r="F1137" s="69" t="s">
        <v>1818</v>
      </c>
      <c r="G1137" s="71">
        <v>185000</v>
      </c>
      <c r="H1137" s="72">
        <f t="shared" si="17"/>
        <v>89.002467547584544</v>
      </c>
    </row>
    <row r="1138" spans="1:8" ht="15.75" x14ac:dyDescent="0.25">
      <c r="A1138" s="69" t="s">
        <v>1816</v>
      </c>
      <c r="B1138" s="69" t="s">
        <v>1278</v>
      </c>
      <c r="C1138" s="69" t="s">
        <v>1817</v>
      </c>
      <c r="D1138" s="69" t="s">
        <v>1768</v>
      </c>
      <c r="E1138" s="75" t="s">
        <v>77</v>
      </c>
      <c r="F1138" s="69" t="s">
        <v>1819</v>
      </c>
      <c r="G1138" s="71">
        <v>25000</v>
      </c>
      <c r="H1138" s="72">
        <f t="shared" si="17"/>
        <v>12.027360479403317</v>
      </c>
    </row>
    <row r="1139" spans="1:8" ht="15.75" x14ac:dyDescent="0.25">
      <c r="A1139" s="69" t="s">
        <v>1820</v>
      </c>
      <c r="B1139" s="69" t="s">
        <v>1278</v>
      </c>
      <c r="C1139" s="69" t="s">
        <v>1821</v>
      </c>
      <c r="D1139" s="69" t="s">
        <v>1768</v>
      </c>
      <c r="E1139" s="75" t="s">
        <v>77</v>
      </c>
      <c r="F1139" s="69" t="s">
        <v>1822</v>
      </c>
      <c r="G1139" s="71">
        <v>165000</v>
      </c>
      <c r="H1139" s="72">
        <f t="shared" si="17"/>
        <v>79.380579164061899</v>
      </c>
    </row>
    <row r="1140" spans="1:8" ht="15.75" x14ac:dyDescent="0.25">
      <c r="A1140" s="69" t="s">
        <v>1820</v>
      </c>
      <c r="B1140" s="69" t="s">
        <v>1278</v>
      </c>
      <c r="C1140" s="69" t="s">
        <v>1821</v>
      </c>
      <c r="D1140" s="69" t="s">
        <v>1768</v>
      </c>
      <c r="E1140" s="75" t="s">
        <v>77</v>
      </c>
      <c r="F1140" s="69" t="s">
        <v>1823</v>
      </c>
      <c r="G1140" s="71">
        <v>25000</v>
      </c>
      <c r="H1140" s="72">
        <f t="shared" si="17"/>
        <v>12.027360479403317</v>
      </c>
    </row>
    <row r="1141" spans="1:8" ht="15.75" x14ac:dyDescent="0.25">
      <c r="A1141" s="69" t="s">
        <v>1824</v>
      </c>
      <c r="B1141" s="69" t="s">
        <v>1278</v>
      </c>
      <c r="C1141" s="69" t="s">
        <v>1825</v>
      </c>
      <c r="D1141" s="69" t="s">
        <v>1768</v>
      </c>
      <c r="E1141" s="75" t="s">
        <v>77</v>
      </c>
      <c r="F1141" s="69" t="s">
        <v>1826</v>
      </c>
      <c r="G1141" s="71">
        <v>170000</v>
      </c>
      <c r="H1141" s="72">
        <f t="shared" si="17"/>
        <v>81.786051259942553</v>
      </c>
    </row>
    <row r="1142" spans="1:8" ht="15.75" x14ac:dyDescent="0.25">
      <c r="A1142" s="69" t="s">
        <v>1824</v>
      </c>
      <c r="B1142" s="69" t="s">
        <v>1278</v>
      </c>
      <c r="C1142" s="69" t="s">
        <v>1825</v>
      </c>
      <c r="D1142" s="69" t="s">
        <v>1768</v>
      </c>
      <c r="E1142" s="75" t="s">
        <v>77</v>
      </c>
      <c r="F1142" s="69" t="s">
        <v>1827</v>
      </c>
      <c r="G1142" s="71">
        <v>25000</v>
      </c>
      <c r="H1142" s="72">
        <f t="shared" si="17"/>
        <v>12.027360479403317</v>
      </c>
    </row>
    <row r="1143" spans="1:8" ht="15.75" x14ac:dyDescent="0.25">
      <c r="A1143" s="69" t="s">
        <v>1828</v>
      </c>
      <c r="B1143" s="69" t="s">
        <v>1278</v>
      </c>
      <c r="C1143" s="69" t="s">
        <v>1829</v>
      </c>
      <c r="D1143" s="69" t="s">
        <v>1768</v>
      </c>
      <c r="E1143" s="75" t="s">
        <v>77</v>
      </c>
      <c r="F1143" s="69" t="s">
        <v>1830</v>
      </c>
      <c r="G1143" s="71">
        <v>170000</v>
      </c>
      <c r="H1143" s="72">
        <f t="shared" si="17"/>
        <v>81.786051259942553</v>
      </c>
    </row>
    <row r="1144" spans="1:8" ht="15.75" x14ac:dyDescent="0.25">
      <c r="A1144" s="69" t="s">
        <v>1828</v>
      </c>
      <c r="B1144" s="69" t="s">
        <v>1278</v>
      </c>
      <c r="C1144" s="69" t="s">
        <v>1829</v>
      </c>
      <c r="D1144" s="69" t="s">
        <v>1768</v>
      </c>
      <c r="E1144" s="75" t="s">
        <v>77</v>
      </c>
      <c r="F1144" s="69" t="s">
        <v>1831</v>
      </c>
      <c r="G1144" s="71">
        <v>25000</v>
      </c>
      <c r="H1144" s="72">
        <f t="shared" si="17"/>
        <v>12.027360479403317</v>
      </c>
    </row>
    <row r="1145" spans="1:8" ht="15.75" x14ac:dyDescent="0.25">
      <c r="A1145" s="69" t="s">
        <v>1832</v>
      </c>
      <c r="B1145" s="69" t="s">
        <v>1531</v>
      </c>
      <c r="C1145" s="69" t="s">
        <v>1292</v>
      </c>
      <c r="D1145" s="69" t="s">
        <v>1833</v>
      </c>
      <c r="E1145" s="75" t="s">
        <v>82</v>
      </c>
      <c r="F1145" s="69" t="s">
        <v>1834</v>
      </c>
      <c r="G1145" s="71">
        <v>70000</v>
      </c>
      <c r="H1145" s="72">
        <f t="shared" si="17"/>
        <v>33.676609342329286</v>
      </c>
    </row>
    <row r="1146" spans="1:8" ht="15.75" x14ac:dyDescent="0.25">
      <c r="A1146" s="69" t="s">
        <v>1835</v>
      </c>
      <c r="B1146" s="69" t="s">
        <v>1531</v>
      </c>
      <c r="C1146" s="69" t="s">
        <v>1294</v>
      </c>
      <c r="D1146" s="69" t="s">
        <v>1833</v>
      </c>
      <c r="E1146" s="75" t="s">
        <v>82</v>
      </c>
      <c r="F1146" s="69" t="s">
        <v>1836</v>
      </c>
      <c r="G1146" s="71">
        <v>35000</v>
      </c>
      <c r="H1146" s="72">
        <f t="shared" si="17"/>
        <v>16.838304671164643</v>
      </c>
    </row>
    <row r="1147" spans="1:8" ht="15.75" x14ac:dyDescent="0.25">
      <c r="A1147" s="69" t="s">
        <v>1837</v>
      </c>
      <c r="B1147" s="69" t="s">
        <v>1540</v>
      </c>
      <c r="C1147" s="69" t="s">
        <v>1284</v>
      </c>
      <c r="D1147" s="69" t="s">
        <v>1833</v>
      </c>
      <c r="E1147" s="75" t="s">
        <v>82</v>
      </c>
      <c r="F1147" s="69" t="s">
        <v>1838</v>
      </c>
      <c r="G1147" s="71">
        <v>10000</v>
      </c>
      <c r="H1147" s="72">
        <f t="shared" si="17"/>
        <v>4.8109441917613269</v>
      </c>
    </row>
    <row r="1148" spans="1:8" ht="15.75" x14ac:dyDescent="0.25">
      <c r="A1148" s="69" t="s">
        <v>1839</v>
      </c>
      <c r="B1148" s="69" t="s">
        <v>1540</v>
      </c>
      <c r="C1148" s="69" t="s">
        <v>1286</v>
      </c>
      <c r="D1148" s="69" t="s">
        <v>1833</v>
      </c>
      <c r="E1148" s="75" t="s">
        <v>82</v>
      </c>
      <c r="F1148" s="69" t="s">
        <v>1838</v>
      </c>
      <c r="G1148" s="71">
        <v>10000</v>
      </c>
      <c r="H1148" s="72">
        <f t="shared" si="17"/>
        <v>4.8109441917613269</v>
      </c>
    </row>
    <row r="1149" spans="1:8" ht="15.75" x14ac:dyDescent="0.25">
      <c r="A1149" s="69" t="s">
        <v>1840</v>
      </c>
      <c r="B1149" s="69" t="s">
        <v>1540</v>
      </c>
      <c r="C1149" s="69" t="s">
        <v>1288</v>
      </c>
      <c r="D1149" s="69" t="s">
        <v>1833</v>
      </c>
      <c r="E1149" s="75" t="s">
        <v>82</v>
      </c>
      <c r="F1149" s="69" t="s">
        <v>1838</v>
      </c>
      <c r="G1149" s="71">
        <v>10000</v>
      </c>
      <c r="H1149" s="72">
        <f t="shared" si="17"/>
        <v>4.8109441917613269</v>
      </c>
    </row>
    <row r="1150" spans="1:8" ht="15.75" x14ac:dyDescent="0.25">
      <c r="A1150" s="69" t="s">
        <v>1841</v>
      </c>
      <c r="B1150" s="69" t="s">
        <v>1531</v>
      </c>
      <c r="C1150" s="69" t="s">
        <v>1296</v>
      </c>
      <c r="D1150" s="69" t="s">
        <v>1833</v>
      </c>
      <c r="E1150" s="75" t="s">
        <v>82</v>
      </c>
      <c r="F1150" s="69" t="s">
        <v>1842</v>
      </c>
      <c r="G1150" s="71">
        <v>30000</v>
      </c>
      <c r="H1150" s="72">
        <f t="shared" si="17"/>
        <v>14.432832575283982</v>
      </c>
    </row>
    <row r="1151" spans="1:8" ht="15.75" x14ac:dyDescent="0.25">
      <c r="A1151" s="69" t="s">
        <v>1843</v>
      </c>
      <c r="B1151" s="69" t="s">
        <v>1844</v>
      </c>
      <c r="C1151" s="69" t="s">
        <v>1845</v>
      </c>
      <c r="D1151" s="69" t="s">
        <v>1833</v>
      </c>
      <c r="E1151" s="75" t="s">
        <v>82</v>
      </c>
      <c r="F1151" s="69" t="s">
        <v>1846</v>
      </c>
      <c r="G1151" s="71">
        <v>240000</v>
      </c>
      <c r="H1151" s="72">
        <f t="shared" si="17"/>
        <v>115.46266060227185</v>
      </c>
    </row>
    <row r="1152" spans="1:8" ht="15.75" x14ac:dyDescent="0.25">
      <c r="A1152" s="69" t="s">
        <v>1847</v>
      </c>
      <c r="B1152" s="69" t="s">
        <v>1531</v>
      </c>
      <c r="C1152" s="69" t="s">
        <v>1298</v>
      </c>
      <c r="D1152" s="69" t="s">
        <v>1833</v>
      </c>
      <c r="E1152" s="75" t="s">
        <v>82</v>
      </c>
      <c r="F1152" s="69" t="s">
        <v>1848</v>
      </c>
      <c r="G1152" s="71">
        <v>100000</v>
      </c>
      <c r="H1152" s="72">
        <f t="shared" si="17"/>
        <v>48.109441917613267</v>
      </c>
    </row>
    <row r="1153" spans="1:8" ht="15.75" x14ac:dyDescent="0.25">
      <c r="A1153" s="69" t="s">
        <v>1849</v>
      </c>
      <c r="B1153" s="69" t="s">
        <v>1531</v>
      </c>
      <c r="C1153" s="69" t="s">
        <v>1300</v>
      </c>
      <c r="D1153" s="69" t="s">
        <v>1833</v>
      </c>
      <c r="E1153" s="75" t="s">
        <v>82</v>
      </c>
      <c r="F1153" s="69" t="s">
        <v>1850</v>
      </c>
      <c r="G1153" s="71">
        <v>60000</v>
      </c>
      <c r="H1153" s="72">
        <f t="shared" si="17"/>
        <v>28.865665150567963</v>
      </c>
    </row>
    <row r="1154" spans="1:8" ht="15.75" x14ac:dyDescent="0.25">
      <c r="A1154" s="69" t="s">
        <v>1851</v>
      </c>
      <c r="B1154" s="69" t="s">
        <v>1531</v>
      </c>
      <c r="C1154" s="69" t="s">
        <v>1307</v>
      </c>
      <c r="D1154" s="69" t="s">
        <v>1833</v>
      </c>
      <c r="E1154" s="75" t="s">
        <v>82</v>
      </c>
      <c r="F1154" s="69" t="s">
        <v>1852</v>
      </c>
      <c r="G1154" s="71">
        <v>40000</v>
      </c>
      <c r="H1154" s="72">
        <f t="shared" si="17"/>
        <v>19.243776767045308</v>
      </c>
    </row>
    <row r="1155" spans="1:8" ht="15.75" x14ac:dyDescent="0.25">
      <c r="A1155" s="69" t="s">
        <v>1853</v>
      </c>
      <c r="B1155" s="69" t="s">
        <v>1385</v>
      </c>
      <c r="C1155" s="69" t="s">
        <v>1298</v>
      </c>
      <c r="D1155" s="69" t="s">
        <v>1833</v>
      </c>
      <c r="E1155" s="75" t="s">
        <v>82</v>
      </c>
      <c r="F1155" s="69" t="s">
        <v>1854</v>
      </c>
      <c r="G1155" s="71">
        <v>30000</v>
      </c>
      <c r="H1155" s="72">
        <f t="shared" si="17"/>
        <v>14.432832575283982</v>
      </c>
    </row>
    <row r="1156" spans="1:8" ht="15.75" x14ac:dyDescent="0.25">
      <c r="A1156" s="69" t="s">
        <v>1855</v>
      </c>
      <c r="B1156" s="69" t="s">
        <v>1385</v>
      </c>
      <c r="C1156" s="69" t="s">
        <v>1300</v>
      </c>
      <c r="D1156" s="69" t="s">
        <v>1833</v>
      </c>
      <c r="E1156" s="75" t="s">
        <v>82</v>
      </c>
      <c r="F1156" s="69" t="s">
        <v>1856</v>
      </c>
      <c r="G1156" s="71">
        <v>100000</v>
      </c>
      <c r="H1156" s="72">
        <f t="shared" si="17"/>
        <v>48.109441917613267</v>
      </c>
    </row>
    <row r="1157" spans="1:8" ht="15.75" x14ac:dyDescent="0.25">
      <c r="A1157" s="69" t="s">
        <v>1857</v>
      </c>
      <c r="B1157" s="69" t="s">
        <v>1385</v>
      </c>
      <c r="C1157" s="69" t="s">
        <v>1305</v>
      </c>
      <c r="D1157" s="69" t="s">
        <v>1833</v>
      </c>
      <c r="E1157" s="75" t="s">
        <v>82</v>
      </c>
      <c r="F1157" s="69" t="s">
        <v>1858</v>
      </c>
      <c r="G1157" s="71">
        <v>45000</v>
      </c>
      <c r="H1157" s="72">
        <f t="shared" si="17"/>
        <v>21.649248862925973</v>
      </c>
    </row>
    <row r="1158" spans="1:8" ht="15.75" x14ac:dyDescent="0.25">
      <c r="A1158" s="69" t="s">
        <v>1859</v>
      </c>
      <c r="B1158" s="69" t="s">
        <v>1319</v>
      </c>
      <c r="C1158" s="69" t="s">
        <v>1294</v>
      </c>
      <c r="D1158" s="69" t="s">
        <v>1833</v>
      </c>
      <c r="E1158" s="75" t="s">
        <v>82</v>
      </c>
      <c r="F1158" s="69" t="s">
        <v>1860</v>
      </c>
      <c r="G1158" s="71">
        <v>15000</v>
      </c>
      <c r="H1158" s="72">
        <f t="shared" si="17"/>
        <v>7.2164162876419908</v>
      </c>
    </row>
    <row r="1159" spans="1:8" ht="15.75" x14ac:dyDescent="0.25">
      <c r="A1159" s="69" t="s">
        <v>1861</v>
      </c>
      <c r="B1159" s="69" t="s">
        <v>1531</v>
      </c>
      <c r="C1159" s="69" t="s">
        <v>1309</v>
      </c>
      <c r="D1159" s="69" t="s">
        <v>1833</v>
      </c>
      <c r="E1159" s="75" t="s">
        <v>82</v>
      </c>
      <c r="F1159" s="69" t="s">
        <v>1862</v>
      </c>
      <c r="G1159" s="71">
        <v>84000</v>
      </c>
      <c r="H1159" s="72">
        <f t="shared" ref="H1159:H1222" si="18">G1159/$G$2</f>
        <v>40.411931210795146</v>
      </c>
    </row>
    <row r="1160" spans="1:8" ht="15.75" x14ac:dyDescent="0.25">
      <c r="A1160" s="69" t="s">
        <v>1863</v>
      </c>
      <c r="B1160" s="69" t="s">
        <v>1531</v>
      </c>
      <c r="C1160" s="69" t="s">
        <v>1311</v>
      </c>
      <c r="D1160" s="69" t="s">
        <v>1833</v>
      </c>
      <c r="E1160" s="75" t="s">
        <v>82</v>
      </c>
      <c r="F1160" s="69" t="s">
        <v>1864</v>
      </c>
      <c r="G1160" s="71">
        <v>140000</v>
      </c>
      <c r="H1160" s="72">
        <f t="shared" si="18"/>
        <v>67.353218684658572</v>
      </c>
    </row>
    <row r="1161" spans="1:8" ht="15.75" x14ac:dyDescent="0.25">
      <c r="A1161" s="69" t="s">
        <v>1865</v>
      </c>
      <c r="B1161" s="69" t="s">
        <v>1540</v>
      </c>
      <c r="C1161" s="69" t="s">
        <v>1307</v>
      </c>
      <c r="D1161" s="69" t="s">
        <v>1833</v>
      </c>
      <c r="E1161" s="75" t="s">
        <v>82</v>
      </c>
      <c r="F1161" s="69" t="s">
        <v>1866</v>
      </c>
      <c r="G1161" s="71">
        <v>50000</v>
      </c>
      <c r="H1161" s="72">
        <f t="shared" si="18"/>
        <v>24.054720958806634</v>
      </c>
    </row>
    <row r="1162" spans="1:8" ht="15.75" x14ac:dyDescent="0.25">
      <c r="A1162" s="69" t="s">
        <v>1867</v>
      </c>
      <c r="B1162" s="69" t="s">
        <v>1540</v>
      </c>
      <c r="C1162" s="69" t="s">
        <v>1309</v>
      </c>
      <c r="D1162" s="69" t="s">
        <v>1833</v>
      </c>
      <c r="E1162" s="75" t="s">
        <v>82</v>
      </c>
      <c r="F1162" s="69" t="s">
        <v>1868</v>
      </c>
      <c r="G1162" s="71">
        <v>50000</v>
      </c>
      <c r="H1162" s="72">
        <f t="shared" si="18"/>
        <v>24.054720958806634</v>
      </c>
    </row>
    <row r="1163" spans="1:8" ht="15.75" x14ac:dyDescent="0.25">
      <c r="A1163" s="69" t="s">
        <v>1869</v>
      </c>
      <c r="B1163" s="69" t="s">
        <v>1540</v>
      </c>
      <c r="C1163" s="69" t="s">
        <v>1311</v>
      </c>
      <c r="D1163" s="69" t="s">
        <v>1833</v>
      </c>
      <c r="E1163" s="75" t="s">
        <v>82</v>
      </c>
      <c r="F1163" s="69" t="s">
        <v>1868</v>
      </c>
      <c r="G1163" s="71">
        <v>50000</v>
      </c>
      <c r="H1163" s="72">
        <f t="shared" si="18"/>
        <v>24.054720958806634</v>
      </c>
    </row>
    <row r="1164" spans="1:8" ht="15.75" x14ac:dyDescent="0.25">
      <c r="A1164" s="69" t="s">
        <v>1870</v>
      </c>
      <c r="B1164" s="69" t="s">
        <v>1556</v>
      </c>
      <c r="C1164" s="69" t="s">
        <v>1284</v>
      </c>
      <c r="D1164" s="69" t="s">
        <v>1833</v>
      </c>
      <c r="E1164" s="75" t="s">
        <v>82</v>
      </c>
      <c r="F1164" s="69" t="s">
        <v>1871</v>
      </c>
      <c r="G1164" s="71">
        <v>48000</v>
      </c>
      <c r="H1164" s="72">
        <f t="shared" si="18"/>
        <v>23.092532120454369</v>
      </c>
    </row>
    <row r="1165" spans="1:8" ht="15.75" x14ac:dyDescent="0.25">
      <c r="A1165" s="69" t="s">
        <v>1872</v>
      </c>
      <c r="B1165" s="69" t="s">
        <v>1556</v>
      </c>
      <c r="C1165" s="69" t="s">
        <v>1286</v>
      </c>
      <c r="D1165" s="69" t="s">
        <v>1833</v>
      </c>
      <c r="E1165" s="75" t="s">
        <v>82</v>
      </c>
      <c r="F1165" s="69" t="s">
        <v>1873</v>
      </c>
      <c r="G1165" s="71">
        <v>120000</v>
      </c>
      <c r="H1165" s="72">
        <f t="shared" si="18"/>
        <v>57.731330301135927</v>
      </c>
    </row>
    <row r="1166" spans="1:8" ht="15.75" x14ac:dyDescent="0.25">
      <c r="A1166" s="69" t="s">
        <v>1874</v>
      </c>
      <c r="B1166" s="69" t="s">
        <v>1556</v>
      </c>
      <c r="C1166" s="69" t="s">
        <v>1288</v>
      </c>
      <c r="D1166" s="69" t="s">
        <v>1833</v>
      </c>
      <c r="E1166" s="75" t="s">
        <v>82</v>
      </c>
      <c r="F1166" s="69" t="s">
        <v>1875</v>
      </c>
      <c r="G1166" s="71">
        <v>60000</v>
      </c>
      <c r="H1166" s="72">
        <f t="shared" si="18"/>
        <v>28.865665150567963</v>
      </c>
    </row>
    <row r="1167" spans="1:8" ht="15.75" x14ac:dyDescent="0.25">
      <c r="A1167" s="69" t="s">
        <v>1876</v>
      </c>
      <c r="B1167" s="69" t="s">
        <v>1556</v>
      </c>
      <c r="C1167" s="69" t="s">
        <v>1290</v>
      </c>
      <c r="D1167" s="69" t="s">
        <v>1833</v>
      </c>
      <c r="E1167" s="75" t="s">
        <v>82</v>
      </c>
      <c r="F1167" s="69" t="s">
        <v>1875</v>
      </c>
      <c r="G1167" s="71">
        <v>40000</v>
      </c>
      <c r="H1167" s="72">
        <f t="shared" si="18"/>
        <v>19.243776767045308</v>
      </c>
    </row>
    <row r="1168" spans="1:8" ht="15.75" x14ac:dyDescent="0.25">
      <c r="A1168" s="69" t="s">
        <v>1877</v>
      </c>
      <c r="B1168" s="69" t="s">
        <v>1878</v>
      </c>
      <c r="C1168" s="69" t="s">
        <v>1279</v>
      </c>
      <c r="D1168" s="69" t="s">
        <v>1833</v>
      </c>
      <c r="E1168" s="75" t="s">
        <v>82</v>
      </c>
      <c r="F1168" s="69" t="s">
        <v>1879</v>
      </c>
      <c r="G1168" s="71">
        <v>100000</v>
      </c>
      <c r="H1168" s="72">
        <f t="shared" si="18"/>
        <v>48.109441917613267</v>
      </c>
    </row>
    <row r="1169" spans="1:8" ht="15.75" x14ac:dyDescent="0.25">
      <c r="A1169" s="69" t="s">
        <v>1877</v>
      </c>
      <c r="B1169" s="69" t="s">
        <v>1878</v>
      </c>
      <c r="C1169" s="69" t="s">
        <v>1279</v>
      </c>
      <c r="D1169" s="69" t="s">
        <v>1833</v>
      </c>
      <c r="E1169" s="75" t="s">
        <v>82</v>
      </c>
      <c r="F1169" s="69" t="s">
        <v>1880</v>
      </c>
      <c r="G1169" s="71">
        <v>160000</v>
      </c>
      <c r="H1169" s="72">
        <f t="shared" si="18"/>
        <v>76.975107068181231</v>
      </c>
    </row>
    <row r="1170" spans="1:8" ht="15.75" x14ac:dyDescent="0.25">
      <c r="A1170" s="69" t="s">
        <v>1881</v>
      </c>
      <c r="B1170" s="69" t="s">
        <v>1716</v>
      </c>
      <c r="C1170" s="69" t="s">
        <v>1882</v>
      </c>
      <c r="D1170" s="69" t="s">
        <v>1833</v>
      </c>
      <c r="E1170" s="75" t="s">
        <v>82</v>
      </c>
      <c r="F1170" s="69" t="s">
        <v>1883</v>
      </c>
      <c r="G1170" s="71">
        <v>160000</v>
      </c>
      <c r="H1170" s="72">
        <f t="shared" si="18"/>
        <v>76.975107068181231</v>
      </c>
    </row>
    <row r="1171" spans="1:8" ht="15.75" x14ac:dyDescent="0.25">
      <c r="A1171" s="69" t="s">
        <v>1884</v>
      </c>
      <c r="B1171" s="69" t="s">
        <v>1716</v>
      </c>
      <c r="C1171" s="69" t="s">
        <v>1885</v>
      </c>
      <c r="D1171" s="69" t="s">
        <v>1833</v>
      </c>
      <c r="E1171" s="75" t="s">
        <v>82</v>
      </c>
      <c r="F1171" s="69" t="s">
        <v>1886</v>
      </c>
      <c r="G1171" s="71">
        <v>60000</v>
      </c>
      <c r="H1171" s="72">
        <f t="shared" si="18"/>
        <v>28.865665150567963</v>
      </c>
    </row>
    <row r="1172" spans="1:8" ht="15.75" x14ac:dyDescent="0.25">
      <c r="A1172" s="69" t="s">
        <v>1887</v>
      </c>
      <c r="B1172" s="69" t="s">
        <v>1716</v>
      </c>
      <c r="C1172" s="69" t="s">
        <v>1888</v>
      </c>
      <c r="D1172" s="69" t="s">
        <v>1833</v>
      </c>
      <c r="E1172" s="75" t="s">
        <v>82</v>
      </c>
      <c r="F1172" s="69" t="s">
        <v>1889</v>
      </c>
      <c r="G1172" s="71">
        <v>80000</v>
      </c>
      <c r="H1172" s="72">
        <f t="shared" si="18"/>
        <v>38.487553534090615</v>
      </c>
    </row>
    <row r="1173" spans="1:8" ht="15.75" x14ac:dyDescent="0.25">
      <c r="A1173" s="69" t="s">
        <v>1890</v>
      </c>
      <c r="B1173" s="69" t="s">
        <v>1716</v>
      </c>
      <c r="C1173" s="69" t="s">
        <v>1891</v>
      </c>
      <c r="D1173" s="69" t="s">
        <v>1833</v>
      </c>
      <c r="E1173" s="75" t="s">
        <v>82</v>
      </c>
      <c r="F1173" s="69" t="s">
        <v>1892</v>
      </c>
      <c r="G1173" s="71">
        <v>100000</v>
      </c>
      <c r="H1173" s="72">
        <f t="shared" si="18"/>
        <v>48.109441917613267</v>
      </c>
    </row>
    <row r="1174" spans="1:8" ht="15.75" x14ac:dyDescent="0.25">
      <c r="A1174" s="69" t="s">
        <v>1893</v>
      </c>
      <c r="B1174" s="69" t="s">
        <v>1553</v>
      </c>
      <c r="C1174" s="69" t="s">
        <v>1282</v>
      </c>
      <c r="D1174" s="69" t="s">
        <v>1833</v>
      </c>
      <c r="E1174" s="75" t="s">
        <v>82</v>
      </c>
      <c r="F1174" s="69" t="s">
        <v>1894</v>
      </c>
      <c r="G1174" s="71">
        <v>610000</v>
      </c>
      <c r="H1174" s="72">
        <f t="shared" si="18"/>
        <v>293.46759569744097</v>
      </c>
    </row>
    <row r="1175" spans="1:8" ht="15.75" x14ac:dyDescent="0.25">
      <c r="A1175" s="69" t="s">
        <v>1895</v>
      </c>
      <c r="B1175" s="69" t="s">
        <v>1585</v>
      </c>
      <c r="C1175" s="69" t="s">
        <v>1282</v>
      </c>
      <c r="D1175" s="69" t="s">
        <v>1833</v>
      </c>
      <c r="E1175" s="75" t="s">
        <v>82</v>
      </c>
      <c r="F1175" s="69" t="s">
        <v>1896</v>
      </c>
      <c r="G1175" s="71">
        <v>20000</v>
      </c>
      <c r="H1175" s="72">
        <f t="shared" si="18"/>
        <v>9.6218883835226539</v>
      </c>
    </row>
    <row r="1176" spans="1:8" ht="15.75" x14ac:dyDescent="0.25">
      <c r="A1176" s="69" t="s">
        <v>1897</v>
      </c>
      <c r="B1176" s="69" t="s">
        <v>1585</v>
      </c>
      <c r="C1176" s="69" t="s">
        <v>1284</v>
      </c>
      <c r="D1176" s="69" t="s">
        <v>1833</v>
      </c>
      <c r="E1176" s="75" t="s">
        <v>82</v>
      </c>
      <c r="F1176" s="69" t="s">
        <v>1898</v>
      </c>
      <c r="G1176" s="71">
        <v>100000</v>
      </c>
      <c r="H1176" s="72">
        <f t="shared" si="18"/>
        <v>48.109441917613267</v>
      </c>
    </row>
    <row r="1177" spans="1:8" ht="15.75" x14ac:dyDescent="0.25">
      <c r="A1177" s="69" t="s">
        <v>1899</v>
      </c>
      <c r="B1177" s="69" t="s">
        <v>1900</v>
      </c>
      <c r="C1177" s="69" t="s">
        <v>1313</v>
      </c>
      <c r="D1177" s="69" t="s">
        <v>1833</v>
      </c>
      <c r="E1177" s="75" t="s">
        <v>82</v>
      </c>
      <c r="F1177" s="69" t="s">
        <v>1901</v>
      </c>
      <c r="G1177" s="71">
        <v>280000</v>
      </c>
      <c r="H1177" s="72">
        <f t="shared" si="18"/>
        <v>134.70643736931714</v>
      </c>
    </row>
    <row r="1178" spans="1:8" ht="15.75" x14ac:dyDescent="0.25">
      <c r="A1178" s="69" t="s">
        <v>1902</v>
      </c>
      <c r="B1178" s="69" t="s">
        <v>1585</v>
      </c>
      <c r="C1178" s="69" t="s">
        <v>1288</v>
      </c>
      <c r="D1178" s="69" t="s">
        <v>1833</v>
      </c>
      <c r="E1178" s="75" t="s">
        <v>82</v>
      </c>
      <c r="F1178" s="69" t="s">
        <v>1903</v>
      </c>
      <c r="G1178" s="71">
        <v>60000</v>
      </c>
      <c r="H1178" s="72">
        <f t="shared" si="18"/>
        <v>28.865665150567963</v>
      </c>
    </row>
    <row r="1179" spans="1:8" ht="15.75" x14ac:dyDescent="0.25">
      <c r="A1179" s="69" t="s">
        <v>1904</v>
      </c>
      <c r="B1179" s="69" t="s">
        <v>1585</v>
      </c>
      <c r="C1179" s="69" t="s">
        <v>1290</v>
      </c>
      <c r="D1179" s="69" t="s">
        <v>1833</v>
      </c>
      <c r="E1179" s="75" t="s">
        <v>82</v>
      </c>
      <c r="F1179" s="69" t="s">
        <v>1905</v>
      </c>
      <c r="G1179" s="71">
        <v>80000</v>
      </c>
      <c r="H1179" s="72">
        <f t="shared" si="18"/>
        <v>38.487553534090615</v>
      </c>
    </row>
    <row r="1180" spans="1:8" ht="15.75" x14ac:dyDescent="0.25">
      <c r="A1180" s="69" t="s">
        <v>1906</v>
      </c>
      <c r="B1180" s="69" t="s">
        <v>1585</v>
      </c>
      <c r="C1180" s="69" t="s">
        <v>1292</v>
      </c>
      <c r="D1180" s="69" t="s">
        <v>1833</v>
      </c>
      <c r="E1180" s="75" t="s">
        <v>82</v>
      </c>
      <c r="F1180" s="69" t="s">
        <v>1907</v>
      </c>
      <c r="G1180" s="71">
        <v>140000</v>
      </c>
      <c r="H1180" s="72">
        <f t="shared" si="18"/>
        <v>67.353218684658572</v>
      </c>
    </row>
    <row r="1181" spans="1:8" ht="15.75" x14ac:dyDescent="0.25">
      <c r="A1181" s="69" t="s">
        <v>1908</v>
      </c>
      <c r="B1181" s="69" t="s">
        <v>1559</v>
      </c>
      <c r="C1181" s="69" t="s">
        <v>1284</v>
      </c>
      <c r="D1181" s="69" t="s">
        <v>1833</v>
      </c>
      <c r="E1181" s="75" t="s">
        <v>82</v>
      </c>
      <c r="F1181" s="69" t="s">
        <v>1909</v>
      </c>
      <c r="G1181" s="71">
        <v>42000</v>
      </c>
      <c r="H1181" s="72">
        <f t="shared" si="18"/>
        <v>20.205965605397573</v>
      </c>
    </row>
    <row r="1182" spans="1:8" ht="15.75" x14ac:dyDescent="0.25">
      <c r="A1182" s="69" t="s">
        <v>1910</v>
      </c>
      <c r="B1182" s="69" t="s">
        <v>1559</v>
      </c>
      <c r="C1182" s="69" t="s">
        <v>1286</v>
      </c>
      <c r="D1182" s="69" t="s">
        <v>1833</v>
      </c>
      <c r="E1182" s="75" t="s">
        <v>82</v>
      </c>
      <c r="F1182" s="69" t="s">
        <v>1911</v>
      </c>
      <c r="G1182" s="71">
        <v>130000</v>
      </c>
      <c r="H1182" s="72">
        <f t="shared" si="18"/>
        <v>62.542274492897249</v>
      </c>
    </row>
    <row r="1183" spans="1:8" ht="15.75" x14ac:dyDescent="0.25">
      <c r="A1183" s="69" t="s">
        <v>1912</v>
      </c>
      <c r="B1183" s="69" t="s">
        <v>1559</v>
      </c>
      <c r="C1183" s="69" t="s">
        <v>1290</v>
      </c>
      <c r="D1183" s="69" t="s">
        <v>1833</v>
      </c>
      <c r="E1183" s="75" t="s">
        <v>82</v>
      </c>
      <c r="F1183" s="69" t="s">
        <v>1913</v>
      </c>
      <c r="G1183" s="71">
        <v>75000</v>
      </c>
      <c r="H1183" s="72">
        <f t="shared" si="18"/>
        <v>36.082081438209954</v>
      </c>
    </row>
    <row r="1184" spans="1:8" ht="15.75" x14ac:dyDescent="0.25">
      <c r="A1184" s="69" t="s">
        <v>1914</v>
      </c>
      <c r="B1184" s="69" t="s">
        <v>1559</v>
      </c>
      <c r="C1184" s="69" t="s">
        <v>1292</v>
      </c>
      <c r="D1184" s="69" t="s">
        <v>1833</v>
      </c>
      <c r="E1184" s="75" t="s">
        <v>82</v>
      </c>
      <c r="F1184" s="69" t="s">
        <v>1915</v>
      </c>
      <c r="G1184" s="71">
        <v>300000</v>
      </c>
      <c r="H1184" s="72">
        <f t="shared" si="18"/>
        <v>144.32832575283982</v>
      </c>
    </row>
    <row r="1185" spans="1:8" ht="15.75" x14ac:dyDescent="0.25">
      <c r="A1185" s="69" t="s">
        <v>1916</v>
      </c>
      <c r="B1185" s="69" t="s">
        <v>1559</v>
      </c>
      <c r="C1185" s="69" t="s">
        <v>1294</v>
      </c>
      <c r="D1185" s="69" t="s">
        <v>1833</v>
      </c>
      <c r="E1185" s="75" t="s">
        <v>82</v>
      </c>
      <c r="F1185" s="69" t="s">
        <v>1917</v>
      </c>
      <c r="G1185" s="71">
        <v>750000</v>
      </c>
      <c r="H1185" s="72">
        <f t="shared" si="18"/>
        <v>360.82081438209951</v>
      </c>
    </row>
    <row r="1186" spans="1:8" ht="15.75" x14ac:dyDescent="0.25">
      <c r="A1186" s="69" t="s">
        <v>1918</v>
      </c>
      <c r="B1186" s="69" t="s">
        <v>1919</v>
      </c>
      <c r="C1186" s="69" t="s">
        <v>1481</v>
      </c>
      <c r="D1186" s="69" t="s">
        <v>1833</v>
      </c>
      <c r="E1186" s="75" t="s">
        <v>82</v>
      </c>
      <c r="F1186" s="69" t="s">
        <v>1920</v>
      </c>
      <c r="G1186" s="71">
        <v>250000</v>
      </c>
      <c r="H1186" s="72">
        <f t="shared" si="18"/>
        <v>120.27360479403318</v>
      </c>
    </row>
    <row r="1187" spans="1:8" ht="15.75" x14ac:dyDescent="0.25">
      <c r="A1187" s="69" t="s">
        <v>1921</v>
      </c>
      <c r="B1187" s="69" t="s">
        <v>1919</v>
      </c>
      <c r="C1187" s="69" t="s">
        <v>1484</v>
      </c>
      <c r="D1187" s="69" t="s">
        <v>1833</v>
      </c>
      <c r="E1187" s="75" t="s">
        <v>82</v>
      </c>
      <c r="F1187" s="69" t="s">
        <v>1922</v>
      </c>
      <c r="G1187" s="71">
        <v>100000</v>
      </c>
      <c r="H1187" s="72">
        <f t="shared" si="18"/>
        <v>48.109441917613267</v>
      </c>
    </row>
    <row r="1188" spans="1:8" ht="15.75" x14ac:dyDescent="0.25">
      <c r="A1188" s="69" t="s">
        <v>1923</v>
      </c>
      <c r="B1188" s="69" t="s">
        <v>1531</v>
      </c>
      <c r="C1188" s="69" t="s">
        <v>1313</v>
      </c>
      <c r="D1188" s="69" t="s">
        <v>1833</v>
      </c>
      <c r="E1188" s="75" t="s">
        <v>82</v>
      </c>
      <c r="F1188" s="69" t="s">
        <v>1924</v>
      </c>
      <c r="G1188" s="71">
        <v>150000</v>
      </c>
      <c r="H1188" s="72">
        <f t="shared" si="18"/>
        <v>72.164162876419908</v>
      </c>
    </row>
    <row r="1189" spans="1:8" ht="15.75" x14ac:dyDescent="0.25">
      <c r="A1189" s="69" t="s">
        <v>1925</v>
      </c>
      <c r="B1189" s="69" t="s">
        <v>1531</v>
      </c>
      <c r="C1189" s="69" t="s">
        <v>1315</v>
      </c>
      <c r="D1189" s="69" t="s">
        <v>1833</v>
      </c>
      <c r="E1189" s="75" t="s">
        <v>82</v>
      </c>
      <c r="F1189" s="69" t="s">
        <v>1926</v>
      </c>
      <c r="G1189" s="71">
        <v>70000</v>
      </c>
      <c r="H1189" s="72">
        <f t="shared" si="18"/>
        <v>33.676609342329286</v>
      </c>
    </row>
    <row r="1190" spans="1:8" ht="15.75" x14ac:dyDescent="0.25">
      <c r="A1190" s="69" t="s">
        <v>1927</v>
      </c>
      <c r="B1190" s="69" t="s">
        <v>1531</v>
      </c>
      <c r="C1190" s="69" t="s">
        <v>1317</v>
      </c>
      <c r="D1190" s="69" t="s">
        <v>1833</v>
      </c>
      <c r="E1190" s="75" t="s">
        <v>82</v>
      </c>
      <c r="F1190" s="69" t="s">
        <v>1928</v>
      </c>
      <c r="G1190" s="71">
        <v>42000</v>
      </c>
      <c r="H1190" s="72">
        <f t="shared" si="18"/>
        <v>20.205965605397573</v>
      </c>
    </row>
    <row r="1191" spans="1:8" ht="15.75" x14ac:dyDescent="0.25">
      <c r="A1191" s="69" t="s">
        <v>1929</v>
      </c>
      <c r="B1191" s="69" t="s">
        <v>1531</v>
      </c>
      <c r="C1191" s="69" t="s">
        <v>1365</v>
      </c>
      <c r="D1191" s="69" t="s">
        <v>1833</v>
      </c>
      <c r="E1191" s="75" t="s">
        <v>82</v>
      </c>
      <c r="F1191" s="69" t="s">
        <v>1930</v>
      </c>
      <c r="G1191" s="71">
        <v>150000</v>
      </c>
      <c r="H1191" s="72">
        <f t="shared" si="18"/>
        <v>72.164162876419908</v>
      </c>
    </row>
    <row r="1192" spans="1:8" ht="15.75" x14ac:dyDescent="0.25">
      <c r="A1192" s="69" t="s">
        <v>1931</v>
      </c>
      <c r="B1192" s="69" t="s">
        <v>1844</v>
      </c>
      <c r="C1192" s="69" t="s">
        <v>1932</v>
      </c>
      <c r="D1192" s="69" t="s">
        <v>1833</v>
      </c>
      <c r="E1192" s="75" t="s">
        <v>82</v>
      </c>
      <c r="F1192" s="69" t="s">
        <v>1933</v>
      </c>
      <c r="G1192" s="71">
        <v>600000</v>
      </c>
      <c r="H1192" s="72">
        <f t="shared" si="18"/>
        <v>288.65665150567963</v>
      </c>
    </row>
    <row r="1193" spans="1:8" ht="15.75" x14ac:dyDescent="0.25">
      <c r="A1193" s="69" t="s">
        <v>1934</v>
      </c>
      <c r="B1193" s="69" t="s">
        <v>1531</v>
      </c>
      <c r="C1193" s="69" t="s">
        <v>1368</v>
      </c>
      <c r="D1193" s="69" t="s">
        <v>1833</v>
      </c>
      <c r="E1193" s="75" t="s">
        <v>82</v>
      </c>
      <c r="F1193" s="69" t="s">
        <v>1935</v>
      </c>
      <c r="G1193" s="71">
        <v>90000</v>
      </c>
      <c r="H1193" s="72">
        <f t="shared" si="18"/>
        <v>43.298497725851945</v>
      </c>
    </row>
    <row r="1194" spans="1:8" ht="15.75" x14ac:dyDescent="0.25">
      <c r="A1194" s="69" t="s">
        <v>1936</v>
      </c>
      <c r="B1194" s="69" t="s">
        <v>1531</v>
      </c>
      <c r="C1194" s="69" t="s">
        <v>1372</v>
      </c>
      <c r="D1194" s="69" t="s">
        <v>1833</v>
      </c>
      <c r="E1194" s="75" t="s">
        <v>82</v>
      </c>
      <c r="F1194" s="69" t="s">
        <v>1937</v>
      </c>
      <c r="G1194" s="71">
        <v>100000</v>
      </c>
      <c r="H1194" s="72">
        <f t="shared" si="18"/>
        <v>48.109441917613267</v>
      </c>
    </row>
    <row r="1195" spans="1:8" ht="15.75" x14ac:dyDescent="0.25">
      <c r="A1195" s="69" t="s">
        <v>1938</v>
      </c>
      <c r="B1195" s="69" t="s">
        <v>1531</v>
      </c>
      <c r="C1195" s="69" t="s">
        <v>1574</v>
      </c>
      <c r="D1195" s="69" t="s">
        <v>1833</v>
      </c>
      <c r="E1195" s="75" t="s">
        <v>82</v>
      </c>
      <c r="F1195" s="69" t="s">
        <v>1939</v>
      </c>
      <c r="G1195" s="71">
        <v>450000</v>
      </c>
      <c r="H1195" s="72">
        <f t="shared" si="18"/>
        <v>216.49248862925973</v>
      </c>
    </row>
    <row r="1196" spans="1:8" ht="15.75" x14ac:dyDescent="0.25">
      <c r="A1196" s="69" t="s">
        <v>1940</v>
      </c>
      <c r="B1196" s="69" t="s">
        <v>1540</v>
      </c>
      <c r="C1196" s="69" t="s">
        <v>1474</v>
      </c>
      <c r="D1196" s="69" t="s">
        <v>1833</v>
      </c>
      <c r="E1196" s="75" t="s">
        <v>82</v>
      </c>
      <c r="F1196" s="69" t="s">
        <v>1941</v>
      </c>
      <c r="G1196" s="71">
        <v>25000</v>
      </c>
      <c r="H1196" s="72">
        <f t="shared" si="18"/>
        <v>12.027360479403317</v>
      </c>
    </row>
    <row r="1197" spans="1:8" ht="15.75" x14ac:dyDescent="0.25">
      <c r="A1197" s="69" t="s">
        <v>1942</v>
      </c>
      <c r="B1197" s="69" t="s">
        <v>1540</v>
      </c>
      <c r="C1197" s="69" t="s">
        <v>1478</v>
      </c>
      <c r="D1197" s="69" t="s">
        <v>1833</v>
      </c>
      <c r="E1197" s="75" t="s">
        <v>82</v>
      </c>
      <c r="F1197" s="69" t="s">
        <v>1941</v>
      </c>
      <c r="G1197" s="71">
        <v>25000</v>
      </c>
      <c r="H1197" s="72">
        <f t="shared" si="18"/>
        <v>12.027360479403317</v>
      </c>
    </row>
    <row r="1198" spans="1:8" ht="15.75" x14ac:dyDescent="0.25">
      <c r="A1198" s="69" t="s">
        <v>1943</v>
      </c>
      <c r="B1198" s="69" t="s">
        <v>1540</v>
      </c>
      <c r="C1198" s="69" t="s">
        <v>1489</v>
      </c>
      <c r="D1198" s="69" t="s">
        <v>1833</v>
      </c>
      <c r="E1198" s="75" t="s">
        <v>82</v>
      </c>
      <c r="F1198" s="69" t="s">
        <v>1941</v>
      </c>
      <c r="G1198" s="71">
        <v>25000</v>
      </c>
      <c r="H1198" s="72">
        <f t="shared" si="18"/>
        <v>12.027360479403317</v>
      </c>
    </row>
    <row r="1199" spans="1:8" ht="15.75" x14ac:dyDescent="0.25">
      <c r="A1199" s="69" t="s">
        <v>1944</v>
      </c>
      <c r="B1199" s="69" t="s">
        <v>1556</v>
      </c>
      <c r="C1199" s="69" t="s">
        <v>1365</v>
      </c>
      <c r="D1199" s="69" t="s">
        <v>1833</v>
      </c>
      <c r="E1199" s="75" t="s">
        <v>82</v>
      </c>
      <c r="F1199" s="69" t="s">
        <v>1945</v>
      </c>
      <c r="G1199" s="71">
        <v>30000</v>
      </c>
      <c r="H1199" s="72">
        <f t="shared" si="18"/>
        <v>14.432832575283982</v>
      </c>
    </row>
    <row r="1200" spans="1:8" ht="15.75" x14ac:dyDescent="0.25">
      <c r="A1200" s="69" t="s">
        <v>1946</v>
      </c>
      <c r="B1200" s="69" t="s">
        <v>1556</v>
      </c>
      <c r="C1200" s="69" t="s">
        <v>1372</v>
      </c>
      <c r="D1200" s="69" t="s">
        <v>1833</v>
      </c>
      <c r="E1200" s="75" t="s">
        <v>82</v>
      </c>
      <c r="F1200" s="69" t="s">
        <v>1947</v>
      </c>
      <c r="G1200" s="71">
        <v>-30000</v>
      </c>
      <c r="H1200" s="72">
        <f t="shared" si="18"/>
        <v>-14.432832575283982</v>
      </c>
    </row>
    <row r="1201" spans="1:8" ht="15.75" x14ac:dyDescent="0.25">
      <c r="A1201" s="69" t="s">
        <v>1948</v>
      </c>
      <c r="B1201" s="69" t="s">
        <v>1553</v>
      </c>
      <c r="C1201" s="69" t="s">
        <v>1284</v>
      </c>
      <c r="D1201" s="69" t="s">
        <v>1833</v>
      </c>
      <c r="E1201" s="75" t="s">
        <v>82</v>
      </c>
      <c r="F1201" s="69" t="s">
        <v>1949</v>
      </c>
      <c r="G1201" s="71">
        <v>84000</v>
      </c>
      <c r="H1201" s="72">
        <f t="shared" si="18"/>
        <v>40.411931210795146</v>
      </c>
    </row>
    <row r="1202" spans="1:8" ht="15.75" x14ac:dyDescent="0.25">
      <c r="A1202" s="69" t="s">
        <v>1950</v>
      </c>
      <c r="B1202" s="69" t="s">
        <v>1553</v>
      </c>
      <c r="C1202" s="69" t="s">
        <v>1286</v>
      </c>
      <c r="D1202" s="69" t="s">
        <v>1833</v>
      </c>
      <c r="E1202" s="75" t="s">
        <v>82</v>
      </c>
      <c r="F1202" s="69" t="s">
        <v>1592</v>
      </c>
      <c r="G1202" s="71">
        <v>140000</v>
      </c>
      <c r="H1202" s="72">
        <f t="shared" si="18"/>
        <v>67.353218684658572</v>
      </c>
    </row>
    <row r="1203" spans="1:8" ht="15.75" x14ac:dyDescent="0.25">
      <c r="A1203" s="69" t="s">
        <v>1951</v>
      </c>
      <c r="B1203" s="69" t="s">
        <v>1585</v>
      </c>
      <c r="C1203" s="69" t="s">
        <v>1294</v>
      </c>
      <c r="D1203" s="69" t="s">
        <v>1833</v>
      </c>
      <c r="E1203" s="75" t="s">
        <v>82</v>
      </c>
      <c r="F1203" s="69" t="s">
        <v>1952</v>
      </c>
      <c r="G1203" s="71">
        <v>780000</v>
      </c>
      <c r="H1203" s="72">
        <f t="shared" si="18"/>
        <v>375.25364695738352</v>
      </c>
    </row>
    <row r="1204" spans="1:8" ht="15.75" x14ac:dyDescent="0.25">
      <c r="A1204" s="69" t="s">
        <v>1953</v>
      </c>
      <c r="B1204" s="69" t="s">
        <v>1585</v>
      </c>
      <c r="C1204" s="69" t="s">
        <v>1296</v>
      </c>
      <c r="D1204" s="69" t="s">
        <v>1833</v>
      </c>
      <c r="E1204" s="75" t="s">
        <v>82</v>
      </c>
      <c r="F1204" s="69" t="s">
        <v>1954</v>
      </c>
      <c r="G1204" s="71">
        <v>660000</v>
      </c>
      <c r="H1204" s="72">
        <f t="shared" si="18"/>
        <v>317.5223166562476</v>
      </c>
    </row>
    <row r="1205" spans="1:8" ht="15.75" x14ac:dyDescent="0.25">
      <c r="A1205" s="69" t="s">
        <v>1955</v>
      </c>
      <c r="B1205" s="69" t="s">
        <v>1585</v>
      </c>
      <c r="C1205" s="69" t="s">
        <v>1298</v>
      </c>
      <c r="D1205" s="69" t="s">
        <v>1833</v>
      </c>
      <c r="E1205" s="75" t="s">
        <v>82</v>
      </c>
      <c r="F1205" s="69" t="s">
        <v>1956</v>
      </c>
      <c r="G1205" s="71">
        <v>320000</v>
      </c>
      <c r="H1205" s="72">
        <f t="shared" si="18"/>
        <v>153.95021413636246</v>
      </c>
    </row>
    <row r="1206" spans="1:8" ht="15.75" x14ac:dyDescent="0.25">
      <c r="A1206" s="69" t="s">
        <v>1957</v>
      </c>
      <c r="B1206" s="69" t="s">
        <v>1585</v>
      </c>
      <c r="C1206" s="69" t="s">
        <v>1300</v>
      </c>
      <c r="D1206" s="69" t="s">
        <v>1833</v>
      </c>
      <c r="E1206" s="75" t="s">
        <v>82</v>
      </c>
      <c r="F1206" s="69" t="s">
        <v>1958</v>
      </c>
      <c r="G1206" s="71">
        <v>200000</v>
      </c>
      <c r="H1206" s="72">
        <f t="shared" si="18"/>
        <v>96.218883835226535</v>
      </c>
    </row>
    <row r="1207" spans="1:8" ht="15.75" x14ac:dyDescent="0.25">
      <c r="A1207" s="69" t="s">
        <v>1959</v>
      </c>
      <c r="B1207" s="69" t="s">
        <v>1585</v>
      </c>
      <c r="C1207" s="69" t="s">
        <v>1305</v>
      </c>
      <c r="D1207" s="69" t="s">
        <v>1833</v>
      </c>
      <c r="E1207" s="75" t="s">
        <v>82</v>
      </c>
      <c r="F1207" s="69" t="s">
        <v>1960</v>
      </c>
      <c r="G1207" s="71">
        <v>280000</v>
      </c>
      <c r="H1207" s="72">
        <f t="shared" si="18"/>
        <v>134.70643736931714</v>
      </c>
    </row>
    <row r="1208" spans="1:8" ht="15.75" x14ac:dyDescent="0.25">
      <c r="A1208" s="69" t="s">
        <v>1961</v>
      </c>
      <c r="B1208" s="69" t="s">
        <v>1585</v>
      </c>
      <c r="C1208" s="69" t="s">
        <v>1307</v>
      </c>
      <c r="D1208" s="69" t="s">
        <v>1833</v>
      </c>
      <c r="E1208" s="75" t="s">
        <v>82</v>
      </c>
      <c r="F1208" s="69" t="s">
        <v>1962</v>
      </c>
      <c r="G1208" s="71">
        <v>200000</v>
      </c>
      <c r="H1208" s="72">
        <f t="shared" si="18"/>
        <v>96.218883835226535</v>
      </c>
    </row>
    <row r="1209" spans="1:8" ht="15.75" x14ac:dyDescent="0.25">
      <c r="A1209" s="69" t="s">
        <v>1963</v>
      </c>
      <c r="B1209" s="69" t="s">
        <v>1585</v>
      </c>
      <c r="C1209" s="69" t="s">
        <v>1309</v>
      </c>
      <c r="D1209" s="69" t="s">
        <v>1833</v>
      </c>
      <c r="E1209" s="75" t="s">
        <v>82</v>
      </c>
      <c r="F1209" s="69" t="s">
        <v>1964</v>
      </c>
      <c r="G1209" s="71">
        <v>100000</v>
      </c>
      <c r="H1209" s="72">
        <f t="shared" si="18"/>
        <v>48.109441917613267</v>
      </c>
    </row>
    <row r="1210" spans="1:8" ht="15.75" x14ac:dyDescent="0.25">
      <c r="A1210" s="69" t="s">
        <v>1965</v>
      </c>
      <c r="B1210" s="69" t="s">
        <v>1585</v>
      </c>
      <c r="C1210" s="69" t="s">
        <v>1311</v>
      </c>
      <c r="D1210" s="69" t="s">
        <v>1833</v>
      </c>
      <c r="E1210" s="75" t="s">
        <v>82</v>
      </c>
      <c r="F1210" s="69" t="s">
        <v>1966</v>
      </c>
      <c r="G1210" s="71">
        <v>10000</v>
      </c>
      <c r="H1210" s="72">
        <f t="shared" si="18"/>
        <v>4.8109441917613269</v>
      </c>
    </row>
    <row r="1211" spans="1:8" ht="15.75" x14ac:dyDescent="0.25">
      <c r="A1211" s="69" t="s">
        <v>1967</v>
      </c>
      <c r="B1211" s="69" t="s">
        <v>1585</v>
      </c>
      <c r="C1211" s="69" t="s">
        <v>1313</v>
      </c>
      <c r="D1211" s="69" t="s">
        <v>1833</v>
      </c>
      <c r="E1211" s="75" t="s">
        <v>82</v>
      </c>
      <c r="F1211" s="69" t="s">
        <v>1968</v>
      </c>
      <c r="G1211" s="71">
        <v>240000</v>
      </c>
      <c r="H1211" s="72">
        <f t="shared" si="18"/>
        <v>115.46266060227185</v>
      </c>
    </row>
    <row r="1212" spans="1:8" ht="15.75" x14ac:dyDescent="0.25">
      <c r="A1212" s="69" t="s">
        <v>1969</v>
      </c>
      <c r="B1212" s="69" t="s">
        <v>1585</v>
      </c>
      <c r="C1212" s="69" t="s">
        <v>1315</v>
      </c>
      <c r="D1212" s="69" t="s">
        <v>1833</v>
      </c>
      <c r="E1212" s="75" t="s">
        <v>82</v>
      </c>
      <c r="F1212" s="69" t="s">
        <v>1968</v>
      </c>
      <c r="G1212" s="71">
        <v>240000</v>
      </c>
      <c r="H1212" s="72">
        <f t="shared" si="18"/>
        <v>115.46266060227185</v>
      </c>
    </row>
    <row r="1213" spans="1:8" ht="15.75" x14ac:dyDescent="0.25">
      <c r="A1213" s="69" t="s">
        <v>1970</v>
      </c>
      <c r="B1213" s="69" t="s">
        <v>1585</v>
      </c>
      <c r="C1213" s="69" t="s">
        <v>1317</v>
      </c>
      <c r="D1213" s="69" t="s">
        <v>1833</v>
      </c>
      <c r="E1213" s="75" t="s">
        <v>82</v>
      </c>
      <c r="F1213" s="69" t="s">
        <v>1971</v>
      </c>
      <c r="G1213" s="71">
        <v>188000</v>
      </c>
      <c r="H1213" s="72">
        <f t="shared" si="18"/>
        <v>90.445750805112951</v>
      </c>
    </row>
    <row r="1214" spans="1:8" ht="15.75" x14ac:dyDescent="0.25">
      <c r="A1214" s="69" t="s">
        <v>1972</v>
      </c>
      <c r="B1214" s="69" t="s">
        <v>1585</v>
      </c>
      <c r="C1214" s="69" t="s">
        <v>1365</v>
      </c>
      <c r="D1214" s="69" t="s">
        <v>1833</v>
      </c>
      <c r="E1214" s="75" t="s">
        <v>82</v>
      </c>
      <c r="F1214" s="69" t="s">
        <v>1971</v>
      </c>
      <c r="G1214" s="71">
        <v>74000</v>
      </c>
      <c r="H1214" s="72">
        <f t="shared" si="18"/>
        <v>35.600987019033823</v>
      </c>
    </row>
    <row r="1215" spans="1:8" ht="15.75" x14ac:dyDescent="0.25">
      <c r="A1215" s="69" t="s">
        <v>1973</v>
      </c>
      <c r="B1215" s="69" t="s">
        <v>1559</v>
      </c>
      <c r="C1215" s="69" t="s">
        <v>1296</v>
      </c>
      <c r="D1215" s="69" t="s">
        <v>1833</v>
      </c>
      <c r="E1215" s="75" t="s">
        <v>82</v>
      </c>
      <c r="F1215" s="69" t="s">
        <v>1974</v>
      </c>
      <c r="G1215" s="71">
        <v>380000</v>
      </c>
      <c r="H1215" s="72">
        <f t="shared" si="18"/>
        <v>182.81587928693042</v>
      </c>
    </row>
    <row r="1216" spans="1:8" ht="15.75" x14ac:dyDescent="0.25">
      <c r="A1216" s="69" t="s">
        <v>1975</v>
      </c>
      <c r="B1216" s="69" t="s">
        <v>1559</v>
      </c>
      <c r="C1216" s="69" t="s">
        <v>1298</v>
      </c>
      <c r="D1216" s="69" t="s">
        <v>1833</v>
      </c>
      <c r="E1216" s="75" t="s">
        <v>82</v>
      </c>
      <c r="F1216" s="69" t="s">
        <v>1976</v>
      </c>
      <c r="G1216" s="71">
        <v>75000</v>
      </c>
      <c r="H1216" s="72">
        <f t="shared" si="18"/>
        <v>36.082081438209954</v>
      </c>
    </row>
    <row r="1217" spans="1:8" ht="15.75" x14ac:dyDescent="0.25">
      <c r="A1217" s="69" t="s">
        <v>1977</v>
      </c>
      <c r="B1217" s="69" t="s">
        <v>1559</v>
      </c>
      <c r="C1217" s="69" t="s">
        <v>1300</v>
      </c>
      <c r="D1217" s="69" t="s">
        <v>1833</v>
      </c>
      <c r="E1217" s="75" t="s">
        <v>82</v>
      </c>
      <c r="F1217" s="69" t="s">
        <v>1978</v>
      </c>
      <c r="G1217" s="71">
        <v>150000</v>
      </c>
      <c r="H1217" s="72">
        <f t="shared" si="18"/>
        <v>72.164162876419908</v>
      </c>
    </row>
    <row r="1218" spans="1:8" ht="15.75" x14ac:dyDescent="0.25">
      <c r="A1218" s="69" t="s">
        <v>1979</v>
      </c>
      <c r="B1218" s="69" t="s">
        <v>1553</v>
      </c>
      <c r="C1218" s="69" t="s">
        <v>1288</v>
      </c>
      <c r="D1218" s="69" t="s">
        <v>1833</v>
      </c>
      <c r="E1218" s="75" t="s">
        <v>82</v>
      </c>
      <c r="F1218" s="69" t="s">
        <v>1980</v>
      </c>
      <c r="G1218" s="71">
        <v>100000</v>
      </c>
      <c r="H1218" s="72">
        <f t="shared" si="18"/>
        <v>48.109441917613267</v>
      </c>
    </row>
    <row r="1219" spans="1:8" ht="15.75" x14ac:dyDescent="0.25">
      <c r="A1219" s="69" t="s">
        <v>1981</v>
      </c>
      <c r="B1219" s="69" t="s">
        <v>1553</v>
      </c>
      <c r="C1219" s="69" t="s">
        <v>1290</v>
      </c>
      <c r="D1219" s="69" t="s">
        <v>1833</v>
      </c>
      <c r="E1219" s="75" t="s">
        <v>82</v>
      </c>
      <c r="F1219" s="69" t="s">
        <v>1982</v>
      </c>
      <c r="G1219" s="71">
        <v>492000</v>
      </c>
      <c r="H1219" s="72">
        <f t="shared" si="18"/>
        <v>236.69845423465728</v>
      </c>
    </row>
    <row r="1220" spans="1:8" ht="15.75" x14ac:dyDescent="0.25">
      <c r="A1220" s="69" t="s">
        <v>1983</v>
      </c>
      <c r="B1220" s="69" t="s">
        <v>1553</v>
      </c>
      <c r="C1220" s="69" t="s">
        <v>1292</v>
      </c>
      <c r="D1220" s="69" t="s">
        <v>1833</v>
      </c>
      <c r="E1220" s="75" t="s">
        <v>82</v>
      </c>
      <c r="F1220" s="69" t="s">
        <v>1984</v>
      </c>
      <c r="G1220" s="71">
        <v>120000</v>
      </c>
      <c r="H1220" s="72">
        <f t="shared" si="18"/>
        <v>57.731330301135927</v>
      </c>
    </row>
    <row r="1221" spans="1:8" ht="15.75" x14ac:dyDescent="0.25">
      <c r="A1221" s="69" t="s">
        <v>1985</v>
      </c>
      <c r="B1221" s="69" t="s">
        <v>1553</v>
      </c>
      <c r="C1221" s="69" t="s">
        <v>1294</v>
      </c>
      <c r="D1221" s="69" t="s">
        <v>1833</v>
      </c>
      <c r="E1221" s="75" t="s">
        <v>82</v>
      </c>
      <c r="F1221" s="69" t="s">
        <v>1986</v>
      </c>
      <c r="G1221" s="71">
        <v>360000</v>
      </c>
      <c r="H1221" s="72">
        <f t="shared" si="18"/>
        <v>173.19399090340778</v>
      </c>
    </row>
    <row r="1222" spans="1:8" ht="15.75" x14ac:dyDescent="0.25">
      <c r="A1222" s="69" t="s">
        <v>1987</v>
      </c>
      <c r="B1222" s="69" t="s">
        <v>1553</v>
      </c>
      <c r="C1222" s="69" t="s">
        <v>1296</v>
      </c>
      <c r="D1222" s="69" t="s">
        <v>1833</v>
      </c>
      <c r="E1222" s="75" t="s">
        <v>82</v>
      </c>
      <c r="F1222" s="69" t="s">
        <v>1988</v>
      </c>
      <c r="G1222" s="71">
        <v>1065000</v>
      </c>
      <c r="H1222" s="72">
        <f t="shared" si="18"/>
        <v>512.36555642258134</v>
      </c>
    </row>
    <row r="1223" spans="1:8" ht="15.75" x14ac:dyDescent="0.25">
      <c r="A1223" s="69" t="s">
        <v>1989</v>
      </c>
      <c r="B1223" s="69" t="s">
        <v>1553</v>
      </c>
      <c r="C1223" s="69" t="s">
        <v>1298</v>
      </c>
      <c r="D1223" s="69" t="s">
        <v>1833</v>
      </c>
      <c r="E1223" s="75" t="s">
        <v>82</v>
      </c>
      <c r="F1223" s="69" t="s">
        <v>1990</v>
      </c>
      <c r="G1223" s="71">
        <v>75000</v>
      </c>
      <c r="H1223" s="72">
        <f t="shared" ref="H1223:H1286" si="19">G1223/$G$2</f>
        <v>36.082081438209954</v>
      </c>
    </row>
    <row r="1224" spans="1:8" ht="15.75" x14ac:dyDescent="0.25">
      <c r="A1224" s="69" t="s">
        <v>1991</v>
      </c>
      <c r="B1224" s="69" t="s">
        <v>1553</v>
      </c>
      <c r="C1224" s="69" t="s">
        <v>1300</v>
      </c>
      <c r="D1224" s="69" t="s">
        <v>1833</v>
      </c>
      <c r="E1224" s="75" t="s">
        <v>82</v>
      </c>
      <c r="F1224" s="69" t="s">
        <v>1992</v>
      </c>
      <c r="G1224" s="71">
        <v>140000</v>
      </c>
      <c r="H1224" s="72">
        <f t="shared" si="19"/>
        <v>67.353218684658572</v>
      </c>
    </row>
    <row r="1225" spans="1:8" ht="15.75" x14ac:dyDescent="0.25">
      <c r="A1225" s="69" t="s">
        <v>1993</v>
      </c>
      <c r="B1225" s="69" t="s">
        <v>1385</v>
      </c>
      <c r="C1225" s="69" t="s">
        <v>1307</v>
      </c>
      <c r="D1225" s="69" t="s">
        <v>1833</v>
      </c>
      <c r="E1225" s="75" t="s">
        <v>82</v>
      </c>
      <c r="F1225" s="69" t="s">
        <v>1994</v>
      </c>
      <c r="G1225" s="71">
        <v>70000</v>
      </c>
      <c r="H1225" s="72">
        <f t="shared" si="19"/>
        <v>33.676609342329286</v>
      </c>
    </row>
    <row r="1226" spans="1:8" ht="15.75" x14ac:dyDescent="0.25">
      <c r="A1226" s="69" t="s">
        <v>1995</v>
      </c>
      <c r="B1226" s="69" t="s">
        <v>1385</v>
      </c>
      <c r="C1226" s="69" t="s">
        <v>1309</v>
      </c>
      <c r="D1226" s="69" t="s">
        <v>1833</v>
      </c>
      <c r="E1226" s="75" t="s">
        <v>82</v>
      </c>
      <c r="F1226" s="69" t="s">
        <v>1996</v>
      </c>
      <c r="G1226" s="71">
        <v>63000</v>
      </c>
      <c r="H1226" s="72">
        <f t="shared" si="19"/>
        <v>30.308948408096359</v>
      </c>
    </row>
    <row r="1227" spans="1:8" ht="15.75" x14ac:dyDescent="0.25">
      <c r="A1227" s="69" t="s">
        <v>1997</v>
      </c>
      <c r="B1227" s="69" t="s">
        <v>1556</v>
      </c>
      <c r="C1227" s="69" t="s">
        <v>1294</v>
      </c>
      <c r="D1227" s="69" t="s">
        <v>1833</v>
      </c>
      <c r="E1227" s="75" t="s">
        <v>82</v>
      </c>
      <c r="F1227" s="69" t="s">
        <v>1998</v>
      </c>
      <c r="G1227" s="71">
        <v>150000</v>
      </c>
      <c r="H1227" s="72">
        <f t="shared" si="19"/>
        <v>72.164162876419908</v>
      </c>
    </row>
    <row r="1228" spans="1:8" ht="15.75" x14ac:dyDescent="0.25">
      <c r="A1228" s="69" t="s">
        <v>1999</v>
      </c>
      <c r="B1228" s="69" t="s">
        <v>1556</v>
      </c>
      <c r="C1228" s="69" t="s">
        <v>1296</v>
      </c>
      <c r="D1228" s="69" t="s">
        <v>1833</v>
      </c>
      <c r="E1228" s="75" t="s">
        <v>82</v>
      </c>
      <c r="F1228" s="69" t="s">
        <v>2000</v>
      </c>
      <c r="G1228" s="71">
        <v>30000</v>
      </c>
      <c r="H1228" s="72">
        <f t="shared" si="19"/>
        <v>14.432832575283982</v>
      </c>
    </row>
    <row r="1229" spans="1:8" ht="15.75" x14ac:dyDescent="0.25">
      <c r="A1229" s="69" t="s">
        <v>2001</v>
      </c>
      <c r="B1229" s="69" t="s">
        <v>1556</v>
      </c>
      <c r="C1229" s="69" t="s">
        <v>1298</v>
      </c>
      <c r="D1229" s="69" t="s">
        <v>1833</v>
      </c>
      <c r="E1229" s="75" t="s">
        <v>82</v>
      </c>
      <c r="F1229" s="69" t="s">
        <v>2002</v>
      </c>
      <c r="G1229" s="71">
        <v>1500000</v>
      </c>
      <c r="H1229" s="72">
        <f t="shared" si="19"/>
        <v>721.64162876419903</v>
      </c>
    </row>
    <row r="1230" spans="1:8" ht="15.75" x14ac:dyDescent="0.25">
      <c r="A1230" s="69" t="s">
        <v>2003</v>
      </c>
      <c r="B1230" s="69" t="s">
        <v>1878</v>
      </c>
      <c r="C1230" s="69" t="s">
        <v>1282</v>
      </c>
      <c r="D1230" s="69" t="s">
        <v>1833</v>
      </c>
      <c r="E1230" s="75" t="s">
        <v>82</v>
      </c>
      <c r="F1230" s="69" t="s">
        <v>2004</v>
      </c>
      <c r="G1230" s="71">
        <v>100000</v>
      </c>
      <c r="H1230" s="72">
        <f t="shared" si="19"/>
        <v>48.109441917613267</v>
      </c>
    </row>
    <row r="1231" spans="1:8" ht="15.75" x14ac:dyDescent="0.25">
      <c r="A1231" s="69" t="s">
        <v>2003</v>
      </c>
      <c r="B1231" s="69" t="s">
        <v>1878</v>
      </c>
      <c r="C1231" s="69" t="s">
        <v>1282</v>
      </c>
      <c r="D1231" s="69" t="s">
        <v>1833</v>
      </c>
      <c r="E1231" s="75" t="s">
        <v>82</v>
      </c>
      <c r="F1231" s="69" t="s">
        <v>2004</v>
      </c>
      <c r="G1231" s="71">
        <v>2200000</v>
      </c>
      <c r="H1231" s="72">
        <f t="shared" si="19"/>
        <v>1058.407722187492</v>
      </c>
    </row>
    <row r="1232" spans="1:8" ht="15.75" x14ac:dyDescent="0.25">
      <c r="A1232" s="69" t="s">
        <v>2005</v>
      </c>
      <c r="B1232" s="69" t="s">
        <v>1556</v>
      </c>
      <c r="C1232" s="69" t="s">
        <v>1305</v>
      </c>
      <c r="D1232" s="69" t="s">
        <v>1833</v>
      </c>
      <c r="E1232" s="75" t="s">
        <v>82</v>
      </c>
      <c r="F1232" s="69" t="s">
        <v>2006</v>
      </c>
      <c r="G1232" s="71">
        <v>70000</v>
      </c>
      <c r="H1232" s="72">
        <f t="shared" si="19"/>
        <v>33.676609342329286</v>
      </c>
    </row>
    <row r="1233" spans="1:8" ht="15.75" x14ac:dyDescent="0.25">
      <c r="A1233" s="69" t="s">
        <v>2007</v>
      </c>
      <c r="B1233" s="69" t="s">
        <v>1556</v>
      </c>
      <c r="C1233" s="69" t="s">
        <v>1307</v>
      </c>
      <c r="D1233" s="69" t="s">
        <v>1833</v>
      </c>
      <c r="E1233" s="75" t="s">
        <v>82</v>
      </c>
      <c r="F1233" s="69" t="s">
        <v>1909</v>
      </c>
      <c r="G1233" s="71">
        <v>36000</v>
      </c>
      <c r="H1233" s="72">
        <f t="shared" si="19"/>
        <v>17.319399090340777</v>
      </c>
    </row>
    <row r="1234" spans="1:8" ht="15.75" x14ac:dyDescent="0.25">
      <c r="A1234" s="69" t="s">
        <v>2008</v>
      </c>
      <c r="B1234" s="69" t="s">
        <v>1556</v>
      </c>
      <c r="C1234" s="69" t="s">
        <v>1309</v>
      </c>
      <c r="D1234" s="69" t="s">
        <v>1833</v>
      </c>
      <c r="E1234" s="75" t="s">
        <v>82</v>
      </c>
      <c r="F1234" s="69" t="s">
        <v>2009</v>
      </c>
      <c r="G1234" s="71">
        <v>534000</v>
      </c>
      <c r="H1234" s="72">
        <f t="shared" si="19"/>
        <v>256.90441984005486</v>
      </c>
    </row>
    <row r="1235" spans="1:8" ht="15.75" x14ac:dyDescent="0.25">
      <c r="A1235" s="69" t="s">
        <v>2010</v>
      </c>
      <c r="B1235" s="69" t="s">
        <v>1319</v>
      </c>
      <c r="C1235" s="69" t="s">
        <v>1307</v>
      </c>
      <c r="D1235" s="69" t="s">
        <v>1833</v>
      </c>
      <c r="E1235" s="75" t="s">
        <v>82</v>
      </c>
      <c r="F1235" s="69" t="s">
        <v>2011</v>
      </c>
      <c r="G1235" s="71">
        <v>50000</v>
      </c>
      <c r="H1235" s="72">
        <f t="shared" si="19"/>
        <v>24.054720958806634</v>
      </c>
    </row>
    <row r="1236" spans="1:8" ht="15.75" x14ac:dyDescent="0.25">
      <c r="A1236" s="69" t="s">
        <v>2012</v>
      </c>
      <c r="B1236" s="69" t="s">
        <v>1319</v>
      </c>
      <c r="C1236" s="69" t="s">
        <v>1313</v>
      </c>
      <c r="D1236" s="69" t="s">
        <v>1833</v>
      </c>
      <c r="E1236" s="75" t="s">
        <v>82</v>
      </c>
      <c r="F1236" s="69" t="s">
        <v>2013</v>
      </c>
      <c r="G1236" s="71">
        <v>25000</v>
      </c>
      <c r="H1236" s="72">
        <f t="shared" si="19"/>
        <v>12.027360479403317</v>
      </c>
    </row>
    <row r="1237" spans="1:8" ht="15.75" x14ac:dyDescent="0.25">
      <c r="A1237" s="69" t="s">
        <v>2014</v>
      </c>
      <c r="B1237" s="69" t="s">
        <v>1716</v>
      </c>
      <c r="C1237" s="69" t="s">
        <v>2015</v>
      </c>
      <c r="D1237" s="69" t="s">
        <v>1833</v>
      </c>
      <c r="E1237" s="75" t="s">
        <v>82</v>
      </c>
      <c r="F1237" s="69" t="s">
        <v>2016</v>
      </c>
      <c r="G1237" s="71">
        <v>250000</v>
      </c>
      <c r="H1237" s="72">
        <f t="shared" si="19"/>
        <v>120.27360479403318</v>
      </c>
    </row>
    <row r="1238" spans="1:8" ht="15.75" x14ac:dyDescent="0.25">
      <c r="A1238" s="69" t="s">
        <v>2017</v>
      </c>
      <c r="B1238" s="69" t="s">
        <v>1716</v>
      </c>
      <c r="C1238" s="69" t="s">
        <v>2018</v>
      </c>
      <c r="D1238" s="69" t="s">
        <v>1833</v>
      </c>
      <c r="E1238" s="75" t="s">
        <v>82</v>
      </c>
      <c r="F1238" s="69" t="s">
        <v>2019</v>
      </c>
      <c r="G1238" s="71">
        <v>25000</v>
      </c>
      <c r="H1238" s="72">
        <f t="shared" si="19"/>
        <v>12.027360479403317</v>
      </c>
    </row>
    <row r="1239" spans="1:8" ht="15.75" x14ac:dyDescent="0.25">
      <c r="A1239" s="69" t="s">
        <v>2020</v>
      </c>
      <c r="B1239" s="69" t="s">
        <v>1319</v>
      </c>
      <c r="C1239" s="69" t="s">
        <v>1315</v>
      </c>
      <c r="D1239" s="69" t="s">
        <v>1833</v>
      </c>
      <c r="E1239" s="75" t="s">
        <v>82</v>
      </c>
      <c r="F1239" s="69" t="s">
        <v>2021</v>
      </c>
      <c r="G1239" s="71">
        <v>25000</v>
      </c>
      <c r="H1239" s="72">
        <f t="shared" si="19"/>
        <v>12.027360479403317</v>
      </c>
    </row>
    <row r="1240" spans="1:8" ht="15.75" x14ac:dyDescent="0.25">
      <c r="A1240" s="69" t="s">
        <v>2022</v>
      </c>
      <c r="B1240" s="69" t="s">
        <v>1319</v>
      </c>
      <c r="C1240" s="69" t="s">
        <v>1317</v>
      </c>
      <c r="D1240" s="69" t="s">
        <v>1833</v>
      </c>
      <c r="E1240" s="75" t="s">
        <v>82</v>
      </c>
      <c r="F1240" s="69" t="s">
        <v>2023</v>
      </c>
      <c r="G1240" s="71">
        <v>25000</v>
      </c>
      <c r="H1240" s="72">
        <f t="shared" si="19"/>
        <v>12.027360479403317</v>
      </c>
    </row>
    <row r="1241" spans="1:8" ht="15.75" x14ac:dyDescent="0.25">
      <c r="A1241" s="69" t="s">
        <v>2024</v>
      </c>
      <c r="B1241" s="69" t="s">
        <v>1319</v>
      </c>
      <c r="C1241" s="69" t="s">
        <v>1365</v>
      </c>
      <c r="D1241" s="69" t="s">
        <v>1833</v>
      </c>
      <c r="E1241" s="75" t="s">
        <v>82</v>
      </c>
      <c r="F1241" s="69" t="s">
        <v>2025</v>
      </c>
      <c r="G1241" s="71">
        <v>150000</v>
      </c>
      <c r="H1241" s="72">
        <f t="shared" si="19"/>
        <v>72.164162876419908</v>
      </c>
    </row>
    <row r="1242" spans="1:8" ht="15.75" x14ac:dyDescent="0.25">
      <c r="A1242" s="69" t="s">
        <v>2026</v>
      </c>
      <c r="B1242" s="69" t="s">
        <v>1385</v>
      </c>
      <c r="C1242" s="69" t="s">
        <v>1311</v>
      </c>
      <c r="D1242" s="69" t="s">
        <v>1833</v>
      </c>
      <c r="E1242" s="75" t="s">
        <v>82</v>
      </c>
      <c r="F1242" s="69" t="s">
        <v>2027</v>
      </c>
      <c r="G1242" s="71">
        <v>42000</v>
      </c>
      <c r="H1242" s="72">
        <f t="shared" si="19"/>
        <v>20.205965605397573</v>
      </c>
    </row>
    <row r="1243" spans="1:8" ht="15.75" x14ac:dyDescent="0.25">
      <c r="A1243" s="69" t="s">
        <v>2028</v>
      </c>
      <c r="B1243" s="69" t="s">
        <v>1341</v>
      </c>
      <c r="C1243" s="69" t="s">
        <v>2029</v>
      </c>
      <c r="D1243" s="69" t="s">
        <v>1833</v>
      </c>
      <c r="E1243" s="75" t="s">
        <v>82</v>
      </c>
      <c r="F1243" s="69" t="s">
        <v>2030</v>
      </c>
      <c r="G1243" s="71">
        <v>300000</v>
      </c>
      <c r="H1243" s="72">
        <f t="shared" si="19"/>
        <v>144.32832575283982</v>
      </c>
    </row>
    <row r="1244" spans="1:8" ht="15.75" x14ac:dyDescent="0.25">
      <c r="A1244" s="69" t="s">
        <v>2031</v>
      </c>
      <c r="B1244" s="69" t="s">
        <v>1341</v>
      </c>
      <c r="C1244" s="69" t="s">
        <v>2032</v>
      </c>
      <c r="D1244" s="69" t="s">
        <v>1833</v>
      </c>
      <c r="E1244" s="75" t="s">
        <v>82</v>
      </c>
      <c r="F1244" s="69" t="s">
        <v>2033</v>
      </c>
      <c r="G1244" s="71">
        <v>300000</v>
      </c>
      <c r="H1244" s="72">
        <f t="shared" si="19"/>
        <v>144.32832575283982</v>
      </c>
    </row>
    <row r="1245" spans="1:8" ht="15.75" x14ac:dyDescent="0.25">
      <c r="A1245" s="69" t="s">
        <v>2034</v>
      </c>
      <c r="B1245" s="69" t="s">
        <v>1556</v>
      </c>
      <c r="C1245" s="69" t="s">
        <v>1282</v>
      </c>
      <c r="D1245" s="69" t="s">
        <v>1833</v>
      </c>
      <c r="E1245" s="75" t="s">
        <v>82</v>
      </c>
      <c r="F1245" s="69" t="s">
        <v>2035</v>
      </c>
      <c r="G1245" s="71">
        <v>30000</v>
      </c>
      <c r="H1245" s="72">
        <f t="shared" si="19"/>
        <v>14.432832575283982</v>
      </c>
    </row>
    <row r="1246" spans="1:8" ht="15.75" x14ac:dyDescent="0.25">
      <c r="A1246" s="69" t="s">
        <v>2036</v>
      </c>
      <c r="B1246" s="69" t="s">
        <v>1553</v>
      </c>
      <c r="C1246" s="69" t="s">
        <v>1307</v>
      </c>
      <c r="D1246" s="69" t="s">
        <v>1833</v>
      </c>
      <c r="E1246" s="75" t="s">
        <v>82</v>
      </c>
      <c r="F1246" s="69" t="s">
        <v>1968</v>
      </c>
      <c r="G1246" s="71">
        <v>42000</v>
      </c>
      <c r="H1246" s="72">
        <f t="shared" si="19"/>
        <v>20.205965605397573</v>
      </c>
    </row>
    <row r="1247" spans="1:8" ht="15.75" x14ac:dyDescent="0.25">
      <c r="A1247" s="69" t="s">
        <v>2037</v>
      </c>
      <c r="B1247" s="69" t="s">
        <v>1553</v>
      </c>
      <c r="C1247" s="69" t="s">
        <v>1309</v>
      </c>
      <c r="D1247" s="69" t="s">
        <v>1833</v>
      </c>
      <c r="E1247" s="75" t="s">
        <v>82</v>
      </c>
      <c r="F1247" s="69" t="s">
        <v>2038</v>
      </c>
      <c r="G1247" s="71">
        <v>40000</v>
      </c>
      <c r="H1247" s="72">
        <f t="shared" si="19"/>
        <v>19.243776767045308</v>
      </c>
    </row>
    <row r="1248" spans="1:8" ht="15.75" x14ac:dyDescent="0.25">
      <c r="A1248" s="69" t="s">
        <v>2039</v>
      </c>
      <c r="B1248" s="69" t="s">
        <v>1553</v>
      </c>
      <c r="C1248" s="69" t="s">
        <v>1311</v>
      </c>
      <c r="D1248" s="69" t="s">
        <v>1833</v>
      </c>
      <c r="E1248" s="75" t="s">
        <v>82</v>
      </c>
      <c r="F1248" s="69" t="s">
        <v>1909</v>
      </c>
      <c r="G1248" s="71">
        <v>42000</v>
      </c>
      <c r="H1248" s="72">
        <f t="shared" si="19"/>
        <v>20.205965605397573</v>
      </c>
    </row>
    <row r="1249" spans="1:8" ht="15.75" x14ac:dyDescent="0.25">
      <c r="A1249" s="69" t="s">
        <v>2040</v>
      </c>
      <c r="B1249" s="69" t="s">
        <v>1341</v>
      </c>
      <c r="C1249" s="69" t="s">
        <v>2041</v>
      </c>
      <c r="D1249" s="69" t="s">
        <v>1833</v>
      </c>
      <c r="E1249" s="75" t="s">
        <v>82</v>
      </c>
      <c r="F1249" s="69" t="s">
        <v>2042</v>
      </c>
      <c r="G1249" s="71">
        <v>300000</v>
      </c>
      <c r="H1249" s="72">
        <f t="shared" si="19"/>
        <v>144.32832575283982</v>
      </c>
    </row>
    <row r="1250" spans="1:8" ht="15.75" x14ac:dyDescent="0.25">
      <c r="A1250" s="69" t="s">
        <v>2043</v>
      </c>
      <c r="B1250" s="69" t="s">
        <v>1341</v>
      </c>
      <c r="C1250" s="69" t="s">
        <v>2044</v>
      </c>
      <c r="D1250" s="69" t="s">
        <v>1833</v>
      </c>
      <c r="E1250" s="75" t="s">
        <v>82</v>
      </c>
      <c r="F1250" s="69" t="s">
        <v>1354</v>
      </c>
      <c r="G1250" s="71">
        <v>300000</v>
      </c>
      <c r="H1250" s="72">
        <f t="shared" si="19"/>
        <v>144.32832575283982</v>
      </c>
    </row>
    <row r="1251" spans="1:8" ht="15.75" x14ac:dyDescent="0.25">
      <c r="A1251" s="69" t="s">
        <v>2045</v>
      </c>
      <c r="B1251" s="69" t="s">
        <v>1341</v>
      </c>
      <c r="C1251" s="69" t="s">
        <v>2046</v>
      </c>
      <c r="D1251" s="69" t="s">
        <v>1833</v>
      </c>
      <c r="E1251" s="75" t="s">
        <v>82</v>
      </c>
      <c r="F1251" s="69" t="s">
        <v>1354</v>
      </c>
      <c r="G1251" s="71">
        <v>200000</v>
      </c>
      <c r="H1251" s="72">
        <f t="shared" si="19"/>
        <v>96.218883835226535</v>
      </c>
    </row>
    <row r="1252" spans="1:8" ht="15.75" x14ac:dyDescent="0.25">
      <c r="A1252" s="69" t="s">
        <v>2047</v>
      </c>
      <c r="B1252" s="69" t="s">
        <v>1341</v>
      </c>
      <c r="C1252" s="69" t="s">
        <v>2048</v>
      </c>
      <c r="D1252" s="69" t="s">
        <v>1833</v>
      </c>
      <c r="E1252" s="75" t="s">
        <v>82</v>
      </c>
      <c r="F1252" s="69" t="s">
        <v>2049</v>
      </c>
      <c r="G1252" s="71">
        <v>200000</v>
      </c>
      <c r="H1252" s="72">
        <f t="shared" si="19"/>
        <v>96.218883835226535</v>
      </c>
    </row>
    <row r="1253" spans="1:8" ht="15.75" x14ac:dyDescent="0.25">
      <c r="A1253" s="69" t="s">
        <v>2050</v>
      </c>
      <c r="B1253" s="69" t="s">
        <v>1716</v>
      </c>
      <c r="C1253" s="69" t="s">
        <v>2051</v>
      </c>
      <c r="D1253" s="69" t="s">
        <v>1833</v>
      </c>
      <c r="E1253" s="75" t="s">
        <v>82</v>
      </c>
      <c r="F1253" s="69" t="s">
        <v>2052</v>
      </c>
      <c r="G1253" s="71">
        <v>565000</v>
      </c>
      <c r="H1253" s="72">
        <f t="shared" si="19"/>
        <v>271.81834683451495</v>
      </c>
    </row>
    <row r="1254" spans="1:8" ht="15.75" x14ac:dyDescent="0.25">
      <c r="A1254" s="69" t="s">
        <v>2053</v>
      </c>
      <c r="B1254" s="69" t="s">
        <v>1341</v>
      </c>
      <c r="C1254" s="69" t="s">
        <v>2054</v>
      </c>
      <c r="D1254" s="69" t="s">
        <v>1833</v>
      </c>
      <c r="E1254" s="75" t="s">
        <v>82</v>
      </c>
      <c r="F1254" s="69" t="s">
        <v>2055</v>
      </c>
      <c r="G1254" s="71">
        <v>200000</v>
      </c>
      <c r="H1254" s="72">
        <f t="shared" si="19"/>
        <v>96.218883835226535</v>
      </c>
    </row>
    <row r="1255" spans="1:8" ht="15.75" x14ac:dyDescent="0.25">
      <c r="A1255" s="69" t="s">
        <v>2056</v>
      </c>
      <c r="B1255" s="69" t="s">
        <v>1553</v>
      </c>
      <c r="C1255" s="69" t="s">
        <v>1313</v>
      </c>
      <c r="D1255" s="69" t="s">
        <v>1833</v>
      </c>
      <c r="E1255" s="75" t="s">
        <v>82</v>
      </c>
      <c r="F1255" s="69" t="s">
        <v>2057</v>
      </c>
      <c r="G1255" s="71">
        <v>84000</v>
      </c>
      <c r="H1255" s="72">
        <f t="shared" si="19"/>
        <v>40.411931210795146</v>
      </c>
    </row>
    <row r="1256" spans="1:8" ht="15.75" x14ac:dyDescent="0.25">
      <c r="A1256" s="69" t="s">
        <v>2058</v>
      </c>
      <c r="B1256" s="69" t="s">
        <v>1553</v>
      </c>
      <c r="C1256" s="69" t="s">
        <v>1315</v>
      </c>
      <c r="D1256" s="69" t="s">
        <v>1833</v>
      </c>
      <c r="E1256" s="75" t="s">
        <v>82</v>
      </c>
      <c r="F1256" s="69" t="s">
        <v>2059</v>
      </c>
      <c r="G1256" s="71">
        <v>40000</v>
      </c>
      <c r="H1256" s="72">
        <f t="shared" si="19"/>
        <v>19.243776767045308</v>
      </c>
    </row>
    <row r="1257" spans="1:8" ht="15.75" x14ac:dyDescent="0.25">
      <c r="A1257" s="69" t="s">
        <v>2060</v>
      </c>
      <c r="B1257" s="69" t="s">
        <v>1319</v>
      </c>
      <c r="C1257" s="69" t="s">
        <v>1296</v>
      </c>
      <c r="D1257" s="69" t="s">
        <v>1833</v>
      </c>
      <c r="E1257" s="75" t="s">
        <v>82</v>
      </c>
      <c r="F1257" s="69" t="s">
        <v>2061</v>
      </c>
      <c r="G1257" s="71">
        <v>15000</v>
      </c>
      <c r="H1257" s="72">
        <f t="shared" si="19"/>
        <v>7.2164162876419908</v>
      </c>
    </row>
    <row r="1258" spans="1:8" ht="15.75" x14ac:dyDescent="0.25">
      <c r="A1258" s="69" t="s">
        <v>2062</v>
      </c>
      <c r="B1258" s="69" t="s">
        <v>1553</v>
      </c>
      <c r="C1258" s="69" t="s">
        <v>1305</v>
      </c>
      <c r="D1258" s="69" t="s">
        <v>1833</v>
      </c>
      <c r="E1258" s="75" t="s">
        <v>82</v>
      </c>
      <c r="F1258" s="69" t="s">
        <v>2059</v>
      </c>
      <c r="G1258" s="71">
        <v>140000</v>
      </c>
      <c r="H1258" s="72">
        <f t="shared" si="19"/>
        <v>67.353218684658572</v>
      </c>
    </row>
    <row r="1259" spans="1:8" ht="15.75" x14ac:dyDescent="0.25">
      <c r="A1259" s="69" t="s">
        <v>2063</v>
      </c>
      <c r="B1259" s="69" t="s">
        <v>1337</v>
      </c>
      <c r="C1259" s="69" t="s">
        <v>2064</v>
      </c>
      <c r="D1259" s="69" t="s">
        <v>1833</v>
      </c>
      <c r="E1259" s="75" t="s">
        <v>82</v>
      </c>
      <c r="F1259" s="69" t="s">
        <v>2065</v>
      </c>
      <c r="G1259" s="71">
        <v>140000</v>
      </c>
      <c r="H1259" s="72">
        <f t="shared" si="19"/>
        <v>67.353218684658572</v>
      </c>
    </row>
    <row r="1260" spans="1:8" ht="15.75" x14ac:dyDescent="0.25">
      <c r="A1260" s="69" t="s">
        <v>2066</v>
      </c>
      <c r="B1260" s="69" t="s">
        <v>1337</v>
      </c>
      <c r="C1260" s="69" t="s">
        <v>1401</v>
      </c>
      <c r="D1260" s="69" t="s">
        <v>1833</v>
      </c>
      <c r="E1260" s="75" t="s">
        <v>82</v>
      </c>
      <c r="F1260" s="69" t="s">
        <v>2067</v>
      </c>
      <c r="G1260" s="71">
        <v>2100000</v>
      </c>
      <c r="H1260" s="72">
        <f t="shared" si="19"/>
        <v>1010.2982802698787</v>
      </c>
    </row>
    <row r="1261" spans="1:8" ht="15.75" x14ac:dyDescent="0.25">
      <c r="A1261" s="69" t="s">
        <v>2068</v>
      </c>
      <c r="B1261" s="69" t="s">
        <v>1337</v>
      </c>
      <c r="C1261" s="69" t="s">
        <v>1404</v>
      </c>
      <c r="D1261" s="69" t="s">
        <v>1833</v>
      </c>
      <c r="E1261" s="75" t="s">
        <v>82</v>
      </c>
      <c r="F1261" s="69" t="s">
        <v>2069</v>
      </c>
      <c r="G1261" s="71">
        <v>160000</v>
      </c>
      <c r="H1261" s="72">
        <f t="shared" si="19"/>
        <v>76.975107068181231</v>
      </c>
    </row>
    <row r="1262" spans="1:8" ht="15.75" x14ac:dyDescent="0.25">
      <c r="A1262" s="69" t="s">
        <v>2070</v>
      </c>
      <c r="B1262" s="69" t="s">
        <v>1337</v>
      </c>
      <c r="C1262" s="69" t="s">
        <v>1703</v>
      </c>
      <c r="D1262" s="69" t="s">
        <v>1833</v>
      </c>
      <c r="E1262" s="75" t="s">
        <v>82</v>
      </c>
      <c r="F1262" s="69" t="s">
        <v>2071</v>
      </c>
      <c r="G1262" s="71">
        <v>5600000</v>
      </c>
      <c r="H1262" s="72">
        <f t="shared" si="19"/>
        <v>2694.1287473863431</v>
      </c>
    </row>
    <row r="1263" spans="1:8" ht="15.75" x14ac:dyDescent="0.25">
      <c r="A1263" s="69" t="s">
        <v>2072</v>
      </c>
      <c r="B1263" s="69" t="s">
        <v>1278</v>
      </c>
      <c r="C1263" s="69" t="s">
        <v>1388</v>
      </c>
      <c r="D1263" s="69" t="s">
        <v>1833</v>
      </c>
      <c r="E1263" s="75" t="s">
        <v>82</v>
      </c>
      <c r="F1263" s="69" t="s">
        <v>2073</v>
      </c>
      <c r="G1263" s="71">
        <v>490000</v>
      </c>
      <c r="H1263" s="72">
        <f t="shared" si="19"/>
        <v>235.73626539630501</v>
      </c>
    </row>
    <row r="1264" spans="1:8" ht="15.75" x14ac:dyDescent="0.25">
      <c r="A1264" s="69" t="s">
        <v>2074</v>
      </c>
      <c r="B1264" s="69" t="s">
        <v>1278</v>
      </c>
      <c r="C1264" s="69" t="s">
        <v>1594</v>
      </c>
      <c r="D1264" s="69" t="s">
        <v>1833</v>
      </c>
      <c r="E1264" s="75" t="s">
        <v>82</v>
      </c>
      <c r="F1264" s="69" t="s">
        <v>2075</v>
      </c>
      <c r="G1264" s="71">
        <v>100000</v>
      </c>
      <c r="H1264" s="72">
        <f t="shared" si="19"/>
        <v>48.109441917613267</v>
      </c>
    </row>
    <row r="1265" spans="1:8" ht="15.75" x14ac:dyDescent="0.25">
      <c r="A1265" s="69" t="s">
        <v>2074</v>
      </c>
      <c r="B1265" s="69" t="s">
        <v>1278</v>
      </c>
      <c r="C1265" s="69" t="s">
        <v>1594</v>
      </c>
      <c r="D1265" s="69" t="s">
        <v>1833</v>
      </c>
      <c r="E1265" s="75" t="s">
        <v>82</v>
      </c>
      <c r="F1265" s="69" t="s">
        <v>2076</v>
      </c>
      <c r="G1265" s="71">
        <v>2946000</v>
      </c>
      <c r="H1265" s="72">
        <f t="shared" si="19"/>
        <v>1417.304158892887</v>
      </c>
    </row>
    <row r="1266" spans="1:8" ht="15.75" x14ac:dyDescent="0.25">
      <c r="A1266" s="69" t="s">
        <v>2077</v>
      </c>
      <c r="B1266" s="69" t="s">
        <v>1278</v>
      </c>
      <c r="C1266" s="69" t="s">
        <v>1326</v>
      </c>
      <c r="D1266" s="69" t="s">
        <v>1833</v>
      </c>
      <c r="E1266" s="75" t="s">
        <v>82</v>
      </c>
      <c r="F1266" s="69" t="s">
        <v>2078</v>
      </c>
      <c r="G1266" s="71">
        <v>250000</v>
      </c>
      <c r="H1266" s="72">
        <f t="shared" si="19"/>
        <v>120.27360479403318</v>
      </c>
    </row>
    <row r="1267" spans="1:8" ht="15.75" x14ac:dyDescent="0.25">
      <c r="A1267" s="69" t="s">
        <v>2077</v>
      </c>
      <c r="B1267" s="69" t="s">
        <v>1278</v>
      </c>
      <c r="C1267" s="69" t="s">
        <v>1326</v>
      </c>
      <c r="D1267" s="69" t="s">
        <v>1833</v>
      </c>
      <c r="E1267" s="75" t="s">
        <v>82</v>
      </c>
      <c r="F1267" s="69" t="s">
        <v>2079</v>
      </c>
      <c r="G1267" s="71">
        <v>7802200</v>
      </c>
      <c r="H1267" s="72">
        <f t="shared" si="19"/>
        <v>3753.5948772960228</v>
      </c>
    </row>
    <row r="1268" spans="1:8" ht="15.75" x14ac:dyDescent="0.25">
      <c r="A1268" s="69" t="s">
        <v>2080</v>
      </c>
      <c r="B1268" s="69" t="s">
        <v>1278</v>
      </c>
      <c r="C1268" s="69" t="s">
        <v>1330</v>
      </c>
      <c r="D1268" s="69" t="s">
        <v>1833</v>
      </c>
      <c r="E1268" s="75" t="s">
        <v>82</v>
      </c>
      <c r="F1268" s="69" t="s">
        <v>2081</v>
      </c>
      <c r="G1268" s="71">
        <v>200000</v>
      </c>
      <c r="H1268" s="72">
        <f t="shared" si="19"/>
        <v>96.218883835226535</v>
      </c>
    </row>
    <row r="1269" spans="1:8" ht="15.75" x14ac:dyDescent="0.25">
      <c r="A1269" s="69" t="s">
        <v>2080</v>
      </c>
      <c r="B1269" s="69" t="s">
        <v>1278</v>
      </c>
      <c r="C1269" s="69" t="s">
        <v>1330</v>
      </c>
      <c r="D1269" s="69" t="s">
        <v>1833</v>
      </c>
      <c r="E1269" s="75" t="s">
        <v>82</v>
      </c>
      <c r="F1269" s="69" t="s">
        <v>2082</v>
      </c>
      <c r="G1269" s="71">
        <v>5125000</v>
      </c>
      <c r="H1269" s="72">
        <f t="shared" si="19"/>
        <v>2465.6088982776801</v>
      </c>
    </row>
    <row r="1270" spans="1:8" ht="15.75" x14ac:dyDescent="0.25">
      <c r="A1270" s="69" t="s">
        <v>2083</v>
      </c>
      <c r="B1270" s="69" t="s">
        <v>1278</v>
      </c>
      <c r="C1270" s="69" t="s">
        <v>1356</v>
      </c>
      <c r="D1270" s="69" t="s">
        <v>1833</v>
      </c>
      <c r="E1270" s="75" t="s">
        <v>82</v>
      </c>
      <c r="F1270" s="69" t="s">
        <v>2084</v>
      </c>
      <c r="G1270" s="71">
        <v>490000</v>
      </c>
      <c r="H1270" s="72">
        <f t="shared" si="19"/>
        <v>235.73626539630501</v>
      </c>
    </row>
    <row r="1271" spans="1:8" ht="15.75" x14ac:dyDescent="0.25">
      <c r="A1271" s="69" t="s">
        <v>2085</v>
      </c>
      <c r="B1271" s="69" t="s">
        <v>1585</v>
      </c>
      <c r="C1271" s="69" t="s">
        <v>1368</v>
      </c>
      <c r="D1271" s="69" t="s">
        <v>1833</v>
      </c>
      <c r="E1271" s="75" t="s">
        <v>82</v>
      </c>
      <c r="F1271" s="69" t="s">
        <v>2086</v>
      </c>
      <c r="G1271" s="71">
        <v>560000</v>
      </c>
      <c r="H1271" s="72">
        <f t="shared" si="19"/>
        <v>269.41287473863429</v>
      </c>
    </row>
    <row r="1272" spans="1:8" ht="15.75" x14ac:dyDescent="0.25">
      <c r="A1272" s="69" t="s">
        <v>2087</v>
      </c>
      <c r="B1272" s="69" t="s">
        <v>1337</v>
      </c>
      <c r="C1272" s="69" t="s">
        <v>1407</v>
      </c>
      <c r="D1272" s="69" t="s">
        <v>1833</v>
      </c>
      <c r="E1272" s="75" t="s">
        <v>82</v>
      </c>
      <c r="F1272" s="69" t="s">
        <v>2088</v>
      </c>
      <c r="G1272" s="71">
        <v>3500000</v>
      </c>
      <c r="H1272" s="72">
        <f t="shared" si="19"/>
        <v>1683.8304671164644</v>
      </c>
    </row>
    <row r="1273" spans="1:8" ht="15.75" x14ac:dyDescent="0.25">
      <c r="A1273" s="69" t="s">
        <v>2089</v>
      </c>
      <c r="B1273" s="69" t="s">
        <v>1337</v>
      </c>
      <c r="C1273" s="69" t="s">
        <v>1410</v>
      </c>
      <c r="D1273" s="69" t="s">
        <v>1833</v>
      </c>
      <c r="E1273" s="75" t="s">
        <v>82</v>
      </c>
      <c r="F1273" s="69" t="s">
        <v>2088</v>
      </c>
      <c r="G1273" s="71">
        <v>90000</v>
      </c>
      <c r="H1273" s="72">
        <f t="shared" si="19"/>
        <v>43.298497725851945</v>
      </c>
    </row>
    <row r="1274" spans="1:8" ht="15.75" x14ac:dyDescent="0.25">
      <c r="A1274" s="69" t="s">
        <v>2090</v>
      </c>
      <c r="B1274" s="69" t="s">
        <v>1337</v>
      </c>
      <c r="C1274" s="69" t="s">
        <v>1413</v>
      </c>
      <c r="D1274" s="69" t="s">
        <v>1833</v>
      </c>
      <c r="E1274" s="75" t="s">
        <v>82</v>
      </c>
      <c r="F1274" s="69" t="s">
        <v>2091</v>
      </c>
      <c r="G1274" s="71">
        <v>2660000</v>
      </c>
      <c r="H1274" s="72">
        <f t="shared" si="19"/>
        <v>1279.7111550085131</v>
      </c>
    </row>
    <row r="1275" spans="1:8" ht="15.75" x14ac:dyDescent="0.25">
      <c r="A1275" s="69" t="s">
        <v>2092</v>
      </c>
      <c r="B1275" s="69" t="s">
        <v>1556</v>
      </c>
      <c r="C1275" s="69" t="s">
        <v>1313</v>
      </c>
      <c r="D1275" s="69" t="s">
        <v>1833</v>
      </c>
      <c r="E1275" s="75" t="s">
        <v>82</v>
      </c>
      <c r="F1275" s="69" t="s">
        <v>2093</v>
      </c>
      <c r="G1275" s="71">
        <v>420000</v>
      </c>
      <c r="H1275" s="72">
        <f t="shared" si="19"/>
        <v>202.05965605397574</v>
      </c>
    </row>
    <row r="1276" spans="1:8" ht="15.75" x14ac:dyDescent="0.25">
      <c r="A1276" s="69" t="s">
        <v>2094</v>
      </c>
      <c r="B1276" s="69" t="s">
        <v>1556</v>
      </c>
      <c r="C1276" s="69" t="s">
        <v>1311</v>
      </c>
      <c r="D1276" s="69" t="s">
        <v>1833</v>
      </c>
      <c r="E1276" s="75" t="s">
        <v>82</v>
      </c>
      <c r="F1276" s="69" t="s">
        <v>2095</v>
      </c>
      <c r="G1276" s="71">
        <v>120000</v>
      </c>
      <c r="H1276" s="72">
        <f t="shared" si="19"/>
        <v>57.731330301135927</v>
      </c>
    </row>
    <row r="1277" spans="1:8" ht="15.75" x14ac:dyDescent="0.25">
      <c r="A1277" s="69" t="s">
        <v>2096</v>
      </c>
      <c r="B1277" s="69" t="s">
        <v>1559</v>
      </c>
      <c r="C1277" s="69" t="s">
        <v>1305</v>
      </c>
      <c r="D1277" s="69" t="s">
        <v>1833</v>
      </c>
      <c r="E1277" s="75" t="s">
        <v>82</v>
      </c>
      <c r="F1277" s="69" t="s">
        <v>2097</v>
      </c>
      <c r="G1277" s="71">
        <v>90000</v>
      </c>
      <c r="H1277" s="72">
        <f t="shared" si="19"/>
        <v>43.298497725851945</v>
      </c>
    </row>
    <row r="1278" spans="1:8" ht="15.75" x14ac:dyDescent="0.25">
      <c r="A1278" s="69" t="s">
        <v>2098</v>
      </c>
      <c r="B1278" s="69" t="s">
        <v>1559</v>
      </c>
      <c r="C1278" s="69" t="s">
        <v>1307</v>
      </c>
      <c r="D1278" s="69" t="s">
        <v>1833</v>
      </c>
      <c r="E1278" s="75" t="s">
        <v>82</v>
      </c>
      <c r="F1278" s="69" t="s">
        <v>2099</v>
      </c>
      <c r="G1278" s="71">
        <v>84000</v>
      </c>
      <c r="H1278" s="72">
        <f t="shared" si="19"/>
        <v>40.411931210795146</v>
      </c>
    </row>
    <row r="1279" spans="1:8" ht="15.75" x14ac:dyDescent="0.25">
      <c r="A1279" s="69" t="s">
        <v>2100</v>
      </c>
      <c r="B1279" s="69" t="s">
        <v>1559</v>
      </c>
      <c r="C1279" s="69" t="s">
        <v>1309</v>
      </c>
      <c r="D1279" s="69" t="s">
        <v>1833</v>
      </c>
      <c r="E1279" s="75" t="s">
        <v>82</v>
      </c>
      <c r="F1279" s="69" t="s">
        <v>2101</v>
      </c>
      <c r="G1279" s="71">
        <v>70000</v>
      </c>
      <c r="H1279" s="72">
        <f t="shared" si="19"/>
        <v>33.676609342329286</v>
      </c>
    </row>
    <row r="1280" spans="1:8" ht="15.75" x14ac:dyDescent="0.25">
      <c r="A1280" s="69" t="s">
        <v>2102</v>
      </c>
      <c r="B1280" s="69" t="s">
        <v>1559</v>
      </c>
      <c r="C1280" s="69" t="s">
        <v>1311</v>
      </c>
      <c r="D1280" s="69" t="s">
        <v>1833</v>
      </c>
      <c r="E1280" s="75" t="s">
        <v>82</v>
      </c>
      <c r="F1280" s="69" t="s">
        <v>2103</v>
      </c>
      <c r="G1280" s="71">
        <v>140000</v>
      </c>
      <c r="H1280" s="72">
        <f t="shared" si="19"/>
        <v>67.353218684658572</v>
      </c>
    </row>
    <row r="1281" spans="1:8" ht="15.75" x14ac:dyDescent="0.25">
      <c r="A1281" s="69" t="s">
        <v>2104</v>
      </c>
      <c r="B1281" s="69" t="s">
        <v>1559</v>
      </c>
      <c r="C1281" s="69" t="s">
        <v>1313</v>
      </c>
      <c r="D1281" s="69" t="s">
        <v>1833</v>
      </c>
      <c r="E1281" s="75" t="s">
        <v>82</v>
      </c>
      <c r="F1281" s="69" t="s">
        <v>2105</v>
      </c>
      <c r="G1281" s="71">
        <v>50000</v>
      </c>
      <c r="H1281" s="72">
        <f t="shared" si="19"/>
        <v>24.054720958806634</v>
      </c>
    </row>
    <row r="1282" spans="1:8" ht="15.75" x14ac:dyDescent="0.25">
      <c r="A1282" s="69" t="s">
        <v>2106</v>
      </c>
      <c r="B1282" s="69" t="s">
        <v>1559</v>
      </c>
      <c r="C1282" s="69" t="s">
        <v>1315</v>
      </c>
      <c r="D1282" s="69" t="s">
        <v>1833</v>
      </c>
      <c r="E1282" s="75" t="s">
        <v>82</v>
      </c>
      <c r="F1282" s="69" t="s">
        <v>2107</v>
      </c>
      <c r="G1282" s="71">
        <v>20000</v>
      </c>
      <c r="H1282" s="72">
        <f t="shared" si="19"/>
        <v>9.6218883835226539</v>
      </c>
    </row>
    <row r="1283" spans="1:8" ht="15.75" x14ac:dyDescent="0.25">
      <c r="A1283" s="69" t="s">
        <v>2108</v>
      </c>
      <c r="B1283" s="69" t="s">
        <v>1556</v>
      </c>
      <c r="C1283" s="69" t="s">
        <v>1532</v>
      </c>
      <c r="D1283" s="69" t="s">
        <v>1833</v>
      </c>
      <c r="E1283" s="75" t="s">
        <v>82</v>
      </c>
      <c r="F1283" s="69" t="s">
        <v>2109</v>
      </c>
      <c r="G1283" s="71">
        <v>70000</v>
      </c>
      <c r="H1283" s="72">
        <f t="shared" si="19"/>
        <v>33.676609342329286</v>
      </c>
    </row>
    <row r="1284" spans="1:8" ht="15.75" x14ac:dyDescent="0.25">
      <c r="A1284" s="69" t="s">
        <v>2108</v>
      </c>
      <c r="B1284" s="69" t="s">
        <v>1556</v>
      </c>
      <c r="C1284" s="69" t="s">
        <v>1532</v>
      </c>
      <c r="D1284" s="69" t="s">
        <v>1833</v>
      </c>
      <c r="E1284" s="75" t="s">
        <v>82</v>
      </c>
      <c r="F1284" s="69" t="s">
        <v>2109</v>
      </c>
      <c r="G1284" s="71">
        <v>50000</v>
      </c>
      <c r="H1284" s="72">
        <f t="shared" si="19"/>
        <v>24.054720958806634</v>
      </c>
    </row>
    <row r="1285" spans="1:8" ht="15.75" x14ac:dyDescent="0.25">
      <c r="A1285" s="69" t="s">
        <v>2108</v>
      </c>
      <c r="B1285" s="69" t="s">
        <v>1556</v>
      </c>
      <c r="C1285" s="69" t="s">
        <v>1532</v>
      </c>
      <c r="D1285" s="69" t="s">
        <v>1833</v>
      </c>
      <c r="E1285" s="75" t="s">
        <v>82</v>
      </c>
      <c r="F1285" s="69" t="s">
        <v>2110</v>
      </c>
      <c r="G1285" s="71">
        <v>70000</v>
      </c>
      <c r="H1285" s="72">
        <f t="shared" si="19"/>
        <v>33.676609342329286</v>
      </c>
    </row>
    <row r="1286" spans="1:8" ht="15.75" x14ac:dyDescent="0.25">
      <c r="A1286" s="69" t="s">
        <v>2108</v>
      </c>
      <c r="B1286" s="69" t="s">
        <v>1556</v>
      </c>
      <c r="C1286" s="69" t="s">
        <v>1532</v>
      </c>
      <c r="D1286" s="69" t="s">
        <v>1833</v>
      </c>
      <c r="E1286" s="75" t="s">
        <v>82</v>
      </c>
      <c r="F1286" s="69" t="s">
        <v>2111</v>
      </c>
      <c r="G1286" s="71">
        <v>510000</v>
      </c>
      <c r="H1286" s="72">
        <f t="shared" si="19"/>
        <v>245.35815377982769</v>
      </c>
    </row>
    <row r="1287" spans="1:8" ht="15.75" x14ac:dyDescent="0.25">
      <c r="A1287" s="69" t="s">
        <v>2108</v>
      </c>
      <c r="B1287" s="69" t="s">
        <v>1556</v>
      </c>
      <c r="C1287" s="69" t="s">
        <v>1532</v>
      </c>
      <c r="D1287" s="69" t="s">
        <v>1833</v>
      </c>
      <c r="E1287" s="75" t="s">
        <v>82</v>
      </c>
      <c r="F1287" s="69" t="s">
        <v>2112</v>
      </c>
      <c r="G1287" s="71">
        <v>20000</v>
      </c>
      <c r="H1287" s="72">
        <f t="shared" ref="H1287:H1350" si="20">G1287/$G$2</f>
        <v>9.6218883835226539</v>
      </c>
    </row>
    <row r="1288" spans="1:8" ht="15.75" x14ac:dyDescent="0.25">
      <c r="A1288" s="69" t="s">
        <v>2113</v>
      </c>
      <c r="B1288" s="69" t="s">
        <v>1556</v>
      </c>
      <c r="C1288" s="69" t="s">
        <v>1535</v>
      </c>
      <c r="D1288" s="69" t="s">
        <v>1833</v>
      </c>
      <c r="E1288" s="75" t="s">
        <v>82</v>
      </c>
      <c r="F1288" s="69" t="s">
        <v>2114</v>
      </c>
      <c r="G1288" s="71">
        <v>300000</v>
      </c>
      <c r="H1288" s="72">
        <f t="shared" si="20"/>
        <v>144.32832575283982</v>
      </c>
    </row>
    <row r="1289" spans="1:8" ht="15.75" x14ac:dyDescent="0.25">
      <c r="A1289" s="69" t="s">
        <v>2115</v>
      </c>
      <c r="B1289" s="69" t="s">
        <v>1556</v>
      </c>
      <c r="C1289" s="69" t="s">
        <v>1474</v>
      </c>
      <c r="D1289" s="69" t="s">
        <v>1833</v>
      </c>
      <c r="E1289" s="75" t="s">
        <v>82</v>
      </c>
      <c r="F1289" s="69" t="s">
        <v>2116</v>
      </c>
      <c r="G1289" s="71">
        <v>300000</v>
      </c>
      <c r="H1289" s="72">
        <f t="shared" si="20"/>
        <v>144.32832575283982</v>
      </c>
    </row>
    <row r="1290" spans="1:8" ht="15.75" x14ac:dyDescent="0.25">
      <c r="A1290" s="69" t="s">
        <v>2117</v>
      </c>
      <c r="B1290" s="69" t="s">
        <v>1556</v>
      </c>
      <c r="C1290" s="69" t="s">
        <v>1478</v>
      </c>
      <c r="D1290" s="69" t="s">
        <v>1833</v>
      </c>
      <c r="E1290" s="75" t="s">
        <v>82</v>
      </c>
      <c r="F1290" s="69" t="s">
        <v>2118</v>
      </c>
      <c r="G1290" s="71">
        <v>504000</v>
      </c>
      <c r="H1290" s="72">
        <f t="shared" si="20"/>
        <v>242.47158726477087</v>
      </c>
    </row>
    <row r="1291" spans="1:8" ht="15.75" x14ac:dyDescent="0.25">
      <c r="A1291" s="69" t="s">
        <v>2119</v>
      </c>
      <c r="B1291" s="69" t="s">
        <v>1278</v>
      </c>
      <c r="C1291" s="69" t="s">
        <v>1334</v>
      </c>
      <c r="D1291" s="69" t="s">
        <v>1833</v>
      </c>
      <c r="E1291" s="75" t="s">
        <v>82</v>
      </c>
      <c r="F1291" s="69" t="s">
        <v>2120</v>
      </c>
      <c r="G1291" s="71">
        <v>200000</v>
      </c>
      <c r="H1291" s="72">
        <f t="shared" si="20"/>
        <v>96.218883835226535</v>
      </c>
    </row>
    <row r="1292" spans="1:8" ht="15.75" x14ac:dyDescent="0.25">
      <c r="A1292" s="69" t="s">
        <v>2119</v>
      </c>
      <c r="B1292" s="69" t="s">
        <v>1278</v>
      </c>
      <c r="C1292" s="69" t="s">
        <v>1334</v>
      </c>
      <c r="D1292" s="69" t="s">
        <v>1833</v>
      </c>
      <c r="E1292" s="75" t="s">
        <v>82</v>
      </c>
      <c r="F1292" s="69" t="s">
        <v>2121</v>
      </c>
      <c r="G1292" s="71">
        <v>4025000</v>
      </c>
      <c r="H1292" s="72">
        <f t="shared" si="20"/>
        <v>1936.4050371839342</v>
      </c>
    </row>
    <row r="1293" spans="1:8" ht="15.75" x14ac:dyDescent="0.25">
      <c r="A1293" s="69" t="s">
        <v>2122</v>
      </c>
      <c r="B1293" s="69" t="s">
        <v>1278</v>
      </c>
      <c r="C1293" s="69" t="s">
        <v>1359</v>
      </c>
      <c r="D1293" s="69" t="s">
        <v>1833</v>
      </c>
      <c r="E1293" s="75" t="s">
        <v>82</v>
      </c>
      <c r="F1293" s="69" t="s">
        <v>2123</v>
      </c>
      <c r="G1293" s="71">
        <v>362000</v>
      </c>
      <c r="H1293" s="72">
        <f t="shared" si="20"/>
        <v>174.15617974176004</v>
      </c>
    </row>
    <row r="1294" spans="1:8" ht="15.75" x14ac:dyDescent="0.25">
      <c r="A1294" s="69" t="s">
        <v>2124</v>
      </c>
      <c r="B1294" s="69" t="s">
        <v>1278</v>
      </c>
      <c r="C1294" s="69" t="s">
        <v>1362</v>
      </c>
      <c r="D1294" s="69" t="s">
        <v>1833</v>
      </c>
      <c r="E1294" s="75" t="s">
        <v>82</v>
      </c>
      <c r="F1294" s="69" t="s">
        <v>2125</v>
      </c>
      <c r="G1294" s="71">
        <v>50000</v>
      </c>
      <c r="H1294" s="72">
        <f t="shared" si="20"/>
        <v>24.054720958806634</v>
      </c>
    </row>
    <row r="1295" spans="1:8" ht="15.75" x14ac:dyDescent="0.25">
      <c r="A1295" s="69" t="s">
        <v>2126</v>
      </c>
      <c r="B1295" s="69" t="s">
        <v>1278</v>
      </c>
      <c r="C1295" s="69" t="s">
        <v>1303</v>
      </c>
      <c r="D1295" s="69" t="s">
        <v>1833</v>
      </c>
      <c r="E1295" s="75" t="s">
        <v>82</v>
      </c>
      <c r="F1295" s="69" t="s">
        <v>2127</v>
      </c>
      <c r="G1295" s="71">
        <v>50000</v>
      </c>
      <c r="H1295" s="72">
        <f t="shared" si="20"/>
        <v>24.054720958806634</v>
      </c>
    </row>
    <row r="1296" spans="1:8" ht="15.75" x14ac:dyDescent="0.25">
      <c r="A1296" s="69" t="s">
        <v>2128</v>
      </c>
      <c r="B1296" s="69" t="s">
        <v>1553</v>
      </c>
      <c r="C1296" s="69" t="s">
        <v>1372</v>
      </c>
      <c r="D1296" s="69" t="s">
        <v>1833</v>
      </c>
      <c r="E1296" s="75" t="s">
        <v>82</v>
      </c>
      <c r="F1296" s="69" t="s">
        <v>2059</v>
      </c>
      <c r="G1296" s="71">
        <v>280000</v>
      </c>
      <c r="H1296" s="72">
        <f t="shared" si="20"/>
        <v>134.70643736931714</v>
      </c>
    </row>
    <row r="1297" spans="1:8" ht="15.75" x14ac:dyDescent="0.25">
      <c r="A1297" s="69" t="s">
        <v>2129</v>
      </c>
      <c r="B1297" s="69" t="s">
        <v>1553</v>
      </c>
      <c r="C1297" s="69" t="s">
        <v>1478</v>
      </c>
      <c r="D1297" s="69" t="s">
        <v>1833</v>
      </c>
      <c r="E1297" s="75" t="s">
        <v>82</v>
      </c>
      <c r="F1297" s="69" t="s">
        <v>2130</v>
      </c>
      <c r="G1297" s="71">
        <v>280000</v>
      </c>
      <c r="H1297" s="72">
        <f t="shared" si="20"/>
        <v>134.70643736931714</v>
      </c>
    </row>
    <row r="1298" spans="1:8" ht="15.75" x14ac:dyDescent="0.25">
      <c r="A1298" s="69" t="s">
        <v>2131</v>
      </c>
      <c r="B1298" s="69" t="s">
        <v>1278</v>
      </c>
      <c r="C1298" s="69" t="s">
        <v>2132</v>
      </c>
      <c r="D1298" s="69" t="s">
        <v>1833</v>
      </c>
      <c r="E1298" s="75" t="s">
        <v>82</v>
      </c>
      <c r="F1298" s="69" t="s">
        <v>2133</v>
      </c>
      <c r="G1298" s="71">
        <v>50000</v>
      </c>
      <c r="H1298" s="72">
        <f t="shared" si="20"/>
        <v>24.054720958806634</v>
      </c>
    </row>
    <row r="1299" spans="1:8" ht="15.75" x14ac:dyDescent="0.25">
      <c r="A1299" s="69" t="s">
        <v>2134</v>
      </c>
      <c r="B1299" s="69" t="s">
        <v>1278</v>
      </c>
      <c r="C1299" s="69" t="s">
        <v>2135</v>
      </c>
      <c r="D1299" s="69" t="s">
        <v>1833</v>
      </c>
      <c r="E1299" s="75" t="s">
        <v>82</v>
      </c>
      <c r="F1299" s="69" t="s">
        <v>2136</v>
      </c>
      <c r="G1299" s="71">
        <v>100000</v>
      </c>
      <c r="H1299" s="72">
        <f t="shared" si="20"/>
        <v>48.109441917613267</v>
      </c>
    </row>
    <row r="1300" spans="1:8" ht="15.75" x14ac:dyDescent="0.25">
      <c r="A1300" s="69" t="s">
        <v>2137</v>
      </c>
      <c r="B1300" s="69" t="s">
        <v>1278</v>
      </c>
      <c r="C1300" s="69" t="s">
        <v>2138</v>
      </c>
      <c r="D1300" s="69" t="s">
        <v>1833</v>
      </c>
      <c r="E1300" s="75" t="s">
        <v>82</v>
      </c>
      <c r="F1300" s="69" t="s">
        <v>2139</v>
      </c>
      <c r="G1300" s="71">
        <v>208380</v>
      </c>
      <c r="H1300" s="72">
        <f t="shared" si="20"/>
        <v>100.25045506792253</v>
      </c>
    </row>
    <row r="1301" spans="1:8" ht="15.75" x14ac:dyDescent="0.25">
      <c r="A1301" s="69" t="s">
        <v>2140</v>
      </c>
      <c r="B1301" s="69" t="s">
        <v>1553</v>
      </c>
      <c r="C1301" s="69" t="s">
        <v>1317</v>
      </c>
      <c r="D1301" s="69" t="s">
        <v>1833</v>
      </c>
      <c r="E1301" s="75" t="s">
        <v>82</v>
      </c>
      <c r="F1301" s="69" t="s">
        <v>2141</v>
      </c>
      <c r="G1301" s="71">
        <v>100000</v>
      </c>
      <c r="H1301" s="72">
        <f t="shared" si="20"/>
        <v>48.109441917613267</v>
      </c>
    </row>
    <row r="1302" spans="1:8" ht="15.75" x14ac:dyDescent="0.25">
      <c r="A1302" s="69" t="s">
        <v>2142</v>
      </c>
      <c r="B1302" s="69" t="s">
        <v>1553</v>
      </c>
      <c r="C1302" s="69" t="s">
        <v>1365</v>
      </c>
      <c r="D1302" s="69" t="s">
        <v>1833</v>
      </c>
      <c r="E1302" s="75" t="s">
        <v>82</v>
      </c>
      <c r="F1302" s="69" t="s">
        <v>2143</v>
      </c>
      <c r="G1302" s="71">
        <v>120000</v>
      </c>
      <c r="H1302" s="72">
        <f t="shared" si="20"/>
        <v>57.731330301135927</v>
      </c>
    </row>
    <row r="1303" spans="1:8" ht="15.75" x14ac:dyDescent="0.25">
      <c r="A1303" s="69" t="s">
        <v>2144</v>
      </c>
      <c r="B1303" s="69" t="s">
        <v>1553</v>
      </c>
      <c r="C1303" s="69" t="s">
        <v>1489</v>
      </c>
      <c r="D1303" s="69" t="s">
        <v>1833</v>
      </c>
      <c r="E1303" s="75" t="s">
        <v>82</v>
      </c>
      <c r="F1303" s="69" t="s">
        <v>2145</v>
      </c>
      <c r="G1303" s="71">
        <v>120000</v>
      </c>
      <c r="H1303" s="72">
        <f t="shared" si="20"/>
        <v>57.731330301135927</v>
      </c>
    </row>
    <row r="1304" spans="1:8" ht="15.75" x14ac:dyDescent="0.25">
      <c r="A1304" s="69" t="s">
        <v>2146</v>
      </c>
      <c r="B1304" s="69" t="s">
        <v>1553</v>
      </c>
      <c r="C1304" s="69" t="s">
        <v>1492</v>
      </c>
      <c r="D1304" s="69" t="s">
        <v>1833</v>
      </c>
      <c r="E1304" s="75" t="s">
        <v>82</v>
      </c>
      <c r="F1304" s="69" t="s">
        <v>2147</v>
      </c>
      <c r="G1304" s="71">
        <v>100000</v>
      </c>
      <c r="H1304" s="72">
        <f t="shared" si="20"/>
        <v>48.109441917613267</v>
      </c>
    </row>
    <row r="1305" spans="1:8" ht="15.75" x14ac:dyDescent="0.25">
      <c r="A1305" s="69" t="s">
        <v>1761</v>
      </c>
      <c r="B1305" s="69" t="s">
        <v>1278</v>
      </c>
      <c r="C1305" s="69" t="s">
        <v>1762</v>
      </c>
      <c r="D1305" s="69" t="s">
        <v>1833</v>
      </c>
      <c r="E1305" s="75" t="s">
        <v>82</v>
      </c>
      <c r="F1305" s="69" t="s">
        <v>1763</v>
      </c>
      <c r="G1305" s="71">
        <v>96021</v>
      </c>
      <c r="H1305" s="72">
        <f t="shared" si="20"/>
        <v>46.195167223711437</v>
      </c>
    </row>
    <row r="1306" spans="1:8" ht="15.75" x14ac:dyDescent="0.25">
      <c r="A1306" s="69" t="s">
        <v>2148</v>
      </c>
      <c r="B1306" s="69" t="s">
        <v>1341</v>
      </c>
      <c r="C1306" s="69" t="s">
        <v>2149</v>
      </c>
      <c r="D1306" s="69" t="s">
        <v>1833</v>
      </c>
      <c r="E1306" s="75" t="s">
        <v>82</v>
      </c>
      <c r="F1306" s="69" t="s">
        <v>2150</v>
      </c>
      <c r="G1306" s="71">
        <v>250000</v>
      </c>
      <c r="H1306" s="72">
        <f t="shared" si="20"/>
        <v>120.27360479403318</v>
      </c>
    </row>
    <row r="1307" spans="1:8" ht="15.75" x14ac:dyDescent="0.25">
      <c r="A1307" s="69" t="s">
        <v>2151</v>
      </c>
      <c r="B1307" s="69" t="s">
        <v>1341</v>
      </c>
      <c r="C1307" s="69" t="s">
        <v>2152</v>
      </c>
      <c r="D1307" s="69" t="s">
        <v>1833</v>
      </c>
      <c r="E1307" s="75" t="s">
        <v>82</v>
      </c>
      <c r="F1307" s="69" t="s">
        <v>2153</v>
      </c>
      <c r="G1307" s="71">
        <v>250000</v>
      </c>
      <c r="H1307" s="72">
        <f t="shared" si="20"/>
        <v>120.27360479403318</v>
      </c>
    </row>
    <row r="1308" spans="1:8" ht="15.75" x14ac:dyDescent="0.25">
      <c r="A1308" s="69" t="s">
        <v>2154</v>
      </c>
      <c r="B1308" s="69" t="s">
        <v>1341</v>
      </c>
      <c r="C1308" s="69" t="s">
        <v>2155</v>
      </c>
      <c r="D1308" s="69" t="s">
        <v>1833</v>
      </c>
      <c r="E1308" s="75" t="s">
        <v>82</v>
      </c>
      <c r="F1308" s="69" t="s">
        <v>2156</v>
      </c>
      <c r="G1308" s="71">
        <v>50000</v>
      </c>
      <c r="H1308" s="72">
        <f t="shared" si="20"/>
        <v>24.054720958806634</v>
      </c>
    </row>
    <row r="1309" spans="1:8" ht="15.75" x14ac:dyDescent="0.25">
      <c r="A1309" s="69" t="s">
        <v>2157</v>
      </c>
      <c r="B1309" s="69" t="s">
        <v>1341</v>
      </c>
      <c r="C1309" s="69" t="s">
        <v>2158</v>
      </c>
      <c r="D1309" s="69" t="s">
        <v>1833</v>
      </c>
      <c r="E1309" s="75" t="s">
        <v>82</v>
      </c>
      <c r="F1309" s="69" t="s">
        <v>2159</v>
      </c>
      <c r="G1309" s="71">
        <v>150000</v>
      </c>
      <c r="H1309" s="72">
        <f t="shared" si="20"/>
        <v>72.164162876419908</v>
      </c>
    </row>
    <row r="1310" spans="1:8" ht="15.75" x14ac:dyDescent="0.25">
      <c r="A1310" s="69" t="s">
        <v>2160</v>
      </c>
      <c r="B1310" s="69" t="s">
        <v>1341</v>
      </c>
      <c r="C1310" s="69" t="s">
        <v>2161</v>
      </c>
      <c r="D1310" s="69" t="s">
        <v>1833</v>
      </c>
      <c r="E1310" s="75" t="s">
        <v>82</v>
      </c>
      <c r="F1310" s="69" t="s">
        <v>2162</v>
      </c>
      <c r="G1310" s="71">
        <v>150000</v>
      </c>
      <c r="H1310" s="72">
        <f t="shared" si="20"/>
        <v>72.164162876419908</v>
      </c>
    </row>
    <row r="1311" spans="1:8" ht="15.75" x14ac:dyDescent="0.25">
      <c r="A1311" s="69" t="s">
        <v>2163</v>
      </c>
      <c r="B1311" s="69" t="s">
        <v>1341</v>
      </c>
      <c r="C1311" s="69" t="s">
        <v>2164</v>
      </c>
      <c r="D1311" s="69" t="s">
        <v>1833</v>
      </c>
      <c r="E1311" s="75" t="s">
        <v>82</v>
      </c>
      <c r="F1311" s="69" t="s">
        <v>2165</v>
      </c>
      <c r="G1311" s="71">
        <v>150000</v>
      </c>
      <c r="H1311" s="72">
        <f t="shared" si="20"/>
        <v>72.164162876419908</v>
      </c>
    </row>
    <row r="1312" spans="1:8" ht="15.75" x14ac:dyDescent="0.25">
      <c r="A1312" s="69" t="s">
        <v>2166</v>
      </c>
      <c r="B1312" s="69" t="s">
        <v>1341</v>
      </c>
      <c r="C1312" s="69" t="s">
        <v>2167</v>
      </c>
      <c r="D1312" s="69" t="s">
        <v>1833</v>
      </c>
      <c r="E1312" s="75" t="s">
        <v>82</v>
      </c>
      <c r="F1312" s="69" t="s">
        <v>2168</v>
      </c>
      <c r="G1312" s="71">
        <v>150000</v>
      </c>
      <c r="H1312" s="72">
        <f t="shared" si="20"/>
        <v>72.164162876419908</v>
      </c>
    </row>
    <row r="1313" spans="1:8" ht="15.75" x14ac:dyDescent="0.25">
      <c r="A1313" s="69" t="s">
        <v>2169</v>
      </c>
      <c r="B1313" s="69" t="s">
        <v>1337</v>
      </c>
      <c r="C1313" s="69" t="s">
        <v>1424</v>
      </c>
      <c r="D1313" s="69" t="s">
        <v>1833</v>
      </c>
      <c r="E1313" s="75" t="s">
        <v>82</v>
      </c>
      <c r="F1313" s="69" t="s">
        <v>2170</v>
      </c>
      <c r="G1313" s="71">
        <v>4770000</v>
      </c>
      <c r="H1313" s="72">
        <f t="shared" si="20"/>
        <v>2294.8203794701531</v>
      </c>
    </row>
    <row r="1314" spans="1:8" ht="15.75" x14ac:dyDescent="0.25">
      <c r="A1314" s="69" t="s">
        <v>2171</v>
      </c>
      <c r="B1314" s="69" t="s">
        <v>1278</v>
      </c>
      <c r="C1314" s="69" t="s">
        <v>1484</v>
      </c>
      <c r="D1314" s="69" t="s">
        <v>1833</v>
      </c>
      <c r="E1314" s="75" t="s">
        <v>82</v>
      </c>
      <c r="F1314" s="69" t="s">
        <v>2172</v>
      </c>
      <c r="G1314" s="71">
        <v>400000</v>
      </c>
      <c r="H1314" s="72">
        <f t="shared" si="20"/>
        <v>192.43776767045307</v>
      </c>
    </row>
    <row r="1315" spans="1:8" ht="15.75" x14ac:dyDescent="0.25">
      <c r="A1315" s="69" t="s">
        <v>2171</v>
      </c>
      <c r="B1315" s="69" t="s">
        <v>1278</v>
      </c>
      <c r="C1315" s="69" t="s">
        <v>1484</v>
      </c>
      <c r="D1315" s="69" t="s">
        <v>1833</v>
      </c>
      <c r="E1315" s="75" t="s">
        <v>82</v>
      </c>
      <c r="F1315" s="69" t="s">
        <v>2173</v>
      </c>
      <c r="G1315" s="71">
        <v>4950000</v>
      </c>
      <c r="H1315" s="72">
        <f t="shared" si="20"/>
        <v>2381.4173749218567</v>
      </c>
    </row>
    <row r="1316" spans="1:8" ht="15.75" x14ac:dyDescent="0.25">
      <c r="A1316" s="69" t="s">
        <v>2174</v>
      </c>
      <c r="B1316" s="69" t="s">
        <v>1278</v>
      </c>
      <c r="C1316" s="69" t="s">
        <v>2064</v>
      </c>
      <c r="D1316" s="69" t="s">
        <v>1833</v>
      </c>
      <c r="E1316" s="75" t="s">
        <v>82</v>
      </c>
      <c r="F1316" s="69" t="s">
        <v>2175</v>
      </c>
      <c r="G1316" s="71">
        <v>100000</v>
      </c>
      <c r="H1316" s="72">
        <f t="shared" si="20"/>
        <v>48.109441917613267</v>
      </c>
    </row>
    <row r="1317" spans="1:8" ht="15.75" x14ac:dyDescent="0.25">
      <c r="A1317" s="69" t="s">
        <v>2176</v>
      </c>
      <c r="B1317" s="69" t="s">
        <v>1302</v>
      </c>
      <c r="C1317" s="69" t="s">
        <v>2177</v>
      </c>
      <c r="D1317" s="69" t="s">
        <v>1833</v>
      </c>
      <c r="E1317" s="75" t="s">
        <v>82</v>
      </c>
      <c r="F1317" s="69" t="s">
        <v>2178</v>
      </c>
      <c r="G1317" s="71">
        <v>420000</v>
      </c>
      <c r="H1317" s="72">
        <f t="shared" si="20"/>
        <v>202.05965605397574</v>
      </c>
    </row>
    <row r="1318" spans="1:8" ht="15.75" x14ac:dyDescent="0.25">
      <c r="A1318" s="69" t="s">
        <v>2179</v>
      </c>
      <c r="B1318" s="69" t="s">
        <v>1553</v>
      </c>
      <c r="C1318" s="69" t="s">
        <v>1496</v>
      </c>
      <c r="D1318" s="69" t="s">
        <v>1833</v>
      </c>
      <c r="E1318" s="75" t="s">
        <v>82</v>
      </c>
      <c r="F1318" s="69" t="s">
        <v>2180</v>
      </c>
      <c r="G1318" s="71">
        <v>238000</v>
      </c>
      <c r="H1318" s="72">
        <f t="shared" si="20"/>
        <v>114.50047176391958</v>
      </c>
    </row>
    <row r="1319" spans="1:8" ht="15.75" x14ac:dyDescent="0.25">
      <c r="A1319" s="69" t="s">
        <v>2181</v>
      </c>
      <c r="B1319" s="69" t="s">
        <v>1302</v>
      </c>
      <c r="C1319" s="69" t="s">
        <v>2182</v>
      </c>
      <c r="D1319" s="69" t="s">
        <v>1833</v>
      </c>
      <c r="E1319" s="75" t="s">
        <v>82</v>
      </c>
      <c r="F1319" s="69" t="s">
        <v>2183</v>
      </c>
      <c r="G1319" s="71">
        <v>280000</v>
      </c>
      <c r="H1319" s="72">
        <f t="shared" si="20"/>
        <v>134.70643736931714</v>
      </c>
    </row>
    <row r="1320" spans="1:8" ht="15.75" x14ac:dyDescent="0.25">
      <c r="A1320" s="69" t="s">
        <v>2184</v>
      </c>
      <c r="B1320" s="69" t="s">
        <v>1341</v>
      </c>
      <c r="C1320" s="69" t="s">
        <v>2185</v>
      </c>
      <c r="D1320" s="69" t="s">
        <v>2186</v>
      </c>
      <c r="E1320" s="75" t="s">
        <v>85</v>
      </c>
      <c r="F1320" s="69" t="s">
        <v>2187</v>
      </c>
      <c r="G1320" s="71">
        <v>250000</v>
      </c>
      <c r="H1320" s="72">
        <f t="shared" si="20"/>
        <v>120.27360479403318</v>
      </c>
    </row>
    <row r="1321" spans="1:8" ht="15.75" x14ac:dyDescent="0.25">
      <c r="A1321" s="69" t="s">
        <v>2188</v>
      </c>
      <c r="B1321" s="69" t="s">
        <v>1341</v>
      </c>
      <c r="C1321" s="69" t="s">
        <v>2189</v>
      </c>
      <c r="D1321" s="69" t="s">
        <v>2186</v>
      </c>
      <c r="E1321" s="75" t="s">
        <v>85</v>
      </c>
      <c r="F1321" s="69" t="s">
        <v>2190</v>
      </c>
      <c r="G1321" s="71">
        <v>250000</v>
      </c>
      <c r="H1321" s="72">
        <f t="shared" si="20"/>
        <v>120.27360479403318</v>
      </c>
    </row>
    <row r="1322" spans="1:8" ht="15.75" x14ac:dyDescent="0.25">
      <c r="A1322" s="69" t="s">
        <v>2191</v>
      </c>
      <c r="B1322" s="69" t="s">
        <v>1341</v>
      </c>
      <c r="C1322" s="69" t="s">
        <v>2192</v>
      </c>
      <c r="D1322" s="69" t="s">
        <v>2186</v>
      </c>
      <c r="E1322" s="75" t="s">
        <v>85</v>
      </c>
      <c r="F1322" s="69" t="s">
        <v>2193</v>
      </c>
      <c r="G1322" s="71">
        <v>40000</v>
      </c>
      <c r="H1322" s="72">
        <f t="shared" si="20"/>
        <v>19.243776767045308</v>
      </c>
    </row>
    <row r="1323" spans="1:8" ht="15.75" x14ac:dyDescent="0.25">
      <c r="A1323" s="69" t="s">
        <v>2194</v>
      </c>
      <c r="B1323" s="69" t="s">
        <v>1341</v>
      </c>
      <c r="C1323" s="69" t="s">
        <v>2195</v>
      </c>
      <c r="D1323" s="69" t="s">
        <v>2186</v>
      </c>
      <c r="E1323" s="75" t="s">
        <v>85</v>
      </c>
      <c r="F1323" s="69" t="s">
        <v>2196</v>
      </c>
      <c r="G1323" s="71">
        <v>100000</v>
      </c>
      <c r="H1323" s="72">
        <f t="shared" si="20"/>
        <v>48.109441917613267</v>
      </c>
    </row>
    <row r="1324" spans="1:8" ht="15.75" x14ac:dyDescent="0.25">
      <c r="A1324" s="69" t="s">
        <v>2197</v>
      </c>
      <c r="B1324" s="69" t="s">
        <v>1341</v>
      </c>
      <c r="C1324" s="69" t="s">
        <v>2198</v>
      </c>
      <c r="D1324" s="69" t="s">
        <v>2186</v>
      </c>
      <c r="E1324" s="75" t="s">
        <v>85</v>
      </c>
      <c r="F1324" s="69" t="s">
        <v>2199</v>
      </c>
      <c r="G1324" s="71">
        <v>40000</v>
      </c>
      <c r="H1324" s="72">
        <f t="shared" si="20"/>
        <v>19.243776767045308</v>
      </c>
    </row>
    <row r="1325" spans="1:8" ht="15.75" x14ac:dyDescent="0.25">
      <c r="A1325" s="69" t="s">
        <v>2200</v>
      </c>
      <c r="B1325" s="69" t="s">
        <v>1337</v>
      </c>
      <c r="C1325" s="69" t="s">
        <v>2201</v>
      </c>
      <c r="D1325" s="69" t="s">
        <v>2186</v>
      </c>
      <c r="E1325" s="75" t="s">
        <v>85</v>
      </c>
      <c r="F1325" s="69" t="s">
        <v>2202</v>
      </c>
      <c r="G1325" s="71">
        <v>2970000</v>
      </c>
      <c r="H1325" s="72">
        <f t="shared" si="20"/>
        <v>1428.850424953114</v>
      </c>
    </row>
    <row r="1326" spans="1:8" ht="15.75" x14ac:dyDescent="0.25">
      <c r="A1326" s="69" t="s">
        <v>2203</v>
      </c>
      <c r="B1326" s="69" t="s">
        <v>1337</v>
      </c>
      <c r="C1326" s="69" t="s">
        <v>2204</v>
      </c>
      <c r="D1326" s="69" t="s">
        <v>2186</v>
      </c>
      <c r="E1326" s="75" t="s">
        <v>85</v>
      </c>
      <c r="F1326" s="69" t="s">
        <v>2205</v>
      </c>
      <c r="G1326" s="71">
        <v>3580000</v>
      </c>
      <c r="H1326" s="72">
        <f t="shared" si="20"/>
        <v>1722.3180206505551</v>
      </c>
    </row>
    <row r="1327" spans="1:8" ht="15.75" x14ac:dyDescent="0.25">
      <c r="A1327" s="69" t="s">
        <v>2206</v>
      </c>
      <c r="B1327" s="69" t="s">
        <v>1337</v>
      </c>
      <c r="C1327" s="69" t="s">
        <v>2207</v>
      </c>
      <c r="D1327" s="69" t="s">
        <v>2186</v>
      </c>
      <c r="E1327" s="75" t="s">
        <v>85</v>
      </c>
      <c r="F1327" s="69" t="s">
        <v>2208</v>
      </c>
      <c r="G1327" s="71">
        <v>40000</v>
      </c>
      <c r="H1327" s="72">
        <f t="shared" si="20"/>
        <v>19.243776767045308</v>
      </c>
    </row>
    <row r="1328" spans="1:8" ht="15.75" x14ac:dyDescent="0.25">
      <c r="A1328" s="69" t="s">
        <v>2209</v>
      </c>
      <c r="B1328" s="69" t="s">
        <v>1337</v>
      </c>
      <c r="C1328" s="69" t="s">
        <v>2210</v>
      </c>
      <c r="D1328" s="69" t="s">
        <v>2186</v>
      </c>
      <c r="E1328" s="75" t="s">
        <v>85</v>
      </c>
      <c r="F1328" s="69" t="s">
        <v>2211</v>
      </c>
      <c r="G1328" s="71">
        <v>500000</v>
      </c>
      <c r="H1328" s="72">
        <f t="shared" si="20"/>
        <v>240.54720958806635</v>
      </c>
    </row>
    <row r="1329" spans="1:8" ht="15.75" x14ac:dyDescent="0.25">
      <c r="A1329" s="69" t="s">
        <v>2212</v>
      </c>
      <c r="B1329" s="69" t="s">
        <v>1337</v>
      </c>
      <c r="C1329" s="69" t="s">
        <v>2213</v>
      </c>
      <c r="D1329" s="69" t="s">
        <v>2186</v>
      </c>
      <c r="E1329" s="75" t="s">
        <v>85</v>
      </c>
      <c r="F1329" s="69" t="s">
        <v>2214</v>
      </c>
      <c r="G1329" s="71">
        <v>750000</v>
      </c>
      <c r="H1329" s="72">
        <f t="shared" si="20"/>
        <v>360.82081438209951</v>
      </c>
    </row>
    <row r="1330" spans="1:8" ht="15.75" x14ac:dyDescent="0.25">
      <c r="A1330" s="69" t="s">
        <v>2215</v>
      </c>
      <c r="B1330" s="69" t="s">
        <v>1341</v>
      </c>
      <c r="C1330" s="69" t="s">
        <v>2216</v>
      </c>
      <c r="D1330" s="69" t="s">
        <v>2186</v>
      </c>
      <c r="E1330" s="75" t="s">
        <v>85</v>
      </c>
      <c r="F1330" s="69" t="s">
        <v>2217</v>
      </c>
      <c r="G1330" s="71">
        <v>-40000</v>
      </c>
      <c r="H1330" s="72">
        <f t="shared" si="20"/>
        <v>-19.243776767045308</v>
      </c>
    </row>
    <row r="1331" spans="1:8" ht="15.75" x14ac:dyDescent="0.25">
      <c r="A1331" s="69" t="s">
        <v>2218</v>
      </c>
      <c r="B1331" s="69" t="s">
        <v>1278</v>
      </c>
      <c r="C1331" s="69" t="s">
        <v>2219</v>
      </c>
      <c r="D1331" s="69" t="s">
        <v>1280</v>
      </c>
      <c r="E1331" s="75" t="s">
        <v>54</v>
      </c>
      <c r="F1331" s="69" t="s">
        <v>2220</v>
      </c>
      <c r="G1331" s="71">
        <v>500000</v>
      </c>
      <c r="H1331" s="72">
        <f t="shared" si="20"/>
        <v>240.54720958806635</v>
      </c>
    </row>
    <row r="1332" spans="1:8" ht="15.75" x14ac:dyDescent="0.25">
      <c r="A1332" s="69" t="s">
        <v>2221</v>
      </c>
      <c r="B1332" s="69" t="s">
        <v>1278</v>
      </c>
      <c r="C1332" s="69" t="s">
        <v>2222</v>
      </c>
      <c r="D1332" s="69" t="s">
        <v>1280</v>
      </c>
      <c r="E1332" s="75" t="s">
        <v>54</v>
      </c>
      <c r="F1332" s="69" t="s">
        <v>2223</v>
      </c>
      <c r="G1332" s="71">
        <v>500000</v>
      </c>
      <c r="H1332" s="72">
        <f t="shared" si="20"/>
        <v>240.54720958806635</v>
      </c>
    </row>
    <row r="1333" spans="1:8" ht="15.75" x14ac:dyDescent="0.25">
      <c r="A1333" s="69" t="s">
        <v>2224</v>
      </c>
      <c r="B1333" s="69" t="s">
        <v>1278</v>
      </c>
      <c r="C1333" s="69" t="s">
        <v>2225</v>
      </c>
      <c r="D1333" s="69" t="s">
        <v>1280</v>
      </c>
      <c r="E1333" s="75" t="s">
        <v>54</v>
      </c>
      <c r="F1333" s="69" t="s">
        <v>2226</v>
      </c>
      <c r="G1333" s="71">
        <v>350000</v>
      </c>
      <c r="H1333" s="72">
        <f t="shared" si="20"/>
        <v>168.38304671164644</v>
      </c>
    </row>
    <row r="1334" spans="1:8" ht="15.75" x14ac:dyDescent="0.25">
      <c r="A1334" s="69" t="s">
        <v>2227</v>
      </c>
      <c r="B1334" s="69" t="s">
        <v>1844</v>
      </c>
      <c r="C1334" s="69" t="s">
        <v>2228</v>
      </c>
      <c r="D1334" s="69" t="s">
        <v>1280</v>
      </c>
      <c r="E1334" s="75" t="s">
        <v>54</v>
      </c>
      <c r="F1334" s="69" t="s">
        <v>2229</v>
      </c>
      <c r="G1334" s="71">
        <v>960000</v>
      </c>
      <c r="H1334" s="72">
        <f t="shared" si="20"/>
        <v>461.85064240908741</v>
      </c>
    </row>
    <row r="1335" spans="1:8" ht="15.75" x14ac:dyDescent="0.25">
      <c r="A1335" s="69" t="s">
        <v>2230</v>
      </c>
      <c r="B1335" s="69" t="s">
        <v>2231</v>
      </c>
      <c r="C1335" s="69" t="s">
        <v>2232</v>
      </c>
      <c r="D1335" s="69" t="s">
        <v>1280</v>
      </c>
      <c r="E1335" s="75" t="s">
        <v>54</v>
      </c>
      <c r="F1335" s="69" t="s">
        <v>2233</v>
      </c>
      <c r="G1335" s="71">
        <v>720000</v>
      </c>
      <c r="H1335" s="72">
        <f t="shared" si="20"/>
        <v>346.38798180681556</v>
      </c>
    </row>
    <row r="1336" spans="1:8" ht="15.75" x14ac:dyDescent="0.25">
      <c r="A1336" s="69" t="s">
        <v>2234</v>
      </c>
      <c r="B1336" s="69" t="s">
        <v>2231</v>
      </c>
      <c r="C1336" s="69" t="s">
        <v>2235</v>
      </c>
      <c r="D1336" s="69" t="s">
        <v>1280</v>
      </c>
      <c r="E1336" s="75" t="s">
        <v>54</v>
      </c>
      <c r="F1336" s="69" t="s">
        <v>2236</v>
      </c>
      <c r="G1336" s="71">
        <v>720000</v>
      </c>
      <c r="H1336" s="72">
        <f t="shared" si="20"/>
        <v>346.38798180681556</v>
      </c>
    </row>
    <row r="1337" spans="1:8" ht="15.75" x14ac:dyDescent="0.25">
      <c r="A1337" s="69" t="s">
        <v>2237</v>
      </c>
      <c r="B1337" s="69" t="s">
        <v>1278</v>
      </c>
      <c r="C1337" s="69" t="s">
        <v>2238</v>
      </c>
      <c r="D1337" s="69" t="s">
        <v>1280</v>
      </c>
      <c r="E1337" s="75" t="s">
        <v>54</v>
      </c>
      <c r="F1337" s="69" t="s">
        <v>2239</v>
      </c>
      <c r="G1337" s="71">
        <v>350000</v>
      </c>
      <c r="H1337" s="72">
        <f t="shared" si="20"/>
        <v>168.38304671164644</v>
      </c>
    </row>
    <row r="1338" spans="1:8" ht="15.75" x14ac:dyDescent="0.25">
      <c r="A1338" s="69" t="s">
        <v>2240</v>
      </c>
      <c r="B1338" s="69" t="s">
        <v>1278</v>
      </c>
      <c r="C1338" s="69" t="s">
        <v>2241</v>
      </c>
      <c r="D1338" s="69" t="s">
        <v>1280</v>
      </c>
      <c r="E1338" s="75" t="s">
        <v>54</v>
      </c>
      <c r="F1338" s="69" t="s">
        <v>2242</v>
      </c>
      <c r="G1338" s="71">
        <v>300000</v>
      </c>
      <c r="H1338" s="72">
        <f t="shared" si="20"/>
        <v>144.32832575283982</v>
      </c>
    </row>
    <row r="1339" spans="1:8" ht="15.75" x14ac:dyDescent="0.25">
      <c r="A1339" s="69" t="s">
        <v>2243</v>
      </c>
      <c r="B1339" s="69" t="s">
        <v>1278</v>
      </c>
      <c r="C1339" s="69" t="s">
        <v>2244</v>
      </c>
      <c r="D1339" s="69" t="s">
        <v>1280</v>
      </c>
      <c r="E1339" s="75" t="s">
        <v>54</v>
      </c>
      <c r="F1339" s="69" t="s">
        <v>2245</v>
      </c>
      <c r="G1339" s="71">
        <v>350000</v>
      </c>
      <c r="H1339" s="72">
        <f t="shared" si="20"/>
        <v>168.38304671164644</v>
      </c>
    </row>
    <row r="1340" spans="1:8" ht="15.75" x14ac:dyDescent="0.25">
      <c r="A1340" s="69" t="s">
        <v>2246</v>
      </c>
      <c r="B1340" s="69" t="s">
        <v>1278</v>
      </c>
      <c r="C1340" s="69" t="s">
        <v>1654</v>
      </c>
      <c r="D1340" s="69" t="s">
        <v>1280</v>
      </c>
      <c r="E1340" s="75" t="s">
        <v>54</v>
      </c>
      <c r="F1340" s="69" t="s">
        <v>2247</v>
      </c>
      <c r="G1340" s="71">
        <v>250000</v>
      </c>
      <c r="H1340" s="72">
        <f t="shared" si="20"/>
        <v>120.27360479403318</v>
      </c>
    </row>
    <row r="1341" spans="1:8" ht="15.75" x14ac:dyDescent="0.25">
      <c r="A1341" s="69" t="s">
        <v>2248</v>
      </c>
      <c r="B1341" s="69" t="s">
        <v>1278</v>
      </c>
      <c r="C1341" s="69" t="s">
        <v>1657</v>
      </c>
      <c r="D1341" s="69" t="s">
        <v>1280</v>
      </c>
      <c r="E1341" s="75" t="s">
        <v>54</v>
      </c>
      <c r="F1341" s="69" t="s">
        <v>2249</v>
      </c>
      <c r="G1341" s="71">
        <v>300000</v>
      </c>
      <c r="H1341" s="72">
        <f t="shared" si="20"/>
        <v>144.32832575283982</v>
      </c>
    </row>
    <row r="1342" spans="1:8" ht="15.75" x14ac:dyDescent="0.25">
      <c r="A1342" s="69" t="s">
        <v>2250</v>
      </c>
      <c r="B1342" s="69" t="s">
        <v>1278</v>
      </c>
      <c r="C1342" s="69" t="s">
        <v>2177</v>
      </c>
      <c r="D1342" s="69" t="s">
        <v>1280</v>
      </c>
      <c r="E1342" s="75" t="s">
        <v>54</v>
      </c>
      <c r="F1342" s="69" t="s">
        <v>2251</v>
      </c>
      <c r="G1342" s="71">
        <v>300000</v>
      </c>
      <c r="H1342" s="72">
        <f t="shared" si="20"/>
        <v>144.32832575283982</v>
      </c>
    </row>
    <row r="1343" spans="1:8" ht="15.75" x14ac:dyDescent="0.25">
      <c r="A1343" s="69" t="s">
        <v>2252</v>
      </c>
      <c r="B1343" s="69" t="s">
        <v>1278</v>
      </c>
      <c r="C1343" s="69" t="s">
        <v>2253</v>
      </c>
      <c r="D1343" s="69" t="s">
        <v>1280</v>
      </c>
      <c r="E1343" s="75" t="s">
        <v>54</v>
      </c>
      <c r="F1343" s="69" t="s">
        <v>2254</v>
      </c>
      <c r="G1343" s="71">
        <v>300000</v>
      </c>
      <c r="H1343" s="72">
        <f t="shared" si="20"/>
        <v>144.32832575283982</v>
      </c>
    </row>
    <row r="1344" spans="1:8" ht="15.75" x14ac:dyDescent="0.25">
      <c r="A1344" s="69" t="s">
        <v>2255</v>
      </c>
      <c r="B1344" s="69" t="s">
        <v>2256</v>
      </c>
      <c r="C1344" s="69" t="s">
        <v>2257</v>
      </c>
      <c r="D1344" s="69" t="s">
        <v>1280</v>
      </c>
      <c r="E1344" s="75" t="s">
        <v>54</v>
      </c>
      <c r="F1344" s="69" t="s">
        <v>2258</v>
      </c>
      <c r="G1344" s="71">
        <v>1920000</v>
      </c>
      <c r="H1344" s="72">
        <f t="shared" si="20"/>
        <v>923.70128481817483</v>
      </c>
    </row>
    <row r="1345" spans="1:8" ht="15.75" x14ac:dyDescent="0.25">
      <c r="A1345" s="69" t="s">
        <v>2259</v>
      </c>
      <c r="B1345" s="69" t="s">
        <v>1716</v>
      </c>
      <c r="C1345" s="69" t="s">
        <v>2260</v>
      </c>
      <c r="D1345" s="69" t="s">
        <v>1280</v>
      </c>
      <c r="E1345" s="75" t="s">
        <v>54</v>
      </c>
      <c r="F1345" s="69" t="s">
        <v>2261</v>
      </c>
      <c r="G1345" s="71">
        <v>960000</v>
      </c>
      <c r="H1345" s="72">
        <f t="shared" si="20"/>
        <v>461.85064240908741</v>
      </c>
    </row>
    <row r="1346" spans="1:8" ht="15.75" x14ac:dyDescent="0.25">
      <c r="A1346" s="69" t="s">
        <v>2262</v>
      </c>
      <c r="B1346" s="69" t="s">
        <v>2263</v>
      </c>
      <c r="C1346" s="69" t="s">
        <v>2264</v>
      </c>
      <c r="D1346" s="69" t="s">
        <v>1280</v>
      </c>
      <c r="E1346" s="75" t="s">
        <v>54</v>
      </c>
      <c r="F1346" s="69" t="s">
        <v>2265</v>
      </c>
      <c r="G1346" s="71">
        <v>2880000</v>
      </c>
      <c r="H1346" s="72">
        <f t="shared" si="20"/>
        <v>1385.5519272272622</v>
      </c>
    </row>
    <row r="1347" spans="1:8" ht="15.75" x14ac:dyDescent="0.25">
      <c r="A1347" s="69" t="s">
        <v>2266</v>
      </c>
      <c r="B1347" s="69" t="s">
        <v>1278</v>
      </c>
      <c r="C1347" s="69" t="s">
        <v>2267</v>
      </c>
      <c r="D1347" s="69" t="s">
        <v>1280</v>
      </c>
      <c r="E1347" s="75" t="s">
        <v>54</v>
      </c>
      <c r="F1347" s="69" t="s">
        <v>2268</v>
      </c>
      <c r="G1347" s="71">
        <v>350000</v>
      </c>
      <c r="H1347" s="72">
        <f t="shared" si="20"/>
        <v>168.38304671164644</v>
      </c>
    </row>
    <row r="1348" spans="1:8" ht="15.75" x14ac:dyDescent="0.25">
      <c r="A1348" s="69" t="s">
        <v>2269</v>
      </c>
      <c r="B1348" s="69" t="s">
        <v>1278</v>
      </c>
      <c r="C1348" s="69" t="s">
        <v>1797</v>
      </c>
      <c r="D1348" s="69" t="s">
        <v>1280</v>
      </c>
      <c r="E1348" s="75" t="s">
        <v>54</v>
      </c>
      <c r="F1348" s="69" t="s">
        <v>2270</v>
      </c>
      <c r="G1348" s="71">
        <v>350000</v>
      </c>
      <c r="H1348" s="72">
        <f t="shared" si="20"/>
        <v>168.38304671164644</v>
      </c>
    </row>
    <row r="1349" spans="1:8" ht="15.75" x14ac:dyDescent="0.25">
      <c r="A1349" s="69" t="s">
        <v>2271</v>
      </c>
      <c r="B1349" s="69" t="s">
        <v>1278</v>
      </c>
      <c r="C1349" s="69" t="s">
        <v>1800</v>
      </c>
      <c r="D1349" s="69" t="s">
        <v>1280</v>
      </c>
      <c r="E1349" s="75" t="s">
        <v>54</v>
      </c>
      <c r="F1349" s="69" t="s">
        <v>2272</v>
      </c>
      <c r="G1349" s="71">
        <v>350000</v>
      </c>
      <c r="H1349" s="72">
        <f t="shared" si="20"/>
        <v>168.38304671164644</v>
      </c>
    </row>
    <row r="1350" spans="1:8" ht="15.75" x14ac:dyDescent="0.25">
      <c r="A1350" s="69" t="s">
        <v>2273</v>
      </c>
      <c r="B1350" s="69" t="s">
        <v>2274</v>
      </c>
      <c r="C1350" s="69" t="s">
        <v>2275</v>
      </c>
      <c r="D1350" s="69" t="s">
        <v>1280</v>
      </c>
      <c r="E1350" s="75" t="s">
        <v>54</v>
      </c>
      <c r="F1350" s="69" t="s">
        <v>2276</v>
      </c>
      <c r="G1350" s="71">
        <v>960000</v>
      </c>
      <c r="H1350" s="72">
        <f t="shared" si="20"/>
        <v>461.85064240908741</v>
      </c>
    </row>
    <row r="1351" spans="1:8" ht="15.75" x14ac:dyDescent="0.25">
      <c r="A1351" s="69" t="s">
        <v>2277</v>
      </c>
      <c r="B1351" s="69" t="s">
        <v>2231</v>
      </c>
      <c r="C1351" s="69" t="s">
        <v>2278</v>
      </c>
      <c r="D1351" s="69" t="s">
        <v>1280</v>
      </c>
      <c r="E1351" s="75" t="s">
        <v>54</v>
      </c>
      <c r="F1351" s="69" t="s">
        <v>2236</v>
      </c>
      <c r="G1351" s="71">
        <v>480000</v>
      </c>
      <c r="H1351" s="72">
        <f t="shared" ref="H1351:H1414" si="21">G1351/$G$2</f>
        <v>230.92532120454371</v>
      </c>
    </row>
    <row r="1352" spans="1:8" ht="15.75" x14ac:dyDescent="0.25">
      <c r="A1352" s="69" t="s">
        <v>2279</v>
      </c>
      <c r="B1352" s="69" t="s">
        <v>1278</v>
      </c>
      <c r="C1352" s="69" t="s">
        <v>2207</v>
      </c>
      <c r="D1352" s="69" t="s">
        <v>1320</v>
      </c>
      <c r="E1352" s="75" t="s">
        <v>1185</v>
      </c>
      <c r="F1352" s="69" t="s">
        <v>2280</v>
      </c>
      <c r="G1352" s="71">
        <v>424011</v>
      </c>
      <c r="H1352" s="72">
        <f t="shared" si="21"/>
        <v>203.98932576929121</v>
      </c>
    </row>
    <row r="1353" spans="1:8" ht="15.75" x14ac:dyDescent="0.25">
      <c r="A1353" s="69" t="s">
        <v>2281</v>
      </c>
      <c r="B1353" s="69" t="s">
        <v>1674</v>
      </c>
      <c r="C1353" s="69" t="s">
        <v>2282</v>
      </c>
      <c r="D1353" s="69" t="s">
        <v>1320</v>
      </c>
      <c r="E1353" s="75" t="s">
        <v>1185</v>
      </c>
      <c r="F1353" s="69" t="s">
        <v>2283</v>
      </c>
      <c r="G1353" s="71">
        <v>193478</v>
      </c>
      <c r="H1353" s="72">
        <f t="shared" si="21"/>
        <v>93.081186033359799</v>
      </c>
    </row>
    <row r="1354" spans="1:8" ht="15.75" x14ac:dyDescent="0.25">
      <c r="A1354" s="69" t="s">
        <v>2284</v>
      </c>
      <c r="B1354" s="69" t="s">
        <v>1278</v>
      </c>
      <c r="C1354" s="69" t="s">
        <v>2285</v>
      </c>
      <c r="D1354" s="69" t="s">
        <v>1320</v>
      </c>
      <c r="E1354" s="75" t="s">
        <v>1185</v>
      </c>
      <c r="F1354" s="69" t="s">
        <v>2286</v>
      </c>
      <c r="G1354" s="71">
        <v>50000</v>
      </c>
      <c r="H1354" s="72">
        <f t="shared" si="21"/>
        <v>24.054720958806634</v>
      </c>
    </row>
    <row r="1355" spans="1:8" ht="15.75" x14ac:dyDescent="0.25">
      <c r="A1355" s="69" t="s">
        <v>2287</v>
      </c>
      <c r="B1355" s="69" t="s">
        <v>1323</v>
      </c>
      <c r="C1355" s="69" t="s">
        <v>1311</v>
      </c>
      <c r="D1355" s="69" t="s">
        <v>1320</v>
      </c>
      <c r="E1355" s="75" t="s">
        <v>1185</v>
      </c>
      <c r="F1355" s="69" t="s">
        <v>2288</v>
      </c>
      <c r="G1355" s="71">
        <v>39132</v>
      </c>
      <c r="H1355" s="72">
        <f t="shared" si="21"/>
        <v>18.826186811200426</v>
      </c>
    </row>
    <row r="1356" spans="1:8" ht="15.75" x14ac:dyDescent="0.25">
      <c r="A1356" s="69" t="s">
        <v>2289</v>
      </c>
      <c r="B1356" s="69" t="s">
        <v>2290</v>
      </c>
      <c r="C1356" s="69" t="s">
        <v>1315</v>
      </c>
      <c r="D1356" s="69" t="s">
        <v>1320</v>
      </c>
      <c r="E1356" s="75" t="s">
        <v>1185</v>
      </c>
      <c r="F1356" s="69" t="s">
        <v>2291</v>
      </c>
      <c r="G1356" s="71">
        <v>193478</v>
      </c>
      <c r="H1356" s="72">
        <f t="shared" si="21"/>
        <v>93.081186033359799</v>
      </c>
    </row>
    <row r="1357" spans="1:8" ht="15.75" x14ac:dyDescent="0.25">
      <c r="A1357" s="69" t="s">
        <v>2292</v>
      </c>
      <c r="B1357" s="69" t="s">
        <v>2290</v>
      </c>
      <c r="C1357" s="69" t="s">
        <v>1535</v>
      </c>
      <c r="D1357" s="69" t="s">
        <v>1320</v>
      </c>
      <c r="E1357" s="75" t="s">
        <v>1185</v>
      </c>
      <c r="F1357" s="69" t="s">
        <v>2293</v>
      </c>
      <c r="G1357" s="71">
        <v>193478</v>
      </c>
      <c r="H1357" s="72">
        <f t="shared" si="21"/>
        <v>93.081186033359799</v>
      </c>
    </row>
    <row r="1358" spans="1:8" ht="15.75" x14ac:dyDescent="0.25">
      <c r="A1358" s="69" t="s">
        <v>2294</v>
      </c>
      <c r="B1358" s="69" t="s">
        <v>1323</v>
      </c>
      <c r="C1358" s="69" t="s">
        <v>1315</v>
      </c>
      <c r="D1358" s="69" t="s">
        <v>1320</v>
      </c>
      <c r="E1358" s="75" t="s">
        <v>1185</v>
      </c>
      <c r="F1358" s="69" t="s">
        <v>2295</v>
      </c>
      <c r="G1358" s="71">
        <v>39132</v>
      </c>
      <c r="H1358" s="72">
        <f t="shared" si="21"/>
        <v>18.826186811200426</v>
      </c>
    </row>
    <row r="1359" spans="1:8" ht="15.75" x14ac:dyDescent="0.25">
      <c r="A1359" s="69" t="s">
        <v>2296</v>
      </c>
      <c r="B1359" s="69" t="s">
        <v>1531</v>
      </c>
      <c r="C1359" s="69" t="s">
        <v>2297</v>
      </c>
      <c r="D1359" s="69" t="s">
        <v>1320</v>
      </c>
      <c r="E1359" s="75" t="s">
        <v>1185</v>
      </c>
      <c r="F1359" s="69" t="s">
        <v>2298</v>
      </c>
      <c r="G1359" s="71">
        <v>20000</v>
      </c>
      <c r="H1359" s="72">
        <f t="shared" si="21"/>
        <v>9.6218883835226539</v>
      </c>
    </row>
    <row r="1360" spans="1:8" ht="15.75" x14ac:dyDescent="0.25">
      <c r="A1360" s="69" t="s">
        <v>2299</v>
      </c>
      <c r="B1360" s="69" t="s">
        <v>1674</v>
      </c>
      <c r="C1360" s="69" t="s">
        <v>2300</v>
      </c>
      <c r="D1360" s="69" t="s">
        <v>1320</v>
      </c>
      <c r="E1360" s="75" t="s">
        <v>1185</v>
      </c>
      <c r="F1360" s="69" t="s">
        <v>2301</v>
      </c>
      <c r="G1360" s="71">
        <v>193478</v>
      </c>
      <c r="H1360" s="72">
        <f t="shared" si="21"/>
        <v>93.081186033359799</v>
      </c>
    </row>
    <row r="1361" spans="1:8" ht="15.75" x14ac:dyDescent="0.25">
      <c r="A1361" s="69" t="s">
        <v>2302</v>
      </c>
      <c r="B1361" s="69" t="s">
        <v>2303</v>
      </c>
      <c r="C1361" s="69" t="s">
        <v>1767</v>
      </c>
      <c r="D1361" s="69" t="s">
        <v>1320</v>
      </c>
      <c r="E1361" s="75" t="s">
        <v>1185</v>
      </c>
      <c r="F1361" s="69" t="s">
        <v>2304</v>
      </c>
      <c r="G1361" s="71">
        <v>120000</v>
      </c>
      <c r="H1361" s="72">
        <f t="shared" si="21"/>
        <v>57.731330301135927</v>
      </c>
    </row>
    <row r="1362" spans="1:8" ht="15.75" x14ac:dyDescent="0.25">
      <c r="A1362" s="69" t="s">
        <v>2305</v>
      </c>
      <c r="B1362" s="69" t="s">
        <v>1553</v>
      </c>
      <c r="C1362" s="69" t="s">
        <v>1388</v>
      </c>
      <c r="D1362" s="69" t="s">
        <v>1320</v>
      </c>
      <c r="E1362" s="75" t="s">
        <v>1185</v>
      </c>
      <c r="F1362" s="69" t="s">
        <v>2306</v>
      </c>
      <c r="G1362" s="71">
        <v>40000</v>
      </c>
      <c r="H1362" s="72">
        <f t="shared" si="21"/>
        <v>19.243776767045308</v>
      </c>
    </row>
    <row r="1363" spans="1:8" ht="15.75" x14ac:dyDescent="0.25">
      <c r="A1363" s="69" t="s">
        <v>2307</v>
      </c>
      <c r="B1363" s="69" t="s">
        <v>2303</v>
      </c>
      <c r="C1363" s="69" t="s">
        <v>1481</v>
      </c>
      <c r="D1363" s="69" t="s">
        <v>1320</v>
      </c>
      <c r="E1363" s="75" t="s">
        <v>1185</v>
      </c>
      <c r="F1363" s="69" t="s">
        <v>2308</v>
      </c>
      <c r="G1363" s="71">
        <v>40000</v>
      </c>
      <c r="H1363" s="72">
        <f t="shared" si="21"/>
        <v>19.243776767045308</v>
      </c>
    </row>
    <row r="1364" spans="1:8" ht="15.75" x14ac:dyDescent="0.25">
      <c r="A1364" s="69" t="s">
        <v>2309</v>
      </c>
      <c r="B1364" s="69" t="s">
        <v>2303</v>
      </c>
      <c r="C1364" s="69" t="s">
        <v>1338</v>
      </c>
      <c r="D1364" s="69" t="s">
        <v>1320</v>
      </c>
      <c r="E1364" s="75" t="s">
        <v>1185</v>
      </c>
      <c r="F1364" s="69" t="s">
        <v>2006</v>
      </c>
      <c r="G1364" s="71">
        <v>140000</v>
      </c>
      <c r="H1364" s="72">
        <f t="shared" si="21"/>
        <v>67.353218684658572</v>
      </c>
    </row>
    <row r="1365" spans="1:8" ht="15.75" x14ac:dyDescent="0.25">
      <c r="A1365" s="69" t="s">
        <v>2310</v>
      </c>
      <c r="B1365" s="69" t="s">
        <v>1531</v>
      </c>
      <c r="C1365" s="69" t="s">
        <v>2311</v>
      </c>
      <c r="D1365" s="69" t="s">
        <v>1320</v>
      </c>
      <c r="E1365" s="75" t="s">
        <v>1185</v>
      </c>
      <c r="F1365" s="69" t="s">
        <v>2312</v>
      </c>
      <c r="G1365" s="71">
        <v>140000</v>
      </c>
      <c r="H1365" s="72">
        <f t="shared" si="21"/>
        <v>67.353218684658572</v>
      </c>
    </row>
    <row r="1366" spans="1:8" ht="15.75" x14ac:dyDescent="0.25">
      <c r="A1366" s="69" t="s">
        <v>2313</v>
      </c>
      <c r="B1366" s="69" t="s">
        <v>1540</v>
      </c>
      <c r="C1366" s="69" t="s">
        <v>2132</v>
      </c>
      <c r="D1366" s="69" t="s">
        <v>1320</v>
      </c>
      <c r="E1366" s="75" t="s">
        <v>1185</v>
      </c>
      <c r="F1366" s="69" t="s">
        <v>2314</v>
      </c>
      <c r="G1366" s="71">
        <v>20000</v>
      </c>
      <c r="H1366" s="72">
        <f t="shared" si="21"/>
        <v>9.6218883835226539</v>
      </c>
    </row>
    <row r="1367" spans="1:8" ht="15.75" x14ac:dyDescent="0.25">
      <c r="A1367" s="69" t="s">
        <v>2315</v>
      </c>
      <c r="B1367" s="69" t="s">
        <v>1531</v>
      </c>
      <c r="C1367" s="69" t="s">
        <v>2267</v>
      </c>
      <c r="D1367" s="69" t="s">
        <v>1320</v>
      </c>
      <c r="E1367" s="75" t="s">
        <v>1185</v>
      </c>
      <c r="F1367" s="69" t="s">
        <v>2316</v>
      </c>
      <c r="G1367" s="71">
        <v>72000</v>
      </c>
      <c r="H1367" s="72">
        <f t="shared" si="21"/>
        <v>34.638798180681555</v>
      </c>
    </row>
    <row r="1368" spans="1:8" ht="15.75" x14ac:dyDescent="0.25">
      <c r="A1368" s="69" t="s">
        <v>2317</v>
      </c>
      <c r="B1368" s="69" t="s">
        <v>2303</v>
      </c>
      <c r="C1368" s="69" t="s">
        <v>1762</v>
      </c>
      <c r="D1368" s="69" t="s">
        <v>1320</v>
      </c>
      <c r="E1368" s="75" t="s">
        <v>1185</v>
      </c>
      <c r="F1368" s="69" t="s">
        <v>2318</v>
      </c>
      <c r="G1368" s="71">
        <v>140000</v>
      </c>
      <c r="H1368" s="72">
        <f t="shared" si="21"/>
        <v>67.353218684658572</v>
      </c>
    </row>
    <row r="1369" spans="1:8" ht="15.75" x14ac:dyDescent="0.25">
      <c r="A1369" s="69" t="s">
        <v>2319</v>
      </c>
      <c r="B1369" s="69" t="s">
        <v>2303</v>
      </c>
      <c r="C1369" s="69" t="s">
        <v>1379</v>
      </c>
      <c r="D1369" s="69" t="s">
        <v>1320</v>
      </c>
      <c r="E1369" s="75" t="s">
        <v>1185</v>
      </c>
      <c r="F1369" s="69" t="s">
        <v>2318</v>
      </c>
      <c r="G1369" s="71">
        <v>120000</v>
      </c>
      <c r="H1369" s="72">
        <f t="shared" si="21"/>
        <v>57.731330301135927</v>
      </c>
    </row>
    <row r="1370" spans="1:8" ht="15.75" x14ac:dyDescent="0.25">
      <c r="A1370" s="69" t="s">
        <v>2320</v>
      </c>
      <c r="B1370" s="69" t="s">
        <v>1559</v>
      </c>
      <c r="C1370" s="69" t="s">
        <v>1767</v>
      </c>
      <c r="D1370" s="69" t="s">
        <v>1320</v>
      </c>
      <c r="E1370" s="75" t="s">
        <v>1185</v>
      </c>
      <c r="F1370" s="69" t="s">
        <v>2321</v>
      </c>
      <c r="G1370" s="71">
        <v>120000</v>
      </c>
      <c r="H1370" s="72">
        <f t="shared" si="21"/>
        <v>57.731330301135927</v>
      </c>
    </row>
    <row r="1371" spans="1:8" ht="15.75" x14ac:dyDescent="0.25">
      <c r="A1371" s="69" t="s">
        <v>2322</v>
      </c>
      <c r="B1371" s="69" t="s">
        <v>1559</v>
      </c>
      <c r="C1371" s="69" t="s">
        <v>1762</v>
      </c>
      <c r="D1371" s="69" t="s">
        <v>1320</v>
      </c>
      <c r="E1371" s="75" t="s">
        <v>1185</v>
      </c>
      <c r="F1371" s="69" t="s">
        <v>2323</v>
      </c>
      <c r="G1371" s="71">
        <v>20000</v>
      </c>
      <c r="H1371" s="72">
        <f t="shared" si="21"/>
        <v>9.6218883835226539</v>
      </c>
    </row>
    <row r="1372" spans="1:8" ht="15.75" x14ac:dyDescent="0.25">
      <c r="A1372" s="69" t="s">
        <v>2324</v>
      </c>
      <c r="B1372" s="69" t="s">
        <v>1919</v>
      </c>
      <c r="C1372" s="69" t="s">
        <v>1795</v>
      </c>
      <c r="D1372" s="69" t="s">
        <v>1320</v>
      </c>
      <c r="E1372" s="75" t="s">
        <v>1185</v>
      </c>
      <c r="F1372" s="69" t="s">
        <v>2325</v>
      </c>
      <c r="G1372" s="71">
        <v>140000</v>
      </c>
      <c r="H1372" s="72">
        <f t="shared" si="21"/>
        <v>67.353218684658572</v>
      </c>
    </row>
    <row r="1373" spans="1:8" ht="15.75" x14ac:dyDescent="0.25">
      <c r="A1373" s="69" t="s">
        <v>2326</v>
      </c>
      <c r="B1373" s="69" t="s">
        <v>1559</v>
      </c>
      <c r="C1373" s="69" t="s">
        <v>1481</v>
      </c>
      <c r="D1373" s="69" t="s">
        <v>1320</v>
      </c>
      <c r="E1373" s="75" t="s">
        <v>1185</v>
      </c>
      <c r="F1373" s="69" t="s">
        <v>2327</v>
      </c>
      <c r="G1373" s="71">
        <v>20000</v>
      </c>
      <c r="H1373" s="72">
        <f t="shared" si="21"/>
        <v>9.6218883835226539</v>
      </c>
    </row>
    <row r="1374" spans="1:8" ht="15.75" x14ac:dyDescent="0.25">
      <c r="A1374" s="69" t="s">
        <v>2328</v>
      </c>
      <c r="B1374" s="69" t="s">
        <v>1385</v>
      </c>
      <c r="C1374" s="69" t="s">
        <v>2244</v>
      </c>
      <c r="D1374" s="69" t="s">
        <v>1320</v>
      </c>
      <c r="E1374" s="75" t="s">
        <v>1185</v>
      </c>
      <c r="F1374" s="69" t="s">
        <v>2329</v>
      </c>
      <c r="G1374" s="71">
        <v>20000</v>
      </c>
      <c r="H1374" s="72">
        <f t="shared" si="21"/>
        <v>9.6218883835226539</v>
      </c>
    </row>
    <row r="1375" spans="1:8" ht="15.75" x14ac:dyDescent="0.25">
      <c r="A1375" s="69" t="s">
        <v>2330</v>
      </c>
      <c r="B1375" s="69" t="s">
        <v>2290</v>
      </c>
      <c r="C1375" s="69" t="s">
        <v>1474</v>
      </c>
      <c r="D1375" s="69" t="s">
        <v>1320</v>
      </c>
      <c r="E1375" s="75" t="s">
        <v>1185</v>
      </c>
      <c r="F1375" s="69" t="s">
        <v>2331</v>
      </c>
      <c r="G1375" s="71">
        <v>20000</v>
      </c>
      <c r="H1375" s="72">
        <f t="shared" si="21"/>
        <v>9.6218883835226539</v>
      </c>
    </row>
    <row r="1376" spans="1:8" ht="15.75" x14ac:dyDescent="0.25">
      <c r="A1376" s="69" t="s">
        <v>2332</v>
      </c>
      <c r="B1376" s="69" t="s">
        <v>1585</v>
      </c>
      <c r="C1376" s="69" t="s">
        <v>1699</v>
      </c>
      <c r="D1376" s="69" t="s">
        <v>1320</v>
      </c>
      <c r="E1376" s="75" t="s">
        <v>1185</v>
      </c>
      <c r="F1376" s="69" t="s">
        <v>2333</v>
      </c>
      <c r="G1376" s="71">
        <v>40000</v>
      </c>
      <c r="H1376" s="72">
        <f t="shared" si="21"/>
        <v>19.243776767045308</v>
      </c>
    </row>
    <row r="1377" spans="1:8" ht="15.75" x14ac:dyDescent="0.25">
      <c r="A1377" s="69" t="s">
        <v>2334</v>
      </c>
      <c r="B1377" s="69" t="s">
        <v>1585</v>
      </c>
      <c r="C1377" s="69" t="s">
        <v>2135</v>
      </c>
      <c r="D1377" s="69" t="s">
        <v>1320</v>
      </c>
      <c r="E1377" s="75" t="s">
        <v>1185</v>
      </c>
      <c r="F1377" s="69" t="s">
        <v>2335</v>
      </c>
      <c r="G1377" s="71">
        <v>40000</v>
      </c>
      <c r="H1377" s="72">
        <f t="shared" si="21"/>
        <v>19.243776767045308</v>
      </c>
    </row>
    <row r="1378" spans="1:8" ht="15.75" x14ac:dyDescent="0.25">
      <c r="A1378" s="69" t="s">
        <v>2336</v>
      </c>
      <c r="B1378" s="69" t="s">
        <v>1385</v>
      </c>
      <c r="C1378" s="69" t="s">
        <v>1654</v>
      </c>
      <c r="D1378" s="69" t="s">
        <v>1320</v>
      </c>
      <c r="E1378" s="75" t="s">
        <v>1185</v>
      </c>
      <c r="F1378" s="69" t="s">
        <v>2337</v>
      </c>
      <c r="G1378" s="71">
        <v>108000</v>
      </c>
      <c r="H1378" s="72">
        <f t="shared" si="21"/>
        <v>51.958197271022335</v>
      </c>
    </row>
    <row r="1379" spans="1:8" ht="15.75" x14ac:dyDescent="0.25">
      <c r="A1379" s="69" t="s">
        <v>2338</v>
      </c>
      <c r="B1379" s="69" t="s">
        <v>1385</v>
      </c>
      <c r="C1379" s="69" t="s">
        <v>1657</v>
      </c>
      <c r="D1379" s="69" t="s">
        <v>1320</v>
      </c>
      <c r="E1379" s="75" t="s">
        <v>1185</v>
      </c>
      <c r="F1379" s="69" t="s">
        <v>2339</v>
      </c>
      <c r="G1379" s="71">
        <v>140000</v>
      </c>
      <c r="H1379" s="72">
        <f t="shared" si="21"/>
        <v>67.353218684658572</v>
      </c>
    </row>
    <row r="1380" spans="1:8" ht="15.75" x14ac:dyDescent="0.25">
      <c r="A1380" s="69" t="s">
        <v>2340</v>
      </c>
      <c r="B1380" s="69" t="s">
        <v>1585</v>
      </c>
      <c r="C1380" s="69" t="s">
        <v>1303</v>
      </c>
      <c r="D1380" s="69" t="s">
        <v>1320</v>
      </c>
      <c r="E1380" s="75" t="s">
        <v>1185</v>
      </c>
      <c r="F1380" s="69" t="s">
        <v>2341</v>
      </c>
      <c r="G1380" s="71">
        <v>240000</v>
      </c>
      <c r="H1380" s="72">
        <f t="shared" si="21"/>
        <v>115.46266060227185</v>
      </c>
    </row>
    <row r="1381" spans="1:8" ht="15.75" x14ac:dyDescent="0.25">
      <c r="A1381" s="69" t="s">
        <v>2342</v>
      </c>
      <c r="B1381" s="69" t="s">
        <v>1900</v>
      </c>
      <c r="C1381" s="69" t="s">
        <v>1813</v>
      </c>
      <c r="D1381" s="69" t="s">
        <v>1320</v>
      </c>
      <c r="E1381" s="75" t="s">
        <v>1185</v>
      </c>
      <c r="F1381" s="69" t="s">
        <v>2343</v>
      </c>
      <c r="G1381" s="71">
        <v>280000</v>
      </c>
      <c r="H1381" s="72">
        <f t="shared" si="21"/>
        <v>134.70643736931714</v>
      </c>
    </row>
    <row r="1382" spans="1:8" ht="15.75" x14ac:dyDescent="0.25">
      <c r="A1382" s="69" t="s">
        <v>2344</v>
      </c>
      <c r="B1382" s="69" t="s">
        <v>1674</v>
      </c>
      <c r="C1382" s="69" t="s">
        <v>2345</v>
      </c>
      <c r="D1382" s="69" t="s">
        <v>1320</v>
      </c>
      <c r="E1382" s="75" t="s">
        <v>1185</v>
      </c>
      <c r="F1382" s="69" t="s">
        <v>2346</v>
      </c>
      <c r="G1382" s="71">
        <v>193478</v>
      </c>
      <c r="H1382" s="72">
        <f t="shared" si="21"/>
        <v>93.081186033359799</v>
      </c>
    </row>
    <row r="1383" spans="1:8" ht="15.75" x14ac:dyDescent="0.25">
      <c r="A1383" s="69" t="s">
        <v>2347</v>
      </c>
      <c r="B1383" s="69" t="s">
        <v>1278</v>
      </c>
      <c r="C1383" s="69" t="s">
        <v>2348</v>
      </c>
      <c r="D1383" s="69" t="s">
        <v>1320</v>
      </c>
      <c r="E1383" s="75" t="s">
        <v>1185</v>
      </c>
      <c r="F1383" s="69" t="s">
        <v>2349</v>
      </c>
      <c r="G1383" s="71">
        <v>420000</v>
      </c>
      <c r="H1383" s="72">
        <f t="shared" si="21"/>
        <v>202.05965605397574</v>
      </c>
    </row>
    <row r="1384" spans="1:8" ht="15.75" x14ac:dyDescent="0.25">
      <c r="A1384" s="69" t="s">
        <v>2350</v>
      </c>
      <c r="B1384" s="69" t="s">
        <v>1278</v>
      </c>
      <c r="C1384" s="69" t="s">
        <v>1792</v>
      </c>
      <c r="D1384" s="69" t="s">
        <v>1320</v>
      </c>
      <c r="E1384" s="75" t="s">
        <v>1185</v>
      </c>
      <c r="F1384" s="69" t="s">
        <v>2351</v>
      </c>
      <c r="G1384" s="71">
        <v>528000</v>
      </c>
      <c r="H1384" s="72">
        <f t="shared" si="21"/>
        <v>254.01785332499807</v>
      </c>
    </row>
    <row r="1385" spans="1:8" ht="15.75" x14ac:dyDescent="0.25">
      <c r="A1385" s="69" t="s">
        <v>2352</v>
      </c>
      <c r="B1385" s="69" t="s">
        <v>1323</v>
      </c>
      <c r="C1385" s="69" t="s">
        <v>1365</v>
      </c>
      <c r="D1385" s="69" t="s">
        <v>1320</v>
      </c>
      <c r="E1385" s="75" t="s">
        <v>1185</v>
      </c>
      <c r="F1385" s="69" t="s">
        <v>2353</v>
      </c>
      <c r="G1385" s="71">
        <v>39132</v>
      </c>
      <c r="H1385" s="72">
        <f t="shared" si="21"/>
        <v>18.826186811200426</v>
      </c>
    </row>
    <row r="1386" spans="1:8" ht="15.75" x14ac:dyDescent="0.25">
      <c r="A1386" s="69" t="s">
        <v>2354</v>
      </c>
      <c r="B1386" s="69" t="s">
        <v>1685</v>
      </c>
      <c r="C1386" s="69" t="s">
        <v>1282</v>
      </c>
      <c r="D1386" s="69" t="s">
        <v>1320</v>
      </c>
      <c r="E1386" s="75" t="s">
        <v>1185</v>
      </c>
      <c r="F1386" s="69" t="s">
        <v>2355</v>
      </c>
      <c r="G1386" s="71">
        <v>193478</v>
      </c>
      <c r="H1386" s="72">
        <f t="shared" si="21"/>
        <v>93.081186033359799</v>
      </c>
    </row>
    <row r="1387" spans="1:8" ht="15.75" x14ac:dyDescent="0.25">
      <c r="A1387" s="69" t="s">
        <v>2356</v>
      </c>
      <c r="B1387" s="69" t="s">
        <v>1556</v>
      </c>
      <c r="C1387" s="69" t="s">
        <v>1413</v>
      </c>
      <c r="D1387" s="69" t="s">
        <v>1320</v>
      </c>
      <c r="E1387" s="75" t="s">
        <v>1185</v>
      </c>
      <c r="F1387" s="69" t="s">
        <v>2357</v>
      </c>
      <c r="G1387" s="71">
        <v>50000</v>
      </c>
      <c r="H1387" s="72">
        <f t="shared" si="21"/>
        <v>24.054720958806634</v>
      </c>
    </row>
    <row r="1388" spans="1:8" ht="15.75" x14ac:dyDescent="0.25">
      <c r="A1388" s="69" t="s">
        <v>2358</v>
      </c>
      <c r="B1388" s="69" t="s">
        <v>1878</v>
      </c>
      <c r="C1388" s="69" t="s">
        <v>1474</v>
      </c>
      <c r="D1388" s="69" t="s">
        <v>1320</v>
      </c>
      <c r="E1388" s="75" t="s">
        <v>1185</v>
      </c>
      <c r="F1388" s="69" t="s">
        <v>2359</v>
      </c>
      <c r="G1388" s="71">
        <v>420000</v>
      </c>
      <c r="H1388" s="72">
        <f t="shared" si="21"/>
        <v>202.05965605397574</v>
      </c>
    </row>
    <row r="1389" spans="1:8" ht="15.75" x14ac:dyDescent="0.25">
      <c r="A1389" s="69" t="s">
        <v>2360</v>
      </c>
      <c r="B1389" s="69" t="s">
        <v>1556</v>
      </c>
      <c r="C1389" s="69" t="s">
        <v>1419</v>
      </c>
      <c r="D1389" s="69" t="s">
        <v>1320</v>
      </c>
      <c r="E1389" s="75" t="s">
        <v>1185</v>
      </c>
      <c r="F1389" s="69" t="s">
        <v>2361</v>
      </c>
      <c r="G1389" s="71">
        <v>60000</v>
      </c>
      <c r="H1389" s="72">
        <f t="shared" si="21"/>
        <v>28.865665150567963</v>
      </c>
    </row>
    <row r="1390" spans="1:8" ht="15.75" x14ac:dyDescent="0.25">
      <c r="A1390" s="69" t="s">
        <v>2362</v>
      </c>
      <c r="B1390" s="69" t="s">
        <v>1556</v>
      </c>
      <c r="C1390" s="69" t="s">
        <v>1393</v>
      </c>
      <c r="D1390" s="69" t="s">
        <v>1320</v>
      </c>
      <c r="E1390" s="75" t="s">
        <v>1185</v>
      </c>
      <c r="F1390" s="69" t="s">
        <v>2363</v>
      </c>
      <c r="G1390" s="71">
        <v>360000</v>
      </c>
      <c r="H1390" s="72">
        <f t="shared" si="21"/>
        <v>173.19399090340778</v>
      </c>
    </row>
    <row r="1391" spans="1:8" ht="15.75" x14ac:dyDescent="0.25">
      <c r="A1391" s="69" t="s">
        <v>2364</v>
      </c>
      <c r="B1391" s="69" t="s">
        <v>1674</v>
      </c>
      <c r="C1391" s="69" t="s">
        <v>1675</v>
      </c>
      <c r="D1391" s="69" t="s">
        <v>1320</v>
      </c>
      <c r="E1391" s="75" t="s">
        <v>1185</v>
      </c>
      <c r="F1391" s="69" t="s">
        <v>2365</v>
      </c>
      <c r="G1391" s="71">
        <v>193478</v>
      </c>
      <c r="H1391" s="72">
        <f t="shared" si="21"/>
        <v>93.081186033359799</v>
      </c>
    </row>
    <row r="1392" spans="1:8" ht="15.75" x14ac:dyDescent="0.25">
      <c r="A1392" s="69" t="s">
        <v>2366</v>
      </c>
      <c r="B1392" s="69" t="s">
        <v>1323</v>
      </c>
      <c r="C1392" s="69" t="s">
        <v>1372</v>
      </c>
      <c r="D1392" s="69" t="s">
        <v>1320</v>
      </c>
      <c r="E1392" s="75" t="s">
        <v>1185</v>
      </c>
      <c r="F1392" s="69" t="s">
        <v>2367</v>
      </c>
      <c r="G1392" s="71">
        <v>39132</v>
      </c>
      <c r="H1392" s="72">
        <f t="shared" si="21"/>
        <v>18.826186811200426</v>
      </c>
    </row>
    <row r="1393" spans="1:8" ht="15.75" x14ac:dyDescent="0.25">
      <c r="A1393" s="69" t="s">
        <v>2368</v>
      </c>
      <c r="B1393" s="69" t="s">
        <v>1688</v>
      </c>
      <c r="C1393" s="69" t="s">
        <v>1282</v>
      </c>
      <c r="D1393" s="69" t="s">
        <v>1320</v>
      </c>
      <c r="E1393" s="75" t="s">
        <v>1185</v>
      </c>
      <c r="F1393" s="69" t="s">
        <v>2369</v>
      </c>
      <c r="G1393" s="71">
        <v>386956</v>
      </c>
      <c r="H1393" s="72">
        <f t="shared" si="21"/>
        <v>186.1623720667196</v>
      </c>
    </row>
    <row r="1394" spans="1:8" ht="15.75" x14ac:dyDescent="0.25">
      <c r="A1394" s="69" t="s">
        <v>2370</v>
      </c>
      <c r="B1394" s="69" t="s">
        <v>1519</v>
      </c>
      <c r="C1394" s="69" t="s">
        <v>1294</v>
      </c>
      <c r="D1394" s="69" t="s">
        <v>1320</v>
      </c>
      <c r="E1394" s="75" t="s">
        <v>1185</v>
      </c>
      <c r="F1394" s="69" t="s">
        <v>2371</v>
      </c>
      <c r="G1394" s="71">
        <v>773912</v>
      </c>
      <c r="H1394" s="72">
        <f t="shared" si="21"/>
        <v>372.3247441334392</v>
      </c>
    </row>
    <row r="1395" spans="1:8" ht="15.75" x14ac:dyDescent="0.25">
      <c r="A1395" s="69" t="s">
        <v>2372</v>
      </c>
      <c r="B1395" s="69" t="s">
        <v>1685</v>
      </c>
      <c r="C1395" s="69" t="s">
        <v>1284</v>
      </c>
      <c r="D1395" s="69" t="s">
        <v>1320</v>
      </c>
      <c r="E1395" s="75" t="s">
        <v>1185</v>
      </c>
      <c r="F1395" s="69" t="s">
        <v>2373</v>
      </c>
      <c r="G1395" s="71">
        <v>580434</v>
      </c>
      <c r="H1395" s="72">
        <f t="shared" si="21"/>
        <v>279.24355810007938</v>
      </c>
    </row>
    <row r="1396" spans="1:8" ht="15.75" x14ac:dyDescent="0.25">
      <c r="A1396" s="69" t="s">
        <v>2374</v>
      </c>
      <c r="B1396" s="69" t="s">
        <v>1691</v>
      </c>
      <c r="C1396" s="69" t="s">
        <v>1288</v>
      </c>
      <c r="D1396" s="69" t="s">
        <v>1320</v>
      </c>
      <c r="E1396" s="75" t="s">
        <v>1185</v>
      </c>
      <c r="F1396" s="69" t="s">
        <v>2375</v>
      </c>
      <c r="G1396" s="71">
        <v>193478</v>
      </c>
      <c r="H1396" s="72">
        <f t="shared" si="21"/>
        <v>93.081186033359799</v>
      </c>
    </row>
    <row r="1397" spans="1:8" ht="15.75" x14ac:dyDescent="0.25">
      <c r="A1397" s="69" t="s">
        <v>2376</v>
      </c>
      <c r="B1397" s="69" t="s">
        <v>1522</v>
      </c>
      <c r="C1397" s="69" t="s">
        <v>1311</v>
      </c>
      <c r="D1397" s="69" t="s">
        <v>1320</v>
      </c>
      <c r="E1397" s="75" t="s">
        <v>1185</v>
      </c>
      <c r="F1397" s="69" t="s">
        <v>2377</v>
      </c>
      <c r="G1397" s="71">
        <v>967390</v>
      </c>
      <c r="H1397" s="72">
        <f t="shared" si="21"/>
        <v>465.40593016679901</v>
      </c>
    </row>
    <row r="1398" spans="1:8" ht="15.75" x14ac:dyDescent="0.25">
      <c r="A1398" s="69" t="s">
        <v>2378</v>
      </c>
      <c r="B1398" s="69" t="s">
        <v>1694</v>
      </c>
      <c r="C1398" s="69" t="s">
        <v>1282</v>
      </c>
      <c r="D1398" s="69" t="s">
        <v>1320</v>
      </c>
      <c r="E1398" s="75" t="s">
        <v>1185</v>
      </c>
      <c r="F1398" s="69" t="s">
        <v>2379</v>
      </c>
      <c r="G1398" s="71">
        <v>193478</v>
      </c>
      <c r="H1398" s="72">
        <f t="shared" si="21"/>
        <v>93.081186033359799</v>
      </c>
    </row>
    <row r="1399" spans="1:8" ht="15.75" x14ac:dyDescent="0.25">
      <c r="A1399" s="69" t="s">
        <v>2380</v>
      </c>
      <c r="B1399" s="69" t="s">
        <v>1685</v>
      </c>
      <c r="C1399" s="69" t="s">
        <v>1286</v>
      </c>
      <c r="D1399" s="69" t="s">
        <v>1320</v>
      </c>
      <c r="E1399" s="75" t="s">
        <v>1185</v>
      </c>
      <c r="F1399" s="69" t="s">
        <v>2381</v>
      </c>
      <c r="G1399" s="71">
        <v>193478</v>
      </c>
      <c r="H1399" s="72">
        <f t="shared" si="21"/>
        <v>93.081186033359799</v>
      </c>
    </row>
    <row r="1400" spans="1:8" ht="15.75" x14ac:dyDescent="0.25">
      <c r="A1400" s="69" t="s">
        <v>2382</v>
      </c>
      <c r="B1400" s="69" t="s">
        <v>1519</v>
      </c>
      <c r="C1400" s="69" t="s">
        <v>1296</v>
      </c>
      <c r="D1400" s="69" t="s">
        <v>1320</v>
      </c>
      <c r="E1400" s="75" t="s">
        <v>1185</v>
      </c>
      <c r="F1400" s="69" t="s">
        <v>2383</v>
      </c>
      <c r="G1400" s="71">
        <v>193478</v>
      </c>
      <c r="H1400" s="72">
        <f t="shared" si="21"/>
        <v>93.081186033359799</v>
      </c>
    </row>
    <row r="1401" spans="1:8" ht="15.75" x14ac:dyDescent="0.25">
      <c r="A1401" s="69" t="s">
        <v>2384</v>
      </c>
      <c r="B1401" s="69" t="s">
        <v>1278</v>
      </c>
      <c r="C1401" s="69" t="s">
        <v>1806</v>
      </c>
      <c r="D1401" s="69" t="s">
        <v>1700</v>
      </c>
      <c r="E1401" s="75" t="s">
        <v>59</v>
      </c>
      <c r="F1401" s="69" t="s">
        <v>2385</v>
      </c>
      <c r="G1401" s="71">
        <v>451000</v>
      </c>
      <c r="H1401" s="72">
        <f t="shared" si="21"/>
        <v>216.97358304843584</v>
      </c>
    </row>
    <row r="1402" spans="1:8" ht="15.75" x14ac:dyDescent="0.25">
      <c r="A1402" s="69" t="s">
        <v>2386</v>
      </c>
      <c r="B1402" s="69" t="s">
        <v>1341</v>
      </c>
      <c r="C1402" s="69" t="s">
        <v>2387</v>
      </c>
      <c r="D1402" s="69" t="s">
        <v>2388</v>
      </c>
      <c r="E1402" s="75" t="s">
        <v>67</v>
      </c>
      <c r="F1402" s="69" t="s">
        <v>2389</v>
      </c>
      <c r="G1402" s="71">
        <v>200000</v>
      </c>
      <c r="H1402" s="72">
        <f t="shared" si="21"/>
        <v>96.218883835226535</v>
      </c>
    </row>
    <row r="1403" spans="1:8" ht="15.75" x14ac:dyDescent="0.25">
      <c r="A1403" s="69" t="s">
        <v>2390</v>
      </c>
      <c r="B1403" s="69" t="s">
        <v>1341</v>
      </c>
      <c r="C1403" s="69" t="s">
        <v>2391</v>
      </c>
      <c r="D1403" s="69" t="s">
        <v>2388</v>
      </c>
      <c r="E1403" s="75" t="s">
        <v>67</v>
      </c>
      <c r="F1403" s="69" t="s">
        <v>2392</v>
      </c>
      <c r="G1403" s="71">
        <v>250000</v>
      </c>
      <c r="H1403" s="72">
        <f t="shared" si="21"/>
        <v>120.27360479403318</v>
      </c>
    </row>
    <row r="1404" spans="1:8" ht="15.75" x14ac:dyDescent="0.25">
      <c r="A1404" s="69" t="s">
        <v>2393</v>
      </c>
      <c r="B1404" s="69" t="s">
        <v>1341</v>
      </c>
      <c r="C1404" s="69" t="s">
        <v>2394</v>
      </c>
      <c r="D1404" s="69" t="s">
        <v>2388</v>
      </c>
      <c r="E1404" s="75" t="s">
        <v>67</v>
      </c>
      <c r="F1404" s="69" t="s">
        <v>2395</v>
      </c>
      <c r="G1404" s="71">
        <v>250000</v>
      </c>
      <c r="H1404" s="72">
        <f t="shared" si="21"/>
        <v>120.27360479403318</v>
      </c>
    </row>
    <row r="1405" spans="1:8" ht="15.75" x14ac:dyDescent="0.25">
      <c r="A1405" s="69" t="s">
        <v>2396</v>
      </c>
      <c r="B1405" s="69" t="s">
        <v>1341</v>
      </c>
      <c r="C1405" s="69" t="s">
        <v>2397</v>
      </c>
      <c r="D1405" s="69" t="s">
        <v>2388</v>
      </c>
      <c r="E1405" s="75" t="s">
        <v>67</v>
      </c>
      <c r="F1405" s="69" t="s">
        <v>2398</v>
      </c>
      <c r="G1405" s="71">
        <v>250000</v>
      </c>
      <c r="H1405" s="72">
        <f t="shared" si="21"/>
        <v>120.27360479403318</v>
      </c>
    </row>
    <row r="1406" spans="1:8" ht="15.75" x14ac:dyDescent="0.25">
      <c r="A1406" s="69" t="s">
        <v>2399</v>
      </c>
      <c r="B1406" s="69" t="s">
        <v>1341</v>
      </c>
      <c r="C1406" s="69" t="s">
        <v>2400</v>
      </c>
      <c r="D1406" s="69" t="s">
        <v>2388</v>
      </c>
      <c r="E1406" s="75" t="s">
        <v>67</v>
      </c>
      <c r="F1406" s="69" t="s">
        <v>2401</v>
      </c>
      <c r="G1406" s="71">
        <v>200000</v>
      </c>
      <c r="H1406" s="72">
        <f t="shared" si="21"/>
        <v>96.218883835226535</v>
      </c>
    </row>
    <row r="1407" spans="1:8" ht="15.75" x14ac:dyDescent="0.25">
      <c r="A1407" s="69" t="s">
        <v>2402</v>
      </c>
      <c r="B1407" s="69" t="s">
        <v>1341</v>
      </c>
      <c r="C1407" s="69" t="s">
        <v>2403</v>
      </c>
      <c r="D1407" s="69" t="s">
        <v>2388</v>
      </c>
      <c r="E1407" s="75" t="s">
        <v>67</v>
      </c>
      <c r="F1407" s="69" t="s">
        <v>2404</v>
      </c>
      <c r="G1407" s="71">
        <v>200000</v>
      </c>
      <c r="H1407" s="72">
        <f t="shared" si="21"/>
        <v>96.218883835226535</v>
      </c>
    </row>
    <row r="1408" spans="1:8" ht="15.75" x14ac:dyDescent="0.25">
      <c r="A1408" s="69" t="s">
        <v>2405</v>
      </c>
      <c r="B1408" s="69" t="s">
        <v>1341</v>
      </c>
      <c r="C1408" s="69" t="s">
        <v>2406</v>
      </c>
      <c r="D1408" s="69" t="s">
        <v>2388</v>
      </c>
      <c r="E1408" s="75" t="s">
        <v>67</v>
      </c>
      <c r="F1408" s="69" t="s">
        <v>2407</v>
      </c>
      <c r="G1408" s="71">
        <v>100000</v>
      </c>
      <c r="H1408" s="72">
        <f t="shared" si="21"/>
        <v>48.109441917613267</v>
      </c>
    </row>
    <row r="1409" spans="1:8" ht="15.75" x14ac:dyDescent="0.25">
      <c r="A1409" s="69" t="s">
        <v>2408</v>
      </c>
      <c r="B1409" s="69" t="s">
        <v>1341</v>
      </c>
      <c r="C1409" s="69" t="s">
        <v>2409</v>
      </c>
      <c r="D1409" s="69" t="s">
        <v>2388</v>
      </c>
      <c r="E1409" s="75" t="s">
        <v>67</v>
      </c>
      <c r="F1409" s="69" t="s">
        <v>2410</v>
      </c>
      <c r="G1409" s="71">
        <v>100000</v>
      </c>
      <c r="H1409" s="72">
        <f t="shared" si="21"/>
        <v>48.109441917613267</v>
      </c>
    </row>
    <row r="1410" spans="1:8" ht="15.75" x14ac:dyDescent="0.25">
      <c r="A1410" s="69" t="s">
        <v>2411</v>
      </c>
      <c r="B1410" s="69" t="s">
        <v>1341</v>
      </c>
      <c r="C1410" s="69" t="s">
        <v>2412</v>
      </c>
      <c r="D1410" s="69" t="s">
        <v>2388</v>
      </c>
      <c r="E1410" s="75" t="s">
        <v>67</v>
      </c>
      <c r="F1410" s="69" t="s">
        <v>2413</v>
      </c>
      <c r="G1410" s="71">
        <v>100000</v>
      </c>
      <c r="H1410" s="72">
        <f t="shared" si="21"/>
        <v>48.109441917613267</v>
      </c>
    </row>
    <row r="1411" spans="1:8" ht="15.75" x14ac:dyDescent="0.25">
      <c r="A1411" s="69" t="s">
        <v>2414</v>
      </c>
      <c r="B1411" s="69" t="s">
        <v>1278</v>
      </c>
      <c r="C1411" s="69" t="s">
        <v>1789</v>
      </c>
      <c r="D1411" s="69" t="s">
        <v>2388</v>
      </c>
      <c r="E1411" s="75" t="s">
        <v>67</v>
      </c>
      <c r="F1411" s="69" t="s">
        <v>2415</v>
      </c>
      <c r="G1411" s="71">
        <v>240000</v>
      </c>
      <c r="H1411" s="72">
        <f t="shared" si="21"/>
        <v>115.46266060227185</v>
      </c>
    </row>
    <row r="1412" spans="1:8" ht="15.75" x14ac:dyDescent="0.25">
      <c r="A1412" s="69" t="s">
        <v>2414</v>
      </c>
      <c r="B1412" s="69" t="s">
        <v>1278</v>
      </c>
      <c r="C1412" s="69" t="s">
        <v>1789</v>
      </c>
      <c r="D1412" s="69" t="s">
        <v>2388</v>
      </c>
      <c r="E1412" s="75" t="s">
        <v>67</v>
      </c>
      <c r="F1412" s="69" t="s">
        <v>2415</v>
      </c>
      <c r="G1412" s="71">
        <v>7280000</v>
      </c>
      <c r="H1412" s="72">
        <f t="shared" si="21"/>
        <v>3502.3673716022463</v>
      </c>
    </row>
    <row r="1413" spans="1:8" ht="15.75" x14ac:dyDescent="0.25">
      <c r="A1413" s="69" t="s">
        <v>2416</v>
      </c>
      <c r="B1413" s="69" t="s">
        <v>1278</v>
      </c>
      <c r="C1413" s="69" t="s">
        <v>1795</v>
      </c>
      <c r="D1413" s="69" t="s">
        <v>2388</v>
      </c>
      <c r="E1413" s="75" t="s">
        <v>67</v>
      </c>
      <c r="F1413" s="69" t="s">
        <v>2417</v>
      </c>
      <c r="G1413" s="71">
        <v>40000</v>
      </c>
      <c r="H1413" s="72">
        <f t="shared" si="21"/>
        <v>19.243776767045308</v>
      </c>
    </row>
    <row r="1414" spans="1:8" ht="15.75" x14ac:dyDescent="0.25">
      <c r="A1414" s="69" t="s">
        <v>2418</v>
      </c>
      <c r="B1414" s="69" t="s">
        <v>1341</v>
      </c>
      <c r="C1414" s="69" t="s">
        <v>2419</v>
      </c>
      <c r="D1414" s="69" t="s">
        <v>2388</v>
      </c>
      <c r="E1414" s="75" t="s">
        <v>67</v>
      </c>
      <c r="F1414" s="69" t="s">
        <v>2420</v>
      </c>
      <c r="G1414" s="71">
        <v>150000</v>
      </c>
      <c r="H1414" s="72">
        <f t="shared" si="21"/>
        <v>72.164162876419908</v>
      </c>
    </row>
    <row r="1415" spans="1:8" ht="15.75" x14ac:dyDescent="0.25">
      <c r="A1415" s="69" t="s">
        <v>2421</v>
      </c>
      <c r="B1415" s="69" t="s">
        <v>1341</v>
      </c>
      <c r="C1415" s="69" t="s">
        <v>2422</v>
      </c>
      <c r="D1415" s="69" t="s">
        <v>2388</v>
      </c>
      <c r="E1415" s="75" t="s">
        <v>67</v>
      </c>
      <c r="F1415" s="69" t="s">
        <v>2423</v>
      </c>
      <c r="G1415" s="71">
        <v>150000</v>
      </c>
      <c r="H1415" s="72">
        <f t="shared" ref="H1415:H1478" si="22">G1415/$G$2</f>
        <v>72.164162876419908</v>
      </c>
    </row>
    <row r="1416" spans="1:8" ht="15.75" x14ac:dyDescent="0.25">
      <c r="A1416" s="69" t="s">
        <v>2424</v>
      </c>
      <c r="B1416" s="69" t="s">
        <v>1341</v>
      </c>
      <c r="C1416" s="69" t="s">
        <v>2425</v>
      </c>
      <c r="D1416" s="69" t="s">
        <v>2388</v>
      </c>
      <c r="E1416" s="75" t="s">
        <v>67</v>
      </c>
      <c r="F1416" s="69" t="s">
        <v>2426</v>
      </c>
      <c r="G1416" s="71">
        <v>150000</v>
      </c>
      <c r="H1416" s="72">
        <f t="shared" si="22"/>
        <v>72.164162876419908</v>
      </c>
    </row>
    <row r="1417" spans="1:8" ht="15.75" x14ac:dyDescent="0.25">
      <c r="A1417" s="69" t="s">
        <v>2427</v>
      </c>
      <c r="B1417" s="69" t="s">
        <v>1341</v>
      </c>
      <c r="C1417" s="69" t="s">
        <v>2428</v>
      </c>
      <c r="D1417" s="69" t="s">
        <v>2388</v>
      </c>
      <c r="E1417" s="75" t="s">
        <v>67</v>
      </c>
      <c r="F1417" s="69" t="s">
        <v>2429</v>
      </c>
      <c r="G1417" s="71">
        <v>200000</v>
      </c>
      <c r="H1417" s="72">
        <f t="shared" si="22"/>
        <v>96.218883835226535</v>
      </c>
    </row>
    <row r="1418" spans="1:8" ht="15.75" x14ac:dyDescent="0.25">
      <c r="A1418" s="69" t="s">
        <v>2430</v>
      </c>
      <c r="B1418" s="69" t="s">
        <v>1341</v>
      </c>
      <c r="C1418" s="69" t="s">
        <v>2431</v>
      </c>
      <c r="D1418" s="69" t="s">
        <v>2388</v>
      </c>
      <c r="E1418" s="75" t="s">
        <v>67</v>
      </c>
      <c r="F1418" s="69" t="s">
        <v>2432</v>
      </c>
      <c r="G1418" s="71">
        <v>200000</v>
      </c>
      <c r="H1418" s="72">
        <f t="shared" si="22"/>
        <v>96.218883835226535</v>
      </c>
    </row>
    <row r="1419" spans="1:8" ht="15.75" x14ac:dyDescent="0.25">
      <c r="A1419" s="69" t="s">
        <v>2433</v>
      </c>
      <c r="B1419" s="69" t="s">
        <v>1337</v>
      </c>
      <c r="C1419" s="69" t="s">
        <v>2434</v>
      </c>
      <c r="D1419" s="69" t="s">
        <v>2388</v>
      </c>
      <c r="E1419" s="75" t="s">
        <v>67</v>
      </c>
      <c r="F1419" s="69" t="s">
        <v>2435</v>
      </c>
      <c r="G1419" s="71">
        <v>950000</v>
      </c>
      <c r="H1419" s="72">
        <f t="shared" si="22"/>
        <v>457.03969821732608</v>
      </c>
    </row>
    <row r="1420" spans="1:8" ht="15.75" x14ac:dyDescent="0.25">
      <c r="A1420" s="69" t="s">
        <v>2436</v>
      </c>
      <c r="B1420" s="69" t="s">
        <v>1337</v>
      </c>
      <c r="C1420" s="69" t="s">
        <v>2437</v>
      </c>
      <c r="D1420" s="69" t="s">
        <v>2388</v>
      </c>
      <c r="E1420" s="75" t="s">
        <v>67</v>
      </c>
      <c r="F1420" s="69" t="s">
        <v>2438</v>
      </c>
      <c r="G1420" s="71">
        <v>80000</v>
      </c>
      <c r="H1420" s="72">
        <f t="shared" si="22"/>
        <v>38.487553534090615</v>
      </c>
    </row>
    <row r="1421" spans="1:8" ht="15.75" x14ac:dyDescent="0.25">
      <c r="A1421" s="69" t="s">
        <v>2439</v>
      </c>
      <c r="B1421" s="69" t="s">
        <v>1337</v>
      </c>
      <c r="C1421" s="69" t="s">
        <v>2440</v>
      </c>
      <c r="D1421" s="69" t="s">
        <v>2388</v>
      </c>
      <c r="E1421" s="75" t="s">
        <v>67</v>
      </c>
      <c r="F1421" s="69" t="s">
        <v>2441</v>
      </c>
      <c r="G1421" s="71">
        <v>60000</v>
      </c>
      <c r="H1421" s="72">
        <f t="shared" si="22"/>
        <v>28.865665150567963</v>
      </c>
    </row>
    <row r="1422" spans="1:8" ht="15.75" x14ac:dyDescent="0.25">
      <c r="A1422" s="69" t="s">
        <v>2442</v>
      </c>
      <c r="B1422" s="69" t="s">
        <v>1337</v>
      </c>
      <c r="C1422" s="69" t="s">
        <v>2443</v>
      </c>
      <c r="D1422" s="69" t="s">
        <v>2388</v>
      </c>
      <c r="E1422" s="75" t="s">
        <v>67</v>
      </c>
      <c r="F1422" s="69" t="s">
        <v>2441</v>
      </c>
      <c r="G1422" s="71">
        <v>1050000</v>
      </c>
      <c r="H1422" s="72">
        <f t="shared" si="22"/>
        <v>505.14914013493933</v>
      </c>
    </row>
    <row r="1423" spans="1:8" ht="15.75" x14ac:dyDescent="0.25">
      <c r="A1423" s="69" t="s">
        <v>2444</v>
      </c>
      <c r="B1423" s="69" t="s">
        <v>1337</v>
      </c>
      <c r="C1423" s="69" t="s">
        <v>2445</v>
      </c>
      <c r="D1423" s="69" t="s">
        <v>2388</v>
      </c>
      <c r="E1423" s="75" t="s">
        <v>67</v>
      </c>
      <c r="F1423" s="69" t="s">
        <v>2446</v>
      </c>
      <c r="G1423" s="71">
        <v>3000000</v>
      </c>
      <c r="H1423" s="72">
        <f t="shared" si="22"/>
        <v>1443.2832575283981</v>
      </c>
    </row>
    <row r="1424" spans="1:8" ht="15.75" x14ac:dyDescent="0.25">
      <c r="A1424" s="69" t="s">
        <v>2447</v>
      </c>
      <c r="B1424" s="69" t="s">
        <v>1337</v>
      </c>
      <c r="C1424" s="69" t="s">
        <v>2448</v>
      </c>
      <c r="D1424" s="69" t="s">
        <v>2388</v>
      </c>
      <c r="E1424" s="75" t="s">
        <v>67</v>
      </c>
      <c r="F1424" s="69" t="s">
        <v>2446</v>
      </c>
      <c r="G1424" s="71">
        <v>2750000</v>
      </c>
      <c r="H1424" s="72">
        <f t="shared" si="22"/>
        <v>1323.0096527343649</v>
      </c>
    </row>
    <row r="1425" spans="1:8" ht="15.75" x14ac:dyDescent="0.25">
      <c r="A1425" s="69" t="s">
        <v>2449</v>
      </c>
      <c r="B1425" s="69" t="s">
        <v>1337</v>
      </c>
      <c r="C1425" s="69" t="s">
        <v>2450</v>
      </c>
      <c r="D1425" s="69" t="s">
        <v>2388</v>
      </c>
      <c r="E1425" s="75" t="s">
        <v>67</v>
      </c>
      <c r="F1425" s="69" t="s">
        <v>2451</v>
      </c>
      <c r="G1425" s="71">
        <v>1320000</v>
      </c>
      <c r="H1425" s="72">
        <f t="shared" si="22"/>
        <v>635.04463331249519</v>
      </c>
    </row>
    <row r="1426" spans="1:8" ht="15.75" x14ac:dyDescent="0.25">
      <c r="A1426" s="69" t="s">
        <v>2452</v>
      </c>
      <c r="B1426" s="69" t="s">
        <v>1337</v>
      </c>
      <c r="C1426" s="69" t="s">
        <v>2453</v>
      </c>
      <c r="D1426" s="69" t="s">
        <v>2388</v>
      </c>
      <c r="E1426" s="75" t="s">
        <v>67</v>
      </c>
      <c r="F1426" s="69" t="s">
        <v>2454</v>
      </c>
      <c r="G1426" s="71">
        <v>960000</v>
      </c>
      <c r="H1426" s="72">
        <f t="shared" si="22"/>
        <v>461.85064240908741</v>
      </c>
    </row>
    <row r="1427" spans="1:8" ht="15.75" x14ac:dyDescent="0.25">
      <c r="A1427" s="69" t="s">
        <v>2455</v>
      </c>
      <c r="B1427" s="69" t="s">
        <v>1337</v>
      </c>
      <c r="C1427" s="69" t="s">
        <v>2456</v>
      </c>
      <c r="D1427" s="69" t="s">
        <v>2388</v>
      </c>
      <c r="E1427" s="75" t="s">
        <v>67</v>
      </c>
      <c r="F1427" s="69" t="s">
        <v>2457</v>
      </c>
      <c r="G1427" s="71">
        <v>2000000</v>
      </c>
      <c r="H1427" s="72">
        <f t="shared" si="22"/>
        <v>962.18883835226541</v>
      </c>
    </row>
    <row r="1428" spans="1:8" ht="15.75" x14ac:dyDescent="0.25">
      <c r="A1428" s="69" t="s">
        <v>2458</v>
      </c>
      <c r="B1428" s="69" t="s">
        <v>1337</v>
      </c>
      <c r="C1428" s="69" t="s">
        <v>2459</v>
      </c>
      <c r="D1428" s="69" t="s">
        <v>2388</v>
      </c>
      <c r="E1428" s="75" t="s">
        <v>67</v>
      </c>
      <c r="F1428" s="69" t="s">
        <v>2460</v>
      </c>
      <c r="G1428" s="71">
        <v>625000</v>
      </c>
      <c r="H1428" s="72">
        <f t="shared" si="22"/>
        <v>300.68401198508292</v>
      </c>
    </row>
    <row r="1429" spans="1:8" ht="15.75" x14ac:dyDescent="0.25">
      <c r="A1429" s="69" t="s">
        <v>2461</v>
      </c>
      <c r="B1429" s="69" t="s">
        <v>1337</v>
      </c>
      <c r="C1429" s="69" t="s">
        <v>2462</v>
      </c>
      <c r="D1429" s="69" t="s">
        <v>2388</v>
      </c>
      <c r="E1429" s="75" t="s">
        <v>67</v>
      </c>
      <c r="F1429" s="69" t="s">
        <v>2463</v>
      </c>
      <c r="G1429" s="71">
        <v>625000</v>
      </c>
      <c r="H1429" s="72">
        <f t="shared" si="22"/>
        <v>300.68401198508292</v>
      </c>
    </row>
    <row r="1430" spans="1:8" ht="15.75" x14ac:dyDescent="0.25">
      <c r="A1430" s="69" t="s">
        <v>2464</v>
      </c>
      <c r="B1430" s="69" t="s">
        <v>1337</v>
      </c>
      <c r="C1430" s="69" t="s">
        <v>2465</v>
      </c>
      <c r="D1430" s="69" t="s">
        <v>2388</v>
      </c>
      <c r="E1430" s="75" t="s">
        <v>67</v>
      </c>
      <c r="F1430" s="69" t="s">
        <v>2466</v>
      </c>
      <c r="G1430" s="71">
        <v>1125000</v>
      </c>
      <c r="H1430" s="72">
        <f t="shared" si="22"/>
        <v>541.23122157314924</v>
      </c>
    </row>
    <row r="1431" spans="1:8" ht="15.75" x14ac:dyDescent="0.25">
      <c r="A1431" s="69" t="s">
        <v>2467</v>
      </c>
      <c r="B1431" s="69" t="s">
        <v>1337</v>
      </c>
      <c r="C1431" s="69" t="s">
        <v>2468</v>
      </c>
      <c r="D1431" s="69" t="s">
        <v>2388</v>
      </c>
      <c r="E1431" s="75" t="s">
        <v>67</v>
      </c>
      <c r="F1431" s="69" t="s">
        <v>2469</v>
      </c>
      <c r="G1431" s="71">
        <v>40000</v>
      </c>
      <c r="H1431" s="72">
        <f t="shared" si="22"/>
        <v>19.243776767045308</v>
      </c>
    </row>
    <row r="1432" spans="1:8" ht="15.75" x14ac:dyDescent="0.25">
      <c r="A1432" s="69" t="s">
        <v>2470</v>
      </c>
      <c r="B1432" s="69" t="s">
        <v>1337</v>
      </c>
      <c r="C1432" s="69" t="s">
        <v>2471</v>
      </c>
      <c r="D1432" s="69" t="s">
        <v>2388</v>
      </c>
      <c r="E1432" s="75" t="s">
        <v>67</v>
      </c>
      <c r="F1432" s="69" t="s">
        <v>2472</v>
      </c>
      <c r="G1432" s="71">
        <v>1125000</v>
      </c>
      <c r="H1432" s="72">
        <f t="shared" si="22"/>
        <v>541.23122157314924</v>
      </c>
    </row>
    <row r="1433" spans="1:8" ht="15.75" x14ac:dyDescent="0.25">
      <c r="A1433" s="69" t="s">
        <v>2473</v>
      </c>
      <c r="B1433" s="69" t="s">
        <v>1337</v>
      </c>
      <c r="C1433" s="69" t="s">
        <v>2474</v>
      </c>
      <c r="D1433" s="69" t="s">
        <v>2388</v>
      </c>
      <c r="E1433" s="75" t="s">
        <v>67</v>
      </c>
      <c r="F1433" s="69" t="s">
        <v>2475</v>
      </c>
      <c r="G1433" s="71">
        <v>960000</v>
      </c>
      <c r="H1433" s="72">
        <f t="shared" si="22"/>
        <v>461.85064240908741</v>
      </c>
    </row>
    <row r="1434" spans="1:8" ht="15.75" x14ac:dyDescent="0.25">
      <c r="A1434" s="69" t="s">
        <v>2476</v>
      </c>
      <c r="B1434" s="69" t="s">
        <v>1337</v>
      </c>
      <c r="C1434" s="69" t="s">
        <v>2477</v>
      </c>
      <c r="D1434" s="69" t="s">
        <v>2388</v>
      </c>
      <c r="E1434" s="75" t="s">
        <v>67</v>
      </c>
      <c r="F1434" s="69" t="s">
        <v>2478</v>
      </c>
      <c r="G1434" s="71">
        <v>900000</v>
      </c>
      <c r="H1434" s="72">
        <f t="shared" si="22"/>
        <v>432.98497725851945</v>
      </c>
    </row>
    <row r="1435" spans="1:8" ht="15.75" x14ac:dyDescent="0.25">
      <c r="A1435" s="69" t="s">
        <v>2479</v>
      </c>
      <c r="B1435" s="69" t="s">
        <v>1337</v>
      </c>
      <c r="C1435" s="69" t="s">
        <v>2480</v>
      </c>
      <c r="D1435" s="69" t="s">
        <v>2388</v>
      </c>
      <c r="E1435" s="75" t="s">
        <v>67</v>
      </c>
      <c r="F1435" s="69" t="s">
        <v>2481</v>
      </c>
      <c r="G1435" s="71">
        <v>800000</v>
      </c>
      <c r="H1435" s="72">
        <f t="shared" si="22"/>
        <v>384.87553534090614</v>
      </c>
    </row>
    <row r="1436" spans="1:8" ht="15.75" x14ac:dyDescent="0.25">
      <c r="A1436" s="69" t="s">
        <v>2482</v>
      </c>
      <c r="B1436" s="69" t="s">
        <v>1337</v>
      </c>
      <c r="C1436" s="69" t="s">
        <v>2483</v>
      </c>
      <c r="D1436" s="69" t="s">
        <v>2388</v>
      </c>
      <c r="E1436" s="75" t="s">
        <v>67</v>
      </c>
      <c r="F1436" s="69" t="s">
        <v>2484</v>
      </c>
      <c r="G1436" s="71">
        <v>1200000</v>
      </c>
      <c r="H1436" s="72">
        <f t="shared" si="22"/>
        <v>577.31330301135927</v>
      </c>
    </row>
    <row r="1437" spans="1:8" ht="15.75" x14ac:dyDescent="0.25">
      <c r="A1437" s="69" t="s">
        <v>2485</v>
      </c>
      <c r="B1437" s="69" t="s">
        <v>1337</v>
      </c>
      <c r="C1437" s="69" t="s">
        <v>2486</v>
      </c>
      <c r="D1437" s="69" t="s">
        <v>2388</v>
      </c>
      <c r="E1437" s="75" t="s">
        <v>67</v>
      </c>
      <c r="F1437" s="69" t="s">
        <v>2487</v>
      </c>
      <c r="G1437" s="71">
        <v>625000</v>
      </c>
      <c r="H1437" s="72">
        <f t="shared" si="22"/>
        <v>300.68401198508292</v>
      </c>
    </row>
    <row r="1438" spans="1:8" ht="15.75" x14ac:dyDescent="0.25">
      <c r="A1438" s="69" t="s">
        <v>2488</v>
      </c>
      <c r="B1438" s="69" t="s">
        <v>1278</v>
      </c>
      <c r="C1438" s="69" t="s">
        <v>1516</v>
      </c>
      <c r="D1438" s="69" t="s">
        <v>2388</v>
      </c>
      <c r="E1438" s="75" t="s">
        <v>67</v>
      </c>
      <c r="F1438" s="69" t="s">
        <v>2489</v>
      </c>
      <c r="G1438" s="71">
        <v>100000</v>
      </c>
      <c r="H1438" s="72">
        <f t="shared" si="22"/>
        <v>48.109441917613267</v>
      </c>
    </row>
    <row r="1439" spans="1:8" ht="15.75" x14ac:dyDescent="0.25">
      <c r="A1439" s="69" t="s">
        <v>2488</v>
      </c>
      <c r="B1439" s="69" t="s">
        <v>1278</v>
      </c>
      <c r="C1439" s="69" t="s">
        <v>1516</v>
      </c>
      <c r="D1439" s="69" t="s">
        <v>2388</v>
      </c>
      <c r="E1439" s="75" t="s">
        <v>67</v>
      </c>
      <c r="F1439" s="69" t="s">
        <v>2490</v>
      </c>
      <c r="G1439" s="71">
        <v>3154000</v>
      </c>
      <c r="H1439" s="72">
        <f t="shared" si="22"/>
        <v>1517.3717980815225</v>
      </c>
    </row>
    <row r="1440" spans="1:8" ht="15.75" x14ac:dyDescent="0.25">
      <c r="A1440" s="69" t="s">
        <v>2491</v>
      </c>
      <c r="B1440" s="69" t="s">
        <v>1278</v>
      </c>
      <c r="C1440" s="69" t="s">
        <v>2492</v>
      </c>
      <c r="D1440" s="69" t="s">
        <v>2388</v>
      </c>
      <c r="E1440" s="75" t="s">
        <v>67</v>
      </c>
      <c r="F1440" s="69" t="s">
        <v>2493</v>
      </c>
      <c r="G1440" s="71">
        <v>150000</v>
      </c>
      <c r="H1440" s="72">
        <f t="shared" si="22"/>
        <v>72.164162876419908</v>
      </c>
    </row>
    <row r="1441" spans="1:8" ht="15.75" x14ac:dyDescent="0.25">
      <c r="A1441" s="69" t="s">
        <v>2491</v>
      </c>
      <c r="B1441" s="69" t="s">
        <v>1278</v>
      </c>
      <c r="C1441" s="69" t="s">
        <v>2492</v>
      </c>
      <c r="D1441" s="69" t="s">
        <v>2388</v>
      </c>
      <c r="E1441" s="75" t="s">
        <v>67</v>
      </c>
      <c r="F1441" s="69" t="s">
        <v>2494</v>
      </c>
      <c r="G1441" s="71">
        <v>4004000</v>
      </c>
      <c r="H1441" s="72">
        <f t="shared" si="22"/>
        <v>1926.3020543812354</v>
      </c>
    </row>
    <row r="1442" spans="1:8" ht="15.75" x14ac:dyDescent="0.25">
      <c r="A1442" s="69" t="s">
        <v>2495</v>
      </c>
      <c r="B1442" s="69" t="s">
        <v>1278</v>
      </c>
      <c r="C1442" s="69" t="s">
        <v>2496</v>
      </c>
      <c r="D1442" s="69" t="s">
        <v>2388</v>
      </c>
      <c r="E1442" s="75" t="s">
        <v>67</v>
      </c>
      <c r="F1442" s="69" t="s">
        <v>2497</v>
      </c>
      <c r="G1442" s="71">
        <v>40000</v>
      </c>
      <c r="H1442" s="72">
        <f t="shared" si="22"/>
        <v>19.243776767045308</v>
      </c>
    </row>
    <row r="1443" spans="1:8" ht="15.75" x14ac:dyDescent="0.25">
      <c r="A1443" s="69" t="s">
        <v>2498</v>
      </c>
      <c r="B1443" s="69" t="s">
        <v>1278</v>
      </c>
      <c r="C1443" s="69" t="s">
        <v>2499</v>
      </c>
      <c r="D1443" s="69" t="s">
        <v>2388</v>
      </c>
      <c r="E1443" s="75" t="s">
        <v>67</v>
      </c>
      <c r="F1443" s="69" t="s">
        <v>2500</v>
      </c>
      <c r="G1443" s="71">
        <v>50000</v>
      </c>
      <c r="H1443" s="72">
        <f t="shared" si="22"/>
        <v>24.054720958806634</v>
      </c>
    </row>
    <row r="1444" spans="1:8" ht="15.75" x14ac:dyDescent="0.25">
      <c r="A1444" s="69" t="s">
        <v>2501</v>
      </c>
      <c r="B1444" s="69" t="s">
        <v>1278</v>
      </c>
      <c r="C1444" s="69" t="s">
        <v>2502</v>
      </c>
      <c r="D1444" s="69" t="s">
        <v>2388</v>
      </c>
      <c r="E1444" s="75" t="s">
        <v>67</v>
      </c>
      <c r="F1444" s="69" t="s">
        <v>2503</v>
      </c>
      <c r="G1444" s="71">
        <v>60000</v>
      </c>
      <c r="H1444" s="72">
        <f t="shared" si="22"/>
        <v>28.865665150567963</v>
      </c>
    </row>
    <row r="1445" spans="1:8" ht="15.75" x14ac:dyDescent="0.25">
      <c r="A1445" s="69" t="s">
        <v>2501</v>
      </c>
      <c r="B1445" s="69" t="s">
        <v>1278</v>
      </c>
      <c r="C1445" s="69" t="s">
        <v>2502</v>
      </c>
      <c r="D1445" s="69" t="s">
        <v>2388</v>
      </c>
      <c r="E1445" s="75" t="s">
        <v>67</v>
      </c>
      <c r="F1445" s="69" t="s">
        <v>2504</v>
      </c>
      <c r="G1445" s="71">
        <v>1300000</v>
      </c>
      <c r="H1445" s="72">
        <f t="shared" si="22"/>
        <v>625.42274492897252</v>
      </c>
    </row>
    <row r="1446" spans="1:8" ht="15.75" x14ac:dyDescent="0.25">
      <c r="A1446" s="69" t="s">
        <v>2505</v>
      </c>
      <c r="B1446" s="69" t="s">
        <v>1341</v>
      </c>
      <c r="C1446" s="69" t="s">
        <v>2506</v>
      </c>
      <c r="D1446" s="69" t="s">
        <v>2388</v>
      </c>
      <c r="E1446" s="75" t="s">
        <v>67</v>
      </c>
      <c r="F1446" s="69" t="s">
        <v>2507</v>
      </c>
      <c r="G1446" s="71">
        <v>100000</v>
      </c>
      <c r="H1446" s="72">
        <f t="shared" si="22"/>
        <v>48.109441917613267</v>
      </c>
    </row>
    <row r="1447" spans="1:8" ht="15.75" x14ac:dyDescent="0.25">
      <c r="A1447" s="69" t="s">
        <v>2508</v>
      </c>
      <c r="B1447" s="69" t="s">
        <v>1341</v>
      </c>
      <c r="C1447" s="69" t="s">
        <v>2509</v>
      </c>
      <c r="D1447" s="69" t="s">
        <v>2388</v>
      </c>
      <c r="E1447" s="75" t="s">
        <v>67</v>
      </c>
      <c r="F1447" s="69" t="s">
        <v>2510</v>
      </c>
      <c r="G1447" s="71">
        <v>100000</v>
      </c>
      <c r="H1447" s="72">
        <f t="shared" si="22"/>
        <v>48.109441917613267</v>
      </c>
    </row>
    <row r="1448" spans="1:8" ht="15.75" x14ac:dyDescent="0.25">
      <c r="A1448" s="69" t="s">
        <v>2511</v>
      </c>
      <c r="B1448" s="69" t="s">
        <v>1341</v>
      </c>
      <c r="C1448" s="69" t="s">
        <v>2512</v>
      </c>
      <c r="D1448" s="69" t="s">
        <v>2388</v>
      </c>
      <c r="E1448" s="75" t="s">
        <v>67</v>
      </c>
      <c r="F1448" s="69" t="s">
        <v>2513</v>
      </c>
      <c r="G1448" s="71">
        <v>100000</v>
      </c>
      <c r="H1448" s="72">
        <f t="shared" si="22"/>
        <v>48.109441917613267</v>
      </c>
    </row>
    <row r="1449" spans="1:8" ht="15.75" x14ac:dyDescent="0.25">
      <c r="A1449" s="69" t="s">
        <v>2514</v>
      </c>
      <c r="B1449" s="69" t="s">
        <v>1341</v>
      </c>
      <c r="C1449" s="69" t="s">
        <v>2515</v>
      </c>
      <c r="D1449" s="69" t="s">
        <v>2388</v>
      </c>
      <c r="E1449" s="75" t="s">
        <v>67</v>
      </c>
      <c r="F1449" s="69" t="s">
        <v>2516</v>
      </c>
      <c r="G1449" s="71">
        <v>150000</v>
      </c>
      <c r="H1449" s="72">
        <f t="shared" si="22"/>
        <v>72.164162876419908</v>
      </c>
    </row>
    <row r="1450" spans="1:8" ht="15.75" x14ac:dyDescent="0.25">
      <c r="A1450" s="69" t="s">
        <v>2517</v>
      </c>
      <c r="B1450" s="69" t="s">
        <v>1341</v>
      </c>
      <c r="C1450" s="69" t="s">
        <v>2518</v>
      </c>
      <c r="D1450" s="69" t="s">
        <v>2388</v>
      </c>
      <c r="E1450" s="75" t="s">
        <v>67</v>
      </c>
      <c r="F1450" s="69" t="s">
        <v>2519</v>
      </c>
      <c r="G1450" s="71">
        <v>100000</v>
      </c>
      <c r="H1450" s="72">
        <f t="shared" si="22"/>
        <v>48.109441917613267</v>
      </c>
    </row>
    <row r="1451" spans="1:8" ht="15.75" x14ac:dyDescent="0.25">
      <c r="A1451" s="69" t="s">
        <v>2520</v>
      </c>
      <c r="B1451" s="69" t="s">
        <v>1278</v>
      </c>
      <c r="C1451" s="69" t="s">
        <v>2521</v>
      </c>
      <c r="D1451" s="69" t="s">
        <v>2388</v>
      </c>
      <c r="E1451" s="75" t="s">
        <v>67</v>
      </c>
      <c r="F1451" s="69" t="s">
        <v>2522</v>
      </c>
      <c r="G1451" s="71">
        <v>350000</v>
      </c>
      <c r="H1451" s="72">
        <f t="shared" si="22"/>
        <v>168.38304671164644</v>
      </c>
    </row>
    <row r="1452" spans="1:8" ht="15.75" x14ac:dyDescent="0.25">
      <c r="A1452" s="69" t="s">
        <v>2523</v>
      </c>
      <c r="B1452" s="69" t="s">
        <v>1278</v>
      </c>
      <c r="C1452" s="69" t="s">
        <v>2524</v>
      </c>
      <c r="D1452" s="69" t="s">
        <v>2388</v>
      </c>
      <c r="E1452" s="75" t="s">
        <v>67</v>
      </c>
      <c r="F1452" s="69" t="s">
        <v>2525</v>
      </c>
      <c r="G1452" s="71">
        <v>420000</v>
      </c>
      <c r="H1452" s="72">
        <f t="shared" si="22"/>
        <v>202.05965605397574</v>
      </c>
    </row>
    <row r="1453" spans="1:8" ht="15.75" x14ac:dyDescent="0.25">
      <c r="A1453" s="69" t="s">
        <v>2526</v>
      </c>
      <c r="B1453" s="69" t="s">
        <v>1278</v>
      </c>
      <c r="C1453" s="69" t="s">
        <v>2527</v>
      </c>
      <c r="D1453" s="69" t="s">
        <v>2388</v>
      </c>
      <c r="E1453" s="75" t="s">
        <v>67</v>
      </c>
      <c r="F1453" s="69" t="s">
        <v>2528</v>
      </c>
      <c r="G1453" s="71">
        <v>350000</v>
      </c>
      <c r="H1453" s="72">
        <f t="shared" si="22"/>
        <v>168.38304671164644</v>
      </c>
    </row>
    <row r="1454" spans="1:8" ht="15.75" x14ac:dyDescent="0.25">
      <c r="A1454" s="69" t="s">
        <v>2529</v>
      </c>
      <c r="B1454" s="69" t="s">
        <v>1278</v>
      </c>
      <c r="C1454" s="69" t="s">
        <v>1280</v>
      </c>
      <c r="D1454" s="69" t="s">
        <v>2388</v>
      </c>
      <c r="E1454" s="75" t="s">
        <v>67</v>
      </c>
      <c r="F1454" s="69" t="s">
        <v>2530</v>
      </c>
      <c r="G1454" s="71">
        <v>129861</v>
      </c>
      <c r="H1454" s="72">
        <f t="shared" si="22"/>
        <v>62.475402368631769</v>
      </c>
    </row>
    <row r="1455" spans="1:8" ht="15.75" x14ac:dyDescent="0.25">
      <c r="A1455" s="69" t="s">
        <v>2529</v>
      </c>
      <c r="B1455" s="69" t="s">
        <v>1278</v>
      </c>
      <c r="C1455" s="69" t="s">
        <v>1280</v>
      </c>
      <c r="D1455" s="69" t="s">
        <v>2388</v>
      </c>
      <c r="E1455" s="75" t="s">
        <v>67</v>
      </c>
      <c r="F1455" s="69" t="s">
        <v>2530</v>
      </c>
      <c r="G1455" s="71">
        <v>251263</v>
      </c>
      <c r="H1455" s="72">
        <f t="shared" si="22"/>
        <v>120.88122704545263</v>
      </c>
    </row>
    <row r="1456" spans="1:8" ht="15.75" x14ac:dyDescent="0.25">
      <c r="A1456" s="69" t="s">
        <v>2531</v>
      </c>
      <c r="B1456" s="69" t="s">
        <v>1278</v>
      </c>
      <c r="C1456" s="69" t="s">
        <v>1327</v>
      </c>
      <c r="D1456" s="69" t="s">
        <v>2388</v>
      </c>
      <c r="E1456" s="75" t="s">
        <v>67</v>
      </c>
      <c r="F1456" s="69" t="s">
        <v>2532</v>
      </c>
      <c r="G1456" s="71">
        <v>40000</v>
      </c>
      <c r="H1456" s="72">
        <f t="shared" si="22"/>
        <v>19.243776767045308</v>
      </c>
    </row>
    <row r="1457" spans="1:8" ht="15.75" x14ac:dyDescent="0.25">
      <c r="A1457" s="69" t="s">
        <v>2533</v>
      </c>
      <c r="B1457" s="69" t="s">
        <v>1278</v>
      </c>
      <c r="C1457" s="69" t="s">
        <v>2182</v>
      </c>
      <c r="D1457" s="69" t="s">
        <v>2388</v>
      </c>
      <c r="E1457" s="75" t="s">
        <v>67</v>
      </c>
      <c r="F1457" s="69" t="s">
        <v>2534</v>
      </c>
      <c r="G1457" s="71">
        <v>100000</v>
      </c>
      <c r="H1457" s="72">
        <f t="shared" si="22"/>
        <v>48.109441917613267</v>
      </c>
    </row>
    <row r="1458" spans="1:8" ht="15.75" x14ac:dyDescent="0.25">
      <c r="A1458" s="69" t="s">
        <v>2533</v>
      </c>
      <c r="B1458" s="69" t="s">
        <v>1278</v>
      </c>
      <c r="C1458" s="69" t="s">
        <v>2182</v>
      </c>
      <c r="D1458" s="69" t="s">
        <v>2388</v>
      </c>
      <c r="E1458" s="75" t="s">
        <v>67</v>
      </c>
      <c r="F1458" s="69" t="s">
        <v>2535</v>
      </c>
      <c r="G1458" s="71">
        <v>2000000</v>
      </c>
      <c r="H1458" s="72">
        <f t="shared" si="22"/>
        <v>962.18883835226541</v>
      </c>
    </row>
    <row r="1459" spans="1:8" ht="15.75" x14ac:dyDescent="0.25">
      <c r="A1459" s="69" t="s">
        <v>2536</v>
      </c>
      <c r="B1459" s="69" t="s">
        <v>1337</v>
      </c>
      <c r="C1459" s="69" t="s">
        <v>2537</v>
      </c>
      <c r="D1459" s="69" t="s">
        <v>2388</v>
      </c>
      <c r="E1459" s="75" t="s">
        <v>67</v>
      </c>
      <c r="F1459" s="69" t="s">
        <v>2538</v>
      </c>
      <c r="G1459" s="71">
        <v>550000</v>
      </c>
      <c r="H1459" s="72">
        <f t="shared" si="22"/>
        <v>264.60193054687301</v>
      </c>
    </row>
    <row r="1460" spans="1:8" ht="15.75" x14ac:dyDescent="0.25">
      <c r="A1460" s="69" t="s">
        <v>2539</v>
      </c>
      <c r="B1460" s="69" t="s">
        <v>1337</v>
      </c>
      <c r="C1460" s="69" t="s">
        <v>2540</v>
      </c>
      <c r="D1460" s="69" t="s">
        <v>2388</v>
      </c>
      <c r="E1460" s="75" t="s">
        <v>67</v>
      </c>
      <c r="F1460" s="69" t="s">
        <v>2541</v>
      </c>
      <c r="G1460" s="71">
        <v>280000</v>
      </c>
      <c r="H1460" s="72">
        <f t="shared" si="22"/>
        <v>134.70643736931714</v>
      </c>
    </row>
    <row r="1461" spans="1:8" ht="15.75" x14ac:dyDescent="0.25">
      <c r="A1461" s="69" t="s">
        <v>2542</v>
      </c>
      <c r="B1461" s="69" t="s">
        <v>1337</v>
      </c>
      <c r="C1461" s="69" t="s">
        <v>2543</v>
      </c>
      <c r="D1461" s="69" t="s">
        <v>2388</v>
      </c>
      <c r="E1461" s="75" t="s">
        <v>67</v>
      </c>
      <c r="F1461" s="69" t="s">
        <v>2544</v>
      </c>
      <c r="G1461" s="71">
        <v>420000</v>
      </c>
      <c r="H1461" s="72">
        <f t="shared" si="22"/>
        <v>202.05965605397574</v>
      </c>
    </row>
    <row r="1462" spans="1:8" ht="15.75" x14ac:dyDescent="0.25">
      <c r="A1462" s="69" t="s">
        <v>2545</v>
      </c>
      <c r="B1462" s="69" t="s">
        <v>1337</v>
      </c>
      <c r="C1462" s="69" t="s">
        <v>2546</v>
      </c>
      <c r="D1462" s="69" t="s">
        <v>2388</v>
      </c>
      <c r="E1462" s="75" t="s">
        <v>67</v>
      </c>
      <c r="F1462" s="69" t="s">
        <v>2547</v>
      </c>
      <c r="G1462" s="71">
        <v>250000</v>
      </c>
      <c r="H1462" s="72">
        <f t="shared" si="22"/>
        <v>120.27360479403318</v>
      </c>
    </row>
    <row r="1463" spans="1:8" ht="15.75" x14ac:dyDescent="0.25">
      <c r="A1463" s="69" t="s">
        <v>2548</v>
      </c>
      <c r="B1463" s="69" t="s">
        <v>1278</v>
      </c>
      <c r="C1463" s="69" t="s">
        <v>1445</v>
      </c>
      <c r="D1463" s="69" t="s">
        <v>1347</v>
      </c>
      <c r="E1463" s="75" t="s">
        <v>72</v>
      </c>
      <c r="F1463" s="69" t="s">
        <v>2549</v>
      </c>
      <c r="G1463" s="71">
        <v>97450</v>
      </c>
      <c r="H1463" s="72">
        <f t="shared" si="22"/>
        <v>46.882651148714132</v>
      </c>
    </row>
    <row r="1464" spans="1:8" ht="15.75" x14ac:dyDescent="0.25">
      <c r="A1464" s="69" t="s">
        <v>2550</v>
      </c>
      <c r="B1464" s="69" t="s">
        <v>1278</v>
      </c>
      <c r="C1464" s="69" t="s">
        <v>2201</v>
      </c>
      <c r="D1464" s="69" t="s">
        <v>1347</v>
      </c>
      <c r="E1464" s="75" t="s">
        <v>72</v>
      </c>
      <c r="F1464" s="69" t="s">
        <v>2551</v>
      </c>
      <c r="G1464" s="71">
        <v>10000</v>
      </c>
      <c r="H1464" s="72">
        <f t="shared" si="22"/>
        <v>4.8109441917613269</v>
      </c>
    </row>
    <row r="1465" spans="1:8" ht="15.75" x14ac:dyDescent="0.25">
      <c r="A1465" s="69" t="s">
        <v>2552</v>
      </c>
      <c r="B1465" s="69" t="s">
        <v>1323</v>
      </c>
      <c r="C1465" s="69" t="s">
        <v>1309</v>
      </c>
      <c r="D1465" s="69" t="s">
        <v>1347</v>
      </c>
      <c r="E1465" s="75" t="s">
        <v>72</v>
      </c>
      <c r="F1465" s="69" t="s">
        <v>2553</v>
      </c>
      <c r="G1465" s="71">
        <v>39132</v>
      </c>
      <c r="H1465" s="72">
        <f t="shared" si="22"/>
        <v>18.826186811200426</v>
      </c>
    </row>
    <row r="1466" spans="1:8" ht="15.75" x14ac:dyDescent="0.25">
      <c r="A1466" s="69" t="s">
        <v>2554</v>
      </c>
      <c r="B1466" s="69" t="s">
        <v>1278</v>
      </c>
      <c r="C1466" s="69" t="s">
        <v>2555</v>
      </c>
      <c r="D1466" s="69" t="s">
        <v>1347</v>
      </c>
      <c r="E1466" s="75" t="s">
        <v>72</v>
      </c>
      <c r="F1466" s="69" t="s">
        <v>2556</v>
      </c>
      <c r="G1466" s="71">
        <v>5250000</v>
      </c>
      <c r="H1466" s="72">
        <f t="shared" si="22"/>
        <v>2525.7457006746968</v>
      </c>
    </row>
    <row r="1467" spans="1:8" ht="15.75" x14ac:dyDescent="0.25">
      <c r="A1467" s="69" t="s">
        <v>2557</v>
      </c>
      <c r="B1467" s="69" t="s">
        <v>1341</v>
      </c>
      <c r="C1467" s="69" t="s">
        <v>2558</v>
      </c>
      <c r="D1467" s="69" t="s">
        <v>1347</v>
      </c>
      <c r="E1467" s="75" t="s">
        <v>72</v>
      </c>
      <c r="F1467" s="69" t="s">
        <v>2559</v>
      </c>
      <c r="G1467" s="71">
        <v>100000</v>
      </c>
      <c r="H1467" s="72">
        <f t="shared" si="22"/>
        <v>48.109441917613267</v>
      </c>
    </row>
    <row r="1468" spans="1:8" ht="15.75" x14ac:dyDescent="0.25">
      <c r="A1468" s="69" t="s">
        <v>2560</v>
      </c>
      <c r="B1468" s="69" t="s">
        <v>1341</v>
      </c>
      <c r="C1468" s="69" t="s">
        <v>2561</v>
      </c>
      <c r="D1468" s="69" t="s">
        <v>1347</v>
      </c>
      <c r="E1468" s="75" t="s">
        <v>72</v>
      </c>
      <c r="F1468" s="69" t="s">
        <v>2562</v>
      </c>
      <c r="G1468" s="71">
        <v>100000</v>
      </c>
      <c r="H1468" s="72">
        <f t="shared" si="22"/>
        <v>48.109441917613267</v>
      </c>
    </row>
    <row r="1469" spans="1:8" ht="15.75" x14ac:dyDescent="0.25">
      <c r="A1469" s="69" t="s">
        <v>2563</v>
      </c>
      <c r="B1469" s="69" t="s">
        <v>1341</v>
      </c>
      <c r="C1469" s="69" t="s">
        <v>2564</v>
      </c>
      <c r="D1469" s="69" t="s">
        <v>1347</v>
      </c>
      <c r="E1469" s="75" t="s">
        <v>72</v>
      </c>
      <c r="F1469" s="69" t="s">
        <v>2565</v>
      </c>
      <c r="G1469" s="71">
        <v>100000</v>
      </c>
      <c r="H1469" s="72">
        <f t="shared" si="22"/>
        <v>48.109441917613267</v>
      </c>
    </row>
    <row r="1470" spans="1:8" ht="15.75" x14ac:dyDescent="0.25">
      <c r="A1470" s="69" t="s">
        <v>2566</v>
      </c>
      <c r="B1470" s="69" t="s">
        <v>1341</v>
      </c>
      <c r="C1470" s="69" t="s">
        <v>2567</v>
      </c>
      <c r="D1470" s="69" t="s">
        <v>1347</v>
      </c>
      <c r="E1470" s="75" t="s">
        <v>72</v>
      </c>
      <c r="F1470" s="69" t="s">
        <v>2568</v>
      </c>
      <c r="G1470" s="71">
        <v>20000</v>
      </c>
      <c r="H1470" s="72">
        <f t="shared" si="22"/>
        <v>9.6218883835226539</v>
      </c>
    </row>
    <row r="1471" spans="1:8" ht="15.75" x14ac:dyDescent="0.25">
      <c r="A1471" s="69" t="s">
        <v>2569</v>
      </c>
      <c r="B1471" s="69" t="s">
        <v>1341</v>
      </c>
      <c r="C1471" s="69" t="s">
        <v>2570</v>
      </c>
      <c r="D1471" s="69" t="s">
        <v>1347</v>
      </c>
      <c r="E1471" s="75" t="s">
        <v>72</v>
      </c>
      <c r="F1471" s="69" t="s">
        <v>2571</v>
      </c>
      <c r="G1471" s="71">
        <v>100000</v>
      </c>
      <c r="H1471" s="72">
        <f t="shared" si="22"/>
        <v>48.109441917613267</v>
      </c>
    </row>
    <row r="1472" spans="1:8" ht="15.75" x14ac:dyDescent="0.25">
      <c r="A1472" s="69" t="s">
        <v>2572</v>
      </c>
      <c r="B1472" s="69" t="s">
        <v>1341</v>
      </c>
      <c r="C1472" s="69" t="s">
        <v>2573</v>
      </c>
      <c r="D1472" s="69" t="s">
        <v>1347</v>
      </c>
      <c r="E1472" s="75" t="s">
        <v>72</v>
      </c>
      <c r="F1472" s="69" t="s">
        <v>2574</v>
      </c>
      <c r="G1472" s="71">
        <v>100000</v>
      </c>
      <c r="H1472" s="72">
        <f t="shared" si="22"/>
        <v>48.109441917613267</v>
      </c>
    </row>
    <row r="1473" spans="1:8" ht="15.75" x14ac:dyDescent="0.25">
      <c r="A1473" s="69" t="s">
        <v>2575</v>
      </c>
      <c r="B1473" s="69" t="s">
        <v>1341</v>
      </c>
      <c r="C1473" s="69" t="s">
        <v>2576</v>
      </c>
      <c r="D1473" s="69" t="s">
        <v>1347</v>
      </c>
      <c r="E1473" s="75" t="s">
        <v>72</v>
      </c>
      <c r="F1473" s="69" t="s">
        <v>2577</v>
      </c>
      <c r="G1473" s="71">
        <v>200000</v>
      </c>
      <c r="H1473" s="72">
        <f t="shared" si="22"/>
        <v>96.218883835226535</v>
      </c>
    </row>
    <row r="1474" spans="1:8" ht="15.75" x14ac:dyDescent="0.25">
      <c r="A1474" s="69" t="s">
        <v>2578</v>
      </c>
      <c r="B1474" s="69" t="s">
        <v>1341</v>
      </c>
      <c r="C1474" s="69" t="s">
        <v>2579</v>
      </c>
      <c r="D1474" s="69" t="s">
        <v>1347</v>
      </c>
      <c r="E1474" s="75" t="s">
        <v>72</v>
      </c>
      <c r="F1474" s="69" t="s">
        <v>2580</v>
      </c>
      <c r="G1474" s="71">
        <v>200000</v>
      </c>
      <c r="H1474" s="72">
        <f t="shared" si="22"/>
        <v>96.218883835226535</v>
      </c>
    </row>
    <row r="1475" spans="1:8" ht="15.75" x14ac:dyDescent="0.25">
      <c r="A1475" s="69" t="s">
        <v>2581</v>
      </c>
      <c r="B1475" s="69" t="s">
        <v>1341</v>
      </c>
      <c r="C1475" s="69" t="s">
        <v>2582</v>
      </c>
      <c r="D1475" s="69" t="s">
        <v>1347</v>
      </c>
      <c r="E1475" s="75" t="s">
        <v>72</v>
      </c>
      <c r="F1475" s="69" t="s">
        <v>2583</v>
      </c>
      <c r="G1475" s="71">
        <v>160000</v>
      </c>
      <c r="H1475" s="72">
        <f t="shared" si="22"/>
        <v>76.975107068181231</v>
      </c>
    </row>
    <row r="1476" spans="1:8" ht="15.75" x14ac:dyDescent="0.25">
      <c r="A1476" s="69" t="s">
        <v>2584</v>
      </c>
      <c r="B1476" s="69" t="s">
        <v>1341</v>
      </c>
      <c r="C1476" s="69" t="s">
        <v>2585</v>
      </c>
      <c r="D1476" s="69" t="s">
        <v>1347</v>
      </c>
      <c r="E1476" s="75" t="s">
        <v>72</v>
      </c>
      <c r="F1476" s="69" t="s">
        <v>2586</v>
      </c>
      <c r="G1476" s="71">
        <v>160000</v>
      </c>
      <c r="H1476" s="72">
        <f t="shared" si="22"/>
        <v>76.975107068181231</v>
      </c>
    </row>
    <row r="1477" spans="1:8" ht="15.75" x14ac:dyDescent="0.25">
      <c r="A1477" s="69" t="s">
        <v>2587</v>
      </c>
      <c r="B1477" s="69" t="s">
        <v>1278</v>
      </c>
      <c r="C1477" s="69" t="s">
        <v>2588</v>
      </c>
      <c r="D1477" s="69" t="s">
        <v>1347</v>
      </c>
      <c r="E1477" s="75" t="s">
        <v>72</v>
      </c>
      <c r="F1477" s="69" t="s">
        <v>2589</v>
      </c>
      <c r="G1477" s="71">
        <v>40000</v>
      </c>
      <c r="H1477" s="72">
        <f t="shared" si="22"/>
        <v>19.243776767045308</v>
      </c>
    </row>
    <row r="1478" spans="1:8" ht="15.75" x14ac:dyDescent="0.25">
      <c r="A1478" s="69" t="s">
        <v>2590</v>
      </c>
      <c r="B1478" s="69" t="s">
        <v>1337</v>
      </c>
      <c r="C1478" s="69" t="s">
        <v>2591</v>
      </c>
      <c r="D1478" s="69" t="s">
        <v>1347</v>
      </c>
      <c r="E1478" s="75" t="s">
        <v>72</v>
      </c>
      <c r="F1478" s="69" t="s">
        <v>2592</v>
      </c>
      <c r="G1478" s="71">
        <v>1760000</v>
      </c>
      <c r="H1478" s="72">
        <f t="shared" si="22"/>
        <v>846.72617774999355</v>
      </c>
    </row>
    <row r="1479" spans="1:8" ht="15.75" x14ac:dyDescent="0.25">
      <c r="A1479" s="69" t="s">
        <v>2593</v>
      </c>
      <c r="B1479" s="69" t="s">
        <v>1337</v>
      </c>
      <c r="C1479" s="69" t="s">
        <v>2348</v>
      </c>
      <c r="D1479" s="69" t="s">
        <v>1347</v>
      </c>
      <c r="E1479" s="75" t="s">
        <v>72</v>
      </c>
      <c r="F1479" s="69" t="s">
        <v>2594</v>
      </c>
      <c r="G1479" s="71">
        <v>395000</v>
      </c>
      <c r="H1479" s="72">
        <f t="shared" ref="H1479:H1542" si="23">G1479/$G$2</f>
        <v>190.03229557457243</v>
      </c>
    </row>
    <row r="1480" spans="1:8" ht="15.75" x14ac:dyDescent="0.25">
      <c r="A1480" s="69" t="s">
        <v>2595</v>
      </c>
      <c r="B1480" s="69" t="s">
        <v>1337</v>
      </c>
      <c r="C1480" s="69" t="s">
        <v>1800</v>
      </c>
      <c r="D1480" s="69" t="s">
        <v>1347</v>
      </c>
      <c r="E1480" s="75" t="s">
        <v>72</v>
      </c>
      <c r="F1480" s="69" t="s">
        <v>2596</v>
      </c>
      <c r="G1480" s="71">
        <v>100000</v>
      </c>
      <c r="H1480" s="72">
        <f t="shared" si="23"/>
        <v>48.109441917613267</v>
      </c>
    </row>
    <row r="1481" spans="1:8" ht="15.75" x14ac:dyDescent="0.25">
      <c r="A1481" s="69" t="s">
        <v>2597</v>
      </c>
      <c r="B1481" s="69" t="s">
        <v>1341</v>
      </c>
      <c r="C1481" s="69" t="s">
        <v>2598</v>
      </c>
      <c r="D1481" s="69" t="s">
        <v>1347</v>
      </c>
      <c r="E1481" s="75" t="s">
        <v>72</v>
      </c>
      <c r="F1481" s="69" t="s">
        <v>2599</v>
      </c>
      <c r="G1481" s="71">
        <v>-100000</v>
      </c>
      <c r="H1481" s="72">
        <f t="shared" si="23"/>
        <v>-48.109441917613267</v>
      </c>
    </row>
    <row r="1482" spans="1:8" ht="15.75" x14ac:dyDescent="0.25">
      <c r="A1482" s="69" t="s">
        <v>2600</v>
      </c>
      <c r="B1482" s="69" t="s">
        <v>1278</v>
      </c>
      <c r="C1482" s="69" t="s">
        <v>2601</v>
      </c>
      <c r="D1482" s="69" t="s">
        <v>1347</v>
      </c>
      <c r="E1482" s="75" t="s">
        <v>72</v>
      </c>
      <c r="F1482" s="69" t="s">
        <v>2602</v>
      </c>
      <c r="G1482" s="71">
        <v>100000</v>
      </c>
      <c r="H1482" s="72">
        <f t="shared" si="23"/>
        <v>48.109441917613267</v>
      </c>
    </row>
    <row r="1483" spans="1:8" ht="15.75" x14ac:dyDescent="0.25">
      <c r="A1483" s="69" t="s">
        <v>2600</v>
      </c>
      <c r="B1483" s="69" t="s">
        <v>1278</v>
      </c>
      <c r="C1483" s="69" t="s">
        <v>2601</v>
      </c>
      <c r="D1483" s="69" t="s">
        <v>1347</v>
      </c>
      <c r="E1483" s="75" t="s">
        <v>72</v>
      </c>
      <c r="F1483" s="69" t="s">
        <v>2603</v>
      </c>
      <c r="G1483" s="71">
        <v>768000</v>
      </c>
      <c r="H1483" s="72">
        <f t="shared" si="23"/>
        <v>369.4805139272699</v>
      </c>
    </row>
    <row r="1484" spans="1:8" ht="15.75" x14ac:dyDescent="0.25">
      <c r="A1484" s="69" t="s">
        <v>2604</v>
      </c>
      <c r="B1484" s="69" t="s">
        <v>1278</v>
      </c>
      <c r="C1484" s="69" t="s">
        <v>2605</v>
      </c>
      <c r="D1484" s="69" t="s">
        <v>1347</v>
      </c>
      <c r="E1484" s="75" t="s">
        <v>72</v>
      </c>
      <c r="F1484" s="69" t="s">
        <v>2606</v>
      </c>
      <c r="G1484" s="71">
        <v>50000</v>
      </c>
      <c r="H1484" s="72">
        <f t="shared" si="23"/>
        <v>24.054720958806634</v>
      </c>
    </row>
    <row r="1485" spans="1:8" ht="15.75" x14ac:dyDescent="0.25">
      <c r="A1485" s="69" t="s">
        <v>2604</v>
      </c>
      <c r="B1485" s="69" t="s">
        <v>1278</v>
      </c>
      <c r="C1485" s="69" t="s">
        <v>2605</v>
      </c>
      <c r="D1485" s="69" t="s">
        <v>1347</v>
      </c>
      <c r="E1485" s="75" t="s">
        <v>72</v>
      </c>
      <c r="F1485" s="69" t="s">
        <v>2607</v>
      </c>
      <c r="G1485" s="71">
        <v>620000</v>
      </c>
      <c r="H1485" s="72">
        <f t="shared" si="23"/>
        <v>298.27853988920225</v>
      </c>
    </row>
    <row r="1486" spans="1:8" ht="15.75" x14ac:dyDescent="0.25">
      <c r="A1486" s="69" t="s">
        <v>2608</v>
      </c>
      <c r="B1486" s="69" t="s">
        <v>1278</v>
      </c>
      <c r="C1486" s="69" t="s">
        <v>2297</v>
      </c>
      <c r="D1486" s="69" t="s">
        <v>1347</v>
      </c>
      <c r="E1486" s="75" t="s">
        <v>72</v>
      </c>
      <c r="F1486" s="69" t="s">
        <v>2349</v>
      </c>
      <c r="G1486" s="71">
        <v>350000</v>
      </c>
      <c r="H1486" s="72">
        <f t="shared" si="23"/>
        <v>168.38304671164644</v>
      </c>
    </row>
    <row r="1487" spans="1:8" ht="15.75" x14ac:dyDescent="0.25">
      <c r="A1487" s="69" t="s">
        <v>2609</v>
      </c>
      <c r="B1487" s="69" t="s">
        <v>1278</v>
      </c>
      <c r="C1487" s="69" t="s">
        <v>2591</v>
      </c>
      <c r="D1487" s="69" t="s">
        <v>1347</v>
      </c>
      <c r="E1487" s="75" t="s">
        <v>72</v>
      </c>
      <c r="F1487" s="69" t="s">
        <v>2349</v>
      </c>
      <c r="G1487" s="71">
        <v>280000</v>
      </c>
      <c r="H1487" s="72">
        <f t="shared" si="23"/>
        <v>134.70643736931714</v>
      </c>
    </row>
    <row r="1488" spans="1:8" ht="15.75" x14ac:dyDescent="0.25">
      <c r="A1488" s="69" t="s">
        <v>2610</v>
      </c>
      <c r="B1488" s="69" t="s">
        <v>1278</v>
      </c>
      <c r="C1488" s="69" t="s">
        <v>1454</v>
      </c>
      <c r="D1488" s="69" t="s">
        <v>1347</v>
      </c>
      <c r="E1488" s="75" t="s">
        <v>72</v>
      </c>
      <c r="F1488" s="69" t="s">
        <v>2611</v>
      </c>
      <c r="G1488" s="71">
        <v>148027</v>
      </c>
      <c r="H1488" s="72">
        <f t="shared" si="23"/>
        <v>71.214963587385398</v>
      </c>
    </row>
    <row r="1489" spans="1:8" ht="15.75" x14ac:dyDescent="0.25">
      <c r="A1489" s="69" t="s">
        <v>2612</v>
      </c>
      <c r="B1489" s="69" t="s">
        <v>1341</v>
      </c>
      <c r="C1489" s="69" t="s">
        <v>2613</v>
      </c>
      <c r="D1489" s="69" t="s">
        <v>1768</v>
      </c>
      <c r="E1489" s="75" t="s">
        <v>77</v>
      </c>
      <c r="F1489" s="69" t="s">
        <v>2614</v>
      </c>
      <c r="G1489" s="71">
        <v>300000</v>
      </c>
      <c r="H1489" s="72">
        <f t="shared" si="23"/>
        <v>144.32832575283982</v>
      </c>
    </row>
    <row r="1490" spans="1:8" ht="15.75" x14ac:dyDescent="0.25">
      <c r="A1490" s="69" t="s">
        <v>2615</v>
      </c>
      <c r="B1490" s="69" t="s">
        <v>1341</v>
      </c>
      <c r="C1490" s="69" t="s">
        <v>2616</v>
      </c>
      <c r="D1490" s="69" t="s">
        <v>1768</v>
      </c>
      <c r="E1490" s="75" t="s">
        <v>77</v>
      </c>
      <c r="F1490" s="69" t="s">
        <v>2617</v>
      </c>
      <c r="G1490" s="71">
        <v>300000</v>
      </c>
      <c r="H1490" s="72">
        <f t="shared" si="23"/>
        <v>144.32832575283982</v>
      </c>
    </row>
    <row r="1491" spans="1:8" ht="15.75" x14ac:dyDescent="0.25">
      <c r="A1491" s="69" t="s">
        <v>2618</v>
      </c>
      <c r="B1491" s="69" t="s">
        <v>1341</v>
      </c>
      <c r="C1491" s="69" t="s">
        <v>2619</v>
      </c>
      <c r="D1491" s="69" t="s">
        <v>1768</v>
      </c>
      <c r="E1491" s="75" t="s">
        <v>77</v>
      </c>
      <c r="F1491" s="69" t="s">
        <v>2620</v>
      </c>
      <c r="G1491" s="71">
        <v>300000</v>
      </c>
      <c r="H1491" s="72">
        <f t="shared" si="23"/>
        <v>144.32832575283982</v>
      </c>
    </row>
    <row r="1492" spans="1:8" ht="15.75" x14ac:dyDescent="0.25">
      <c r="A1492" s="69" t="s">
        <v>2621</v>
      </c>
      <c r="B1492" s="69" t="s">
        <v>1341</v>
      </c>
      <c r="C1492" s="69" t="s">
        <v>2622</v>
      </c>
      <c r="D1492" s="69" t="s">
        <v>1768</v>
      </c>
      <c r="E1492" s="75" t="s">
        <v>77</v>
      </c>
      <c r="F1492" s="69" t="s">
        <v>2623</v>
      </c>
      <c r="G1492" s="71">
        <v>300000</v>
      </c>
      <c r="H1492" s="72">
        <f t="shared" si="23"/>
        <v>144.32832575283982</v>
      </c>
    </row>
    <row r="1493" spans="1:8" ht="15.75" x14ac:dyDescent="0.25">
      <c r="A1493" s="69" t="s">
        <v>2624</v>
      </c>
      <c r="B1493" s="69" t="s">
        <v>1341</v>
      </c>
      <c r="C1493" s="69" t="s">
        <v>2625</v>
      </c>
      <c r="D1493" s="69" t="s">
        <v>1768</v>
      </c>
      <c r="E1493" s="75" t="s">
        <v>77</v>
      </c>
      <c r="F1493" s="69" t="s">
        <v>2626</v>
      </c>
      <c r="G1493" s="71">
        <v>300000</v>
      </c>
      <c r="H1493" s="72">
        <f t="shared" si="23"/>
        <v>144.32832575283982</v>
      </c>
    </row>
    <row r="1494" spans="1:8" ht="15.75" x14ac:dyDescent="0.25">
      <c r="A1494" s="69" t="s">
        <v>2627</v>
      </c>
      <c r="B1494" s="69" t="s">
        <v>1341</v>
      </c>
      <c r="C1494" s="69" t="s">
        <v>2628</v>
      </c>
      <c r="D1494" s="69" t="s">
        <v>1768</v>
      </c>
      <c r="E1494" s="75" t="s">
        <v>77</v>
      </c>
      <c r="F1494" s="69" t="s">
        <v>2629</v>
      </c>
      <c r="G1494" s="71">
        <v>300000</v>
      </c>
      <c r="H1494" s="72">
        <f t="shared" si="23"/>
        <v>144.32832575283982</v>
      </c>
    </row>
    <row r="1495" spans="1:8" ht="15.75" x14ac:dyDescent="0.25">
      <c r="A1495" s="69" t="s">
        <v>2630</v>
      </c>
      <c r="B1495" s="69" t="s">
        <v>1302</v>
      </c>
      <c r="C1495" s="69" t="s">
        <v>2631</v>
      </c>
      <c r="D1495" s="69" t="s">
        <v>1768</v>
      </c>
      <c r="E1495" s="75" t="s">
        <v>77</v>
      </c>
      <c r="F1495" s="69" t="s">
        <v>2632</v>
      </c>
      <c r="G1495" s="71">
        <v>290000</v>
      </c>
      <c r="H1495" s="72">
        <f t="shared" si="23"/>
        <v>139.51738156107848</v>
      </c>
    </row>
    <row r="1496" spans="1:8" ht="15.75" x14ac:dyDescent="0.25">
      <c r="A1496" s="69" t="s">
        <v>2630</v>
      </c>
      <c r="B1496" s="69" t="s">
        <v>1302</v>
      </c>
      <c r="C1496" s="69" t="s">
        <v>2631</v>
      </c>
      <c r="D1496" s="69" t="s">
        <v>1768</v>
      </c>
      <c r="E1496" s="75" t="s">
        <v>77</v>
      </c>
      <c r="F1496" s="69" t="s">
        <v>2633</v>
      </c>
      <c r="G1496" s="71">
        <v>400000</v>
      </c>
      <c r="H1496" s="72">
        <f t="shared" si="23"/>
        <v>192.43776767045307</v>
      </c>
    </row>
    <row r="1497" spans="1:8" ht="15.75" x14ac:dyDescent="0.25">
      <c r="A1497" s="69" t="s">
        <v>2630</v>
      </c>
      <c r="B1497" s="69" t="s">
        <v>1302</v>
      </c>
      <c r="C1497" s="69" t="s">
        <v>2631</v>
      </c>
      <c r="D1497" s="69" t="s">
        <v>1768</v>
      </c>
      <c r="E1497" s="75" t="s">
        <v>77</v>
      </c>
      <c r="F1497" s="69" t="s">
        <v>2634</v>
      </c>
      <c r="G1497" s="71">
        <v>400000</v>
      </c>
      <c r="H1497" s="72">
        <f t="shared" si="23"/>
        <v>192.43776767045307</v>
      </c>
    </row>
    <row r="1498" spans="1:8" ht="15.75" x14ac:dyDescent="0.25">
      <c r="A1498" s="69" t="s">
        <v>2630</v>
      </c>
      <c r="B1498" s="69" t="s">
        <v>1302</v>
      </c>
      <c r="C1498" s="69" t="s">
        <v>2631</v>
      </c>
      <c r="D1498" s="69" t="s">
        <v>1768</v>
      </c>
      <c r="E1498" s="75" t="s">
        <v>77</v>
      </c>
      <c r="F1498" s="69" t="s">
        <v>2635</v>
      </c>
      <c r="G1498" s="71">
        <v>600000</v>
      </c>
      <c r="H1498" s="72">
        <f t="shared" si="23"/>
        <v>288.65665150567963</v>
      </c>
    </row>
    <row r="1499" spans="1:8" ht="15.75" x14ac:dyDescent="0.25">
      <c r="A1499" s="69" t="s">
        <v>2636</v>
      </c>
      <c r="B1499" s="69" t="s">
        <v>1278</v>
      </c>
      <c r="C1499" s="69" t="s">
        <v>2637</v>
      </c>
      <c r="D1499" s="69" t="s">
        <v>1833</v>
      </c>
      <c r="E1499" s="75" t="s">
        <v>82</v>
      </c>
      <c r="F1499" s="69" t="s">
        <v>2638</v>
      </c>
      <c r="G1499" s="71">
        <v>350000</v>
      </c>
      <c r="H1499" s="72">
        <f t="shared" si="23"/>
        <v>168.38304671164644</v>
      </c>
    </row>
    <row r="1500" spans="1:8" ht="15.75" x14ac:dyDescent="0.25">
      <c r="A1500" s="69" t="s">
        <v>2639</v>
      </c>
      <c r="B1500" s="69" t="s">
        <v>1531</v>
      </c>
      <c r="C1500" s="69" t="s">
        <v>1327</v>
      </c>
      <c r="D1500" s="69" t="s">
        <v>1833</v>
      </c>
      <c r="E1500" s="75" t="s">
        <v>82</v>
      </c>
      <c r="F1500" s="69" t="s">
        <v>2640</v>
      </c>
      <c r="G1500" s="71">
        <v>140000</v>
      </c>
      <c r="H1500" s="72">
        <f t="shared" si="23"/>
        <v>67.353218684658572</v>
      </c>
    </row>
    <row r="1501" spans="1:8" ht="15.75" x14ac:dyDescent="0.25">
      <c r="A1501" s="69" t="s">
        <v>2641</v>
      </c>
      <c r="B1501" s="69" t="s">
        <v>1531</v>
      </c>
      <c r="C1501" s="69" t="s">
        <v>2182</v>
      </c>
      <c r="D1501" s="69" t="s">
        <v>1833</v>
      </c>
      <c r="E1501" s="75" t="s">
        <v>82</v>
      </c>
      <c r="F1501" s="69" t="s">
        <v>2642</v>
      </c>
      <c r="G1501" s="71">
        <v>96000</v>
      </c>
      <c r="H1501" s="72">
        <f t="shared" si="23"/>
        <v>46.185064240908737</v>
      </c>
    </row>
    <row r="1502" spans="1:8" ht="15.75" x14ac:dyDescent="0.25">
      <c r="A1502" s="69" t="s">
        <v>2643</v>
      </c>
      <c r="B1502" s="69" t="s">
        <v>1540</v>
      </c>
      <c r="C1502" s="69" t="s">
        <v>1382</v>
      </c>
      <c r="D1502" s="69" t="s">
        <v>1833</v>
      </c>
      <c r="E1502" s="75" t="s">
        <v>82</v>
      </c>
      <c r="F1502" s="69" t="s">
        <v>2644</v>
      </c>
      <c r="G1502" s="71">
        <v>20000</v>
      </c>
      <c r="H1502" s="72">
        <f t="shared" si="23"/>
        <v>9.6218883835226539</v>
      </c>
    </row>
    <row r="1503" spans="1:8" ht="15.75" x14ac:dyDescent="0.25">
      <c r="A1503" s="69" t="s">
        <v>2645</v>
      </c>
      <c r="B1503" s="69" t="s">
        <v>1540</v>
      </c>
      <c r="C1503" s="69" t="s">
        <v>2064</v>
      </c>
      <c r="D1503" s="69" t="s">
        <v>1833</v>
      </c>
      <c r="E1503" s="75" t="s">
        <v>82</v>
      </c>
      <c r="F1503" s="69" t="s">
        <v>2644</v>
      </c>
      <c r="G1503" s="71">
        <v>20000</v>
      </c>
      <c r="H1503" s="72">
        <f t="shared" si="23"/>
        <v>9.6218883835226539</v>
      </c>
    </row>
    <row r="1504" spans="1:8" ht="15.75" x14ac:dyDescent="0.25">
      <c r="A1504" s="69" t="s">
        <v>2646</v>
      </c>
      <c r="B1504" s="69" t="s">
        <v>1540</v>
      </c>
      <c r="C1504" s="69" t="s">
        <v>1703</v>
      </c>
      <c r="D1504" s="69" t="s">
        <v>1833</v>
      </c>
      <c r="E1504" s="75" t="s">
        <v>82</v>
      </c>
      <c r="F1504" s="69" t="s">
        <v>2647</v>
      </c>
      <c r="G1504" s="71">
        <v>20000</v>
      </c>
      <c r="H1504" s="72">
        <f t="shared" si="23"/>
        <v>9.6218883835226539</v>
      </c>
    </row>
    <row r="1505" spans="1:8" ht="15.75" x14ac:dyDescent="0.25">
      <c r="A1505" s="69" t="s">
        <v>2648</v>
      </c>
      <c r="B1505" s="69" t="s">
        <v>1540</v>
      </c>
      <c r="C1505" s="69" t="s">
        <v>1401</v>
      </c>
      <c r="D1505" s="69" t="s">
        <v>1833</v>
      </c>
      <c r="E1505" s="75" t="s">
        <v>82</v>
      </c>
      <c r="F1505" s="69" t="s">
        <v>2647</v>
      </c>
      <c r="G1505" s="71">
        <v>20000</v>
      </c>
      <c r="H1505" s="72">
        <f t="shared" si="23"/>
        <v>9.6218883835226539</v>
      </c>
    </row>
    <row r="1506" spans="1:8" ht="15.75" x14ac:dyDescent="0.25">
      <c r="A1506" s="69" t="s">
        <v>2649</v>
      </c>
      <c r="B1506" s="69" t="s">
        <v>1844</v>
      </c>
      <c r="C1506" s="69" t="s">
        <v>2650</v>
      </c>
      <c r="D1506" s="69" t="s">
        <v>1833</v>
      </c>
      <c r="E1506" s="75" t="s">
        <v>82</v>
      </c>
      <c r="F1506" s="69" t="s">
        <v>2651</v>
      </c>
      <c r="G1506" s="71">
        <v>600000</v>
      </c>
      <c r="H1506" s="72">
        <f t="shared" si="23"/>
        <v>288.65665150567963</v>
      </c>
    </row>
    <row r="1507" spans="1:8" ht="15.75" x14ac:dyDescent="0.25">
      <c r="A1507" s="69" t="s">
        <v>2652</v>
      </c>
      <c r="B1507" s="69" t="s">
        <v>1844</v>
      </c>
      <c r="C1507" s="69" t="s">
        <v>2653</v>
      </c>
      <c r="D1507" s="69" t="s">
        <v>1833</v>
      </c>
      <c r="E1507" s="75" t="s">
        <v>82</v>
      </c>
      <c r="F1507" s="69" t="s">
        <v>2654</v>
      </c>
      <c r="G1507" s="71">
        <v>1000000</v>
      </c>
      <c r="H1507" s="72">
        <f t="shared" si="23"/>
        <v>481.0944191761327</v>
      </c>
    </row>
    <row r="1508" spans="1:8" ht="15.75" x14ac:dyDescent="0.25">
      <c r="A1508" s="69" t="s">
        <v>2655</v>
      </c>
      <c r="B1508" s="69" t="s">
        <v>1531</v>
      </c>
      <c r="C1508" s="69" t="s">
        <v>1678</v>
      </c>
      <c r="D1508" s="69" t="s">
        <v>1833</v>
      </c>
      <c r="E1508" s="75" t="s">
        <v>82</v>
      </c>
      <c r="F1508" s="69" t="s">
        <v>2656</v>
      </c>
      <c r="G1508" s="71">
        <v>75000</v>
      </c>
      <c r="H1508" s="72">
        <f t="shared" si="23"/>
        <v>36.082081438209954</v>
      </c>
    </row>
    <row r="1509" spans="1:8" ht="15.75" x14ac:dyDescent="0.25">
      <c r="A1509" s="69" t="s">
        <v>2657</v>
      </c>
      <c r="B1509" s="69" t="s">
        <v>1531</v>
      </c>
      <c r="C1509" s="69" t="s">
        <v>2658</v>
      </c>
      <c r="D1509" s="69" t="s">
        <v>1833</v>
      </c>
      <c r="E1509" s="75" t="s">
        <v>82</v>
      </c>
      <c r="F1509" s="69" t="s">
        <v>2659</v>
      </c>
      <c r="G1509" s="71">
        <v>75000</v>
      </c>
      <c r="H1509" s="72">
        <f t="shared" si="23"/>
        <v>36.082081438209954</v>
      </c>
    </row>
    <row r="1510" spans="1:8" ht="15.75" x14ac:dyDescent="0.25">
      <c r="A1510" s="69" t="s">
        <v>2660</v>
      </c>
      <c r="B1510" s="69" t="s">
        <v>1531</v>
      </c>
      <c r="C1510" s="69" t="s">
        <v>2661</v>
      </c>
      <c r="D1510" s="69" t="s">
        <v>1833</v>
      </c>
      <c r="E1510" s="75" t="s">
        <v>82</v>
      </c>
      <c r="F1510" s="69" t="s">
        <v>2662</v>
      </c>
      <c r="G1510" s="71">
        <v>80000</v>
      </c>
      <c r="H1510" s="72">
        <f t="shared" si="23"/>
        <v>38.487553534090615</v>
      </c>
    </row>
    <row r="1511" spans="1:8" ht="15.75" x14ac:dyDescent="0.25">
      <c r="A1511" s="69" t="s">
        <v>2663</v>
      </c>
      <c r="B1511" s="69" t="s">
        <v>1531</v>
      </c>
      <c r="C1511" s="69" t="s">
        <v>2664</v>
      </c>
      <c r="D1511" s="69" t="s">
        <v>1833</v>
      </c>
      <c r="E1511" s="75" t="s">
        <v>82</v>
      </c>
      <c r="F1511" s="69" t="s">
        <v>2662</v>
      </c>
      <c r="G1511" s="71">
        <v>80000</v>
      </c>
      <c r="H1511" s="72">
        <f t="shared" si="23"/>
        <v>38.487553534090615</v>
      </c>
    </row>
    <row r="1512" spans="1:8" ht="15.75" x14ac:dyDescent="0.25">
      <c r="A1512" s="69" t="s">
        <v>2665</v>
      </c>
      <c r="B1512" s="69" t="s">
        <v>1531</v>
      </c>
      <c r="C1512" s="69" t="s">
        <v>2666</v>
      </c>
      <c r="D1512" s="69" t="s">
        <v>1833</v>
      </c>
      <c r="E1512" s="75" t="s">
        <v>82</v>
      </c>
      <c r="F1512" s="69" t="s">
        <v>2667</v>
      </c>
      <c r="G1512" s="71">
        <v>50000</v>
      </c>
      <c r="H1512" s="72">
        <f t="shared" si="23"/>
        <v>24.054720958806634</v>
      </c>
    </row>
    <row r="1513" spans="1:8" ht="15.75" x14ac:dyDescent="0.25">
      <c r="A1513" s="69" t="s">
        <v>2668</v>
      </c>
      <c r="B1513" s="69" t="s">
        <v>1278</v>
      </c>
      <c r="C1513" s="69" t="s">
        <v>2669</v>
      </c>
      <c r="D1513" s="69" t="s">
        <v>1833</v>
      </c>
      <c r="E1513" s="75" t="s">
        <v>82</v>
      </c>
      <c r="F1513" s="69" t="s">
        <v>2670</v>
      </c>
      <c r="G1513" s="71">
        <v>118000</v>
      </c>
      <c r="H1513" s="72">
        <f t="shared" si="23"/>
        <v>56.769141462783658</v>
      </c>
    </row>
    <row r="1514" spans="1:8" ht="15.75" x14ac:dyDescent="0.25">
      <c r="A1514" s="69" t="s">
        <v>2671</v>
      </c>
      <c r="B1514" s="69" t="s">
        <v>2303</v>
      </c>
      <c r="C1514" s="69" t="s">
        <v>1757</v>
      </c>
      <c r="D1514" s="69" t="s">
        <v>1833</v>
      </c>
      <c r="E1514" s="75" t="s">
        <v>82</v>
      </c>
      <c r="F1514" s="69" t="s">
        <v>2672</v>
      </c>
      <c r="G1514" s="71">
        <v>40000</v>
      </c>
      <c r="H1514" s="72">
        <f t="shared" si="23"/>
        <v>19.243776767045308</v>
      </c>
    </row>
    <row r="1515" spans="1:8" ht="15.75" x14ac:dyDescent="0.25">
      <c r="A1515" s="69" t="s">
        <v>2673</v>
      </c>
      <c r="B1515" s="69" t="s">
        <v>1385</v>
      </c>
      <c r="C1515" s="69" t="s">
        <v>2241</v>
      </c>
      <c r="D1515" s="69" t="s">
        <v>1833</v>
      </c>
      <c r="E1515" s="75" t="s">
        <v>82</v>
      </c>
      <c r="F1515" s="69" t="s">
        <v>2674</v>
      </c>
      <c r="G1515" s="71">
        <v>168000</v>
      </c>
      <c r="H1515" s="72">
        <f t="shared" si="23"/>
        <v>80.823862421590292</v>
      </c>
    </row>
    <row r="1516" spans="1:8" ht="15.75" x14ac:dyDescent="0.25">
      <c r="A1516" s="69" t="s">
        <v>2675</v>
      </c>
      <c r="B1516" s="69" t="s">
        <v>1385</v>
      </c>
      <c r="C1516" s="69" t="s">
        <v>2222</v>
      </c>
      <c r="D1516" s="69" t="s">
        <v>1833</v>
      </c>
      <c r="E1516" s="75" t="s">
        <v>82</v>
      </c>
      <c r="F1516" s="69" t="s">
        <v>2676</v>
      </c>
      <c r="G1516" s="71">
        <v>40000</v>
      </c>
      <c r="H1516" s="72">
        <f t="shared" si="23"/>
        <v>19.243776767045308</v>
      </c>
    </row>
    <row r="1517" spans="1:8" ht="15.75" x14ac:dyDescent="0.25">
      <c r="A1517" s="69" t="s">
        <v>2677</v>
      </c>
      <c r="B1517" s="69" t="s">
        <v>2290</v>
      </c>
      <c r="C1517" s="69" t="s">
        <v>1317</v>
      </c>
      <c r="D1517" s="69" t="s">
        <v>1833</v>
      </c>
      <c r="E1517" s="75" t="s">
        <v>82</v>
      </c>
      <c r="F1517" s="69" t="s">
        <v>2678</v>
      </c>
      <c r="G1517" s="71">
        <v>20000</v>
      </c>
      <c r="H1517" s="72">
        <f t="shared" si="23"/>
        <v>9.6218883835226539</v>
      </c>
    </row>
    <row r="1518" spans="1:8" ht="15.75" x14ac:dyDescent="0.25">
      <c r="A1518" s="69" t="s">
        <v>2679</v>
      </c>
      <c r="B1518" s="69" t="s">
        <v>2290</v>
      </c>
      <c r="C1518" s="69" t="s">
        <v>1365</v>
      </c>
      <c r="D1518" s="69" t="s">
        <v>1833</v>
      </c>
      <c r="E1518" s="75" t="s">
        <v>82</v>
      </c>
      <c r="F1518" s="69" t="s">
        <v>2680</v>
      </c>
      <c r="G1518" s="71">
        <v>20000</v>
      </c>
      <c r="H1518" s="72">
        <f t="shared" si="23"/>
        <v>9.6218883835226539</v>
      </c>
    </row>
    <row r="1519" spans="1:8" ht="15.75" x14ac:dyDescent="0.25">
      <c r="A1519" s="69" t="s">
        <v>2681</v>
      </c>
      <c r="B1519" s="69" t="s">
        <v>1385</v>
      </c>
      <c r="C1519" s="69" t="s">
        <v>2682</v>
      </c>
      <c r="D1519" s="69" t="s">
        <v>1833</v>
      </c>
      <c r="E1519" s="75" t="s">
        <v>82</v>
      </c>
      <c r="F1519" s="69" t="s">
        <v>2683</v>
      </c>
      <c r="G1519" s="71">
        <v>168000</v>
      </c>
      <c r="H1519" s="72">
        <f t="shared" si="23"/>
        <v>80.823862421590292</v>
      </c>
    </row>
    <row r="1520" spans="1:8" ht="15.75" x14ac:dyDescent="0.25">
      <c r="A1520" s="69" t="s">
        <v>2684</v>
      </c>
      <c r="B1520" s="69" t="s">
        <v>1385</v>
      </c>
      <c r="C1520" s="69" t="s">
        <v>2225</v>
      </c>
      <c r="D1520" s="69" t="s">
        <v>1833</v>
      </c>
      <c r="E1520" s="75" t="s">
        <v>82</v>
      </c>
      <c r="F1520" s="69" t="s">
        <v>2685</v>
      </c>
      <c r="G1520" s="71">
        <v>140000</v>
      </c>
      <c r="H1520" s="72">
        <f t="shared" si="23"/>
        <v>67.353218684658572</v>
      </c>
    </row>
    <row r="1521" spans="1:8" ht="15.75" x14ac:dyDescent="0.25">
      <c r="A1521" s="69" t="s">
        <v>2686</v>
      </c>
      <c r="B1521" s="69" t="s">
        <v>2290</v>
      </c>
      <c r="C1521" s="69" t="s">
        <v>1368</v>
      </c>
      <c r="D1521" s="69" t="s">
        <v>1833</v>
      </c>
      <c r="E1521" s="75" t="s">
        <v>82</v>
      </c>
      <c r="F1521" s="69" t="s">
        <v>2687</v>
      </c>
      <c r="G1521" s="71">
        <v>10000</v>
      </c>
      <c r="H1521" s="72">
        <f t="shared" si="23"/>
        <v>4.8109441917613269</v>
      </c>
    </row>
    <row r="1522" spans="1:8" ht="15.75" x14ac:dyDescent="0.25">
      <c r="A1522" s="69" t="s">
        <v>2688</v>
      </c>
      <c r="B1522" s="69" t="s">
        <v>1716</v>
      </c>
      <c r="C1522" s="69" t="s">
        <v>2689</v>
      </c>
      <c r="D1522" s="69" t="s">
        <v>1833</v>
      </c>
      <c r="E1522" s="75" t="s">
        <v>82</v>
      </c>
      <c r="F1522" s="69" t="s">
        <v>2690</v>
      </c>
      <c r="G1522" s="71">
        <v>150000</v>
      </c>
      <c r="H1522" s="72">
        <f t="shared" si="23"/>
        <v>72.164162876419908</v>
      </c>
    </row>
    <row r="1523" spans="1:8" ht="15.75" x14ac:dyDescent="0.25">
      <c r="A1523" s="69" t="s">
        <v>2691</v>
      </c>
      <c r="B1523" s="69" t="s">
        <v>1716</v>
      </c>
      <c r="C1523" s="69" t="s">
        <v>2692</v>
      </c>
      <c r="D1523" s="69" t="s">
        <v>1833</v>
      </c>
      <c r="E1523" s="75" t="s">
        <v>82</v>
      </c>
      <c r="F1523" s="69" t="s">
        <v>2693</v>
      </c>
      <c r="G1523" s="71">
        <v>1000000</v>
      </c>
      <c r="H1523" s="72">
        <f t="shared" si="23"/>
        <v>481.0944191761327</v>
      </c>
    </row>
    <row r="1524" spans="1:8" ht="15.75" x14ac:dyDescent="0.25">
      <c r="A1524" s="69" t="s">
        <v>2694</v>
      </c>
      <c r="B1524" s="69" t="s">
        <v>2290</v>
      </c>
      <c r="C1524" s="69" t="s">
        <v>1532</v>
      </c>
      <c r="D1524" s="69" t="s">
        <v>1833</v>
      </c>
      <c r="E1524" s="75" t="s">
        <v>82</v>
      </c>
      <c r="F1524" s="69" t="s">
        <v>2695</v>
      </c>
      <c r="G1524" s="71">
        <v>10000</v>
      </c>
      <c r="H1524" s="72">
        <f t="shared" si="23"/>
        <v>4.8109441917613269</v>
      </c>
    </row>
    <row r="1525" spans="1:8" ht="15.75" x14ac:dyDescent="0.25">
      <c r="A1525" s="69" t="s">
        <v>2696</v>
      </c>
      <c r="B1525" s="69" t="s">
        <v>1385</v>
      </c>
      <c r="C1525" s="69" t="s">
        <v>2697</v>
      </c>
      <c r="D1525" s="69" t="s">
        <v>1833</v>
      </c>
      <c r="E1525" s="75" t="s">
        <v>82</v>
      </c>
      <c r="F1525" s="69" t="s">
        <v>2698</v>
      </c>
      <c r="G1525" s="71">
        <v>80000</v>
      </c>
      <c r="H1525" s="72">
        <f t="shared" si="23"/>
        <v>38.487553534090615</v>
      </c>
    </row>
    <row r="1526" spans="1:8" ht="15.75" x14ac:dyDescent="0.25">
      <c r="A1526" s="69" t="s">
        <v>2699</v>
      </c>
      <c r="B1526" s="69" t="s">
        <v>1385</v>
      </c>
      <c r="C1526" s="69" t="s">
        <v>2496</v>
      </c>
      <c r="D1526" s="69" t="s">
        <v>1833</v>
      </c>
      <c r="E1526" s="75" t="s">
        <v>82</v>
      </c>
      <c r="F1526" s="69" t="s">
        <v>2700</v>
      </c>
      <c r="G1526" s="71">
        <v>80000</v>
      </c>
      <c r="H1526" s="72">
        <f t="shared" si="23"/>
        <v>38.487553534090615</v>
      </c>
    </row>
    <row r="1527" spans="1:8" ht="15.75" x14ac:dyDescent="0.25">
      <c r="A1527" s="69" t="s">
        <v>2701</v>
      </c>
      <c r="B1527" s="69" t="s">
        <v>1385</v>
      </c>
      <c r="C1527" s="69" t="s">
        <v>2702</v>
      </c>
      <c r="D1527" s="69" t="s">
        <v>1833</v>
      </c>
      <c r="E1527" s="75" t="s">
        <v>82</v>
      </c>
      <c r="F1527" s="69" t="s">
        <v>2703</v>
      </c>
      <c r="G1527" s="71">
        <v>140000</v>
      </c>
      <c r="H1527" s="72">
        <f t="shared" si="23"/>
        <v>67.353218684658572</v>
      </c>
    </row>
    <row r="1528" spans="1:8" ht="15.75" x14ac:dyDescent="0.25">
      <c r="A1528" s="69" t="s">
        <v>2704</v>
      </c>
      <c r="B1528" s="69" t="s">
        <v>1385</v>
      </c>
      <c r="C1528" s="69" t="s">
        <v>2601</v>
      </c>
      <c r="D1528" s="69" t="s">
        <v>1833</v>
      </c>
      <c r="E1528" s="75" t="s">
        <v>82</v>
      </c>
      <c r="F1528" s="69" t="s">
        <v>2705</v>
      </c>
      <c r="G1528" s="71">
        <v>10000</v>
      </c>
      <c r="H1528" s="72">
        <f t="shared" si="23"/>
        <v>4.8109441917613269</v>
      </c>
    </row>
    <row r="1529" spans="1:8" ht="15.75" x14ac:dyDescent="0.25">
      <c r="A1529" s="69" t="s">
        <v>2706</v>
      </c>
      <c r="B1529" s="69" t="s">
        <v>2290</v>
      </c>
      <c r="C1529" s="69" t="s">
        <v>1372</v>
      </c>
      <c r="D1529" s="69" t="s">
        <v>1833</v>
      </c>
      <c r="E1529" s="75" t="s">
        <v>82</v>
      </c>
      <c r="F1529" s="69" t="s">
        <v>2707</v>
      </c>
      <c r="G1529" s="71">
        <v>20000</v>
      </c>
      <c r="H1529" s="72">
        <f t="shared" si="23"/>
        <v>9.6218883835226539</v>
      </c>
    </row>
    <row r="1530" spans="1:8" ht="15.75" x14ac:dyDescent="0.25">
      <c r="A1530" s="69" t="s">
        <v>2708</v>
      </c>
      <c r="B1530" s="69" t="s">
        <v>2290</v>
      </c>
      <c r="C1530" s="69" t="s">
        <v>1574</v>
      </c>
      <c r="D1530" s="69" t="s">
        <v>1833</v>
      </c>
      <c r="E1530" s="75" t="s">
        <v>82</v>
      </c>
      <c r="F1530" s="69" t="s">
        <v>2707</v>
      </c>
      <c r="G1530" s="71">
        <v>20000</v>
      </c>
      <c r="H1530" s="72">
        <f t="shared" si="23"/>
        <v>9.6218883835226539</v>
      </c>
    </row>
    <row r="1531" spans="1:8" ht="15.75" x14ac:dyDescent="0.25">
      <c r="A1531" s="69" t="s">
        <v>2709</v>
      </c>
      <c r="B1531" s="69" t="s">
        <v>1553</v>
      </c>
      <c r="C1531" s="69" t="s">
        <v>1298</v>
      </c>
      <c r="D1531" s="69" t="s">
        <v>1833</v>
      </c>
      <c r="E1531" s="75" t="s">
        <v>82</v>
      </c>
      <c r="F1531" s="69" t="s">
        <v>2710</v>
      </c>
      <c r="G1531" s="71">
        <v>40000</v>
      </c>
      <c r="H1531" s="72">
        <f t="shared" si="23"/>
        <v>19.243776767045308</v>
      </c>
    </row>
    <row r="1532" spans="1:8" ht="15.75" x14ac:dyDescent="0.25">
      <c r="A1532" s="69" t="s">
        <v>2711</v>
      </c>
      <c r="B1532" s="69" t="s">
        <v>1553</v>
      </c>
      <c r="C1532" s="69" t="s">
        <v>1300</v>
      </c>
      <c r="D1532" s="69" t="s">
        <v>1833</v>
      </c>
      <c r="E1532" s="75" t="s">
        <v>82</v>
      </c>
      <c r="F1532" s="69" t="s">
        <v>2712</v>
      </c>
      <c r="G1532" s="71">
        <v>40000</v>
      </c>
      <c r="H1532" s="72">
        <f t="shared" si="23"/>
        <v>19.243776767045308</v>
      </c>
    </row>
    <row r="1533" spans="1:8" ht="15.75" x14ac:dyDescent="0.25">
      <c r="A1533" s="69" t="s">
        <v>2713</v>
      </c>
      <c r="B1533" s="69" t="s">
        <v>2231</v>
      </c>
      <c r="C1533" s="69" t="s">
        <v>2714</v>
      </c>
      <c r="D1533" s="69" t="s">
        <v>1833</v>
      </c>
      <c r="E1533" s="75" t="s">
        <v>82</v>
      </c>
      <c r="F1533" s="69" t="s">
        <v>2715</v>
      </c>
      <c r="G1533" s="71">
        <v>200000</v>
      </c>
      <c r="H1533" s="72">
        <f t="shared" si="23"/>
        <v>96.218883835226535</v>
      </c>
    </row>
    <row r="1534" spans="1:8" ht="15.75" x14ac:dyDescent="0.25">
      <c r="A1534" s="69" t="s">
        <v>2716</v>
      </c>
      <c r="B1534" s="69" t="s">
        <v>2303</v>
      </c>
      <c r="C1534" s="69" t="s">
        <v>2135</v>
      </c>
      <c r="D1534" s="69" t="s">
        <v>1833</v>
      </c>
      <c r="E1534" s="75" t="s">
        <v>82</v>
      </c>
      <c r="F1534" s="69" t="s">
        <v>2318</v>
      </c>
      <c r="G1534" s="71">
        <v>120000</v>
      </c>
      <c r="H1534" s="72">
        <f t="shared" si="23"/>
        <v>57.731330301135927</v>
      </c>
    </row>
    <row r="1535" spans="1:8" ht="15.75" x14ac:dyDescent="0.25">
      <c r="A1535" s="69" t="s">
        <v>2717</v>
      </c>
      <c r="B1535" s="69" t="s">
        <v>2303</v>
      </c>
      <c r="C1535" s="69" t="s">
        <v>1362</v>
      </c>
      <c r="D1535" s="69" t="s">
        <v>1833</v>
      </c>
      <c r="E1535" s="75" t="s">
        <v>82</v>
      </c>
      <c r="F1535" s="69" t="s">
        <v>2006</v>
      </c>
      <c r="G1535" s="71">
        <v>140000</v>
      </c>
      <c r="H1535" s="72">
        <f t="shared" si="23"/>
        <v>67.353218684658572</v>
      </c>
    </row>
    <row r="1536" spans="1:8" ht="15.75" x14ac:dyDescent="0.25">
      <c r="A1536" s="69" t="s">
        <v>2718</v>
      </c>
      <c r="B1536" s="69" t="s">
        <v>2303</v>
      </c>
      <c r="C1536" s="69" t="s">
        <v>1747</v>
      </c>
      <c r="D1536" s="69" t="s">
        <v>1833</v>
      </c>
      <c r="E1536" s="75" t="s">
        <v>82</v>
      </c>
      <c r="F1536" s="69" t="s">
        <v>2318</v>
      </c>
      <c r="G1536" s="71">
        <v>120000</v>
      </c>
      <c r="H1536" s="72">
        <f t="shared" si="23"/>
        <v>57.731330301135927</v>
      </c>
    </row>
    <row r="1537" spans="1:8" ht="15.75" x14ac:dyDescent="0.25">
      <c r="A1537" s="69" t="s">
        <v>2719</v>
      </c>
      <c r="B1537" s="69" t="s">
        <v>2303</v>
      </c>
      <c r="C1537" s="69" t="s">
        <v>1303</v>
      </c>
      <c r="D1537" s="69" t="s">
        <v>1833</v>
      </c>
      <c r="E1537" s="75" t="s">
        <v>82</v>
      </c>
      <c r="F1537" s="69" t="s">
        <v>2006</v>
      </c>
      <c r="G1537" s="71">
        <v>140000</v>
      </c>
      <c r="H1537" s="72">
        <f t="shared" si="23"/>
        <v>67.353218684658572</v>
      </c>
    </row>
    <row r="1538" spans="1:8" ht="15.75" x14ac:dyDescent="0.25">
      <c r="A1538" s="69" t="s">
        <v>2720</v>
      </c>
      <c r="B1538" s="69" t="s">
        <v>1585</v>
      </c>
      <c r="C1538" s="69" t="s">
        <v>1330</v>
      </c>
      <c r="D1538" s="69" t="s">
        <v>1833</v>
      </c>
      <c r="E1538" s="75" t="s">
        <v>82</v>
      </c>
      <c r="F1538" s="69" t="s">
        <v>2721</v>
      </c>
      <c r="G1538" s="71">
        <v>240000</v>
      </c>
      <c r="H1538" s="72">
        <f t="shared" si="23"/>
        <v>115.46266060227185</v>
      </c>
    </row>
    <row r="1539" spans="1:8" ht="15.75" x14ac:dyDescent="0.25">
      <c r="A1539" s="69" t="s">
        <v>2722</v>
      </c>
      <c r="B1539" s="69" t="s">
        <v>2256</v>
      </c>
      <c r="C1539" s="69" t="s">
        <v>2723</v>
      </c>
      <c r="D1539" s="69" t="s">
        <v>1833</v>
      </c>
      <c r="E1539" s="75" t="s">
        <v>82</v>
      </c>
      <c r="F1539" s="69" t="s">
        <v>2724</v>
      </c>
      <c r="G1539" s="71">
        <v>400000</v>
      </c>
      <c r="H1539" s="72">
        <f t="shared" si="23"/>
        <v>192.43776767045307</v>
      </c>
    </row>
    <row r="1540" spans="1:8" ht="15.75" x14ac:dyDescent="0.25">
      <c r="A1540" s="69" t="s">
        <v>2725</v>
      </c>
      <c r="B1540" s="69" t="s">
        <v>1585</v>
      </c>
      <c r="C1540" s="69" t="s">
        <v>1334</v>
      </c>
      <c r="D1540" s="69" t="s">
        <v>1833</v>
      </c>
      <c r="E1540" s="75" t="s">
        <v>82</v>
      </c>
      <c r="F1540" s="69" t="s">
        <v>2726</v>
      </c>
      <c r="G1540" s="71">
        <v>80000</v>
      </c>
      <c r="H1540" s="72">
        <f t="shared" si="23"/>
        <v>38.487553534090615</v>
      </c>
    </row>
    <row r="1541" spans="1:8" ht="15.75" x14ac:dyDescent="0.25">
      <c r="A1541" s="69" t="s">
        <v>2727</v>
      </c>
      <c r="B1541" s="69" t="s">
        <v>1559</v>
      </c>
      <c r="C1541" s="69" t="s">
        <v>1484</v>
      </c>
      <c r="D1541" s="69" t="s">
        <v>1833</v>
      </c>
      <c r="E1541" s="75" t="s">
        <v>82</v>
      </c>
      <c r="F1541" s="69" t="s">
        <v>2728</v>
      </c>
      <c r="G1541" s="71">
        <v>60000</v>
      </c>
      <c r="H1541" s="72">
        <f t="shared" si="23"/>
        <v>28.865665150567963</v>
      </c>
    </row>
    <row r="1542" spans="1:8" ht="15.75" x14ac:dyDescent="0.25">
      <c r="A1542" s="69" t="s">
        <v>2729</v>
      </c>
      <c r="B1542" s="69" t="s">
        <v>1559</v>
      </c>
      <c r="C1542" s="69" t="s">
        <v>1396</v>
      </c>
      <c r="D1542" s="69" t="s">
        <v>1833</v>
      </c>
      <c r="E1542" s="75" t="s">
        <v>82</v>
      </c>
      <c r="F1542" s="69" t="s">
        <v>2730</v>
      </c>
      <c r="G1542" s="71">
        <v>168000</v>
      </c>
      <c r="H1542" s="72">
        <f t="shared" si="23"/>
        <v>80.823862421590292</v>
      </c>
    </row>
    <row r="1543" spans="1:8" ht="15.75" x14ac:dyDescent="0.25">
      <c r="A1543" s="69" t="s">
        <v>2731</v>
      </c>
      <c r="B1543" s="69" t="s">
        <v>2274</v>
      </c>
      <c r="C1543" s="69" t="s">
        <v>2732</v>
      </c>
      <c r="D1543" s="69" t="s">
        <v>1833</v>
      </c>
      <c r="E1543" s="75" t="s">
        <v>82</v>
      </c>
      <c r="F1543" s="69" t="s">
        <v>2733</v>
      </c>
      <c r="G1543" s="71">
        <v>600000</v>
      </c>
      <c r="H1543" s="72">
        <f t="shared" ref="H1543:H1606" si="24">G1543/$G$2</f>
        <v>288.65665150567963</v>
      </c>
    </row>
    <row r="1544" spans="1:8" ht="15.75" x14ac:dyDescent="0.25">
      <c r="A1544" s="69" t="s">
        <v>2734</v>
      </c>
      <c r="B1544" s="69" t="s">
        <v>1900</v>
      </c>
      <c r="C1544" s="69" t="s">
        <v>1809</v>
      </c>
      <c r="D1544" s="69" t="s">
        <v>1833</v>
      </c>
      <c r="E1544" s="75" t="s">
        <v>82</v>
      </c>
      <c r="F1544" s="69" t="s">
        <v>2735</v>
      </c>
      <c r="G1544" s="71">
        <v>280000</v>
      </c>
      <c r="H1544" s="72">
        <f t="shared" si="24"/>
        <v>134.70643736931714</v>
      </c>
    </row>
    <row r="1545" spans="1:8" ht="15.75" x14ac:dyDescent="0.25">
      <c r="A1545" s="69" t="s">
        <v>2736</v>
      </c>
      <c r="B1545" s="69" t="s">
        <v>2303</v>
      </c>
      <c r="C1545" s="69" t="s">
        <v>2138</v>
      </c>
      <c r="D1545" s="69" t="s">
        <v>1833</v>
      </c>
      <c r="E1545" s="75" t="s">
        <v>82</v>
      </c>
      <c r="F1545" s="69" t="s">
        <v>2318</v>
      </c>
      <c r="G1545" s="71">
        <v>120000</v>
      </c>
      <c r="H1545" s="72">
        <f t="shared" si="24"/>
        <v>57.731330301135927</v>
      </c>
    </row>
    <row r="1546" spans="1:8" ht="15.75" x14ac:dyDescent="0.25">
      <c r="A1546" s="69" t="s">
        <v>2737</v>
      </c>
      <c r="B1546" s="69" t="s">
        <v>2231</v>
      </c>
      <c r="C1546" s="69" t="s">
        <v>2738</v>
      </c>
      <c r="D1546" s="69" t="s">
        <v>1833</v>
      </c>
      <c r="E1546" s="75" t="s">
        <v>82</v>
      </c>
      <c r="F1546" s="69" t="s">
        <v>2739</v>
      </c>
      <c r="G1546" s="71">
        <v>500000</v>
      </c>
      <c r="H1546" s="72">
        <f t="shared" si="24"/>
        <v>240.54720958806635</v>
      </c>
    </row>
    <row r="1547" spans="1:8" ht="15.75" x14ac:dyDescent="0.25">
      <c r="A1547" s="69" t="s">
        <v>2740</v>
      </c>
      <c r="B1547" s="69" t="s">
        <v>1553</v>
      </c>
      <c r="C1547" s="69" t="s">
        <v>1372</v>
      </c>
      <c r="D1547" s="69" t="s">
        <v>1833</v>
      </c>
      <c r="E1547" s="75" t="s">
        <v>82</v>
      </c>
      <c r="F1547" s="69" t="s">
        <v>2741</v>
      </c>
      <c r="G1547" s="71">
        <v>50000</v>
      </c>
      <c r="H1547" s="72">
        <f t="shared" si="24"/>
        <v>24.054720958806634</v>
      </c>
    </row>
    <row r="1548" spans="1:8" ht="15.75" x14ac:dyDescent="0.25">
      <c r="A1548" s="69" t="s">
        <v>2742</v>
      </c>
      <c r="B1548" s="69" t="s">
        <v>2231</v>
      </c>
      <c r="C1548" s="69" t="s">
        <v>2743</v>
      </c>
      <c r="D1548" s="69" t="s">
        <v>1833</v>
      </c>
      <c r="E1548" s="75" t="s">
        <v>82</v>
      </c>
      <c r="F1548" s="69" t="s">
        <v>2744</v>
      </c>
      <c r="G1548" s="71">
        <v>150000</v>
      </c>
      <c r="H1548" s="72">
        <f t="shared" si="24"/>
        <v>72.164162876419908</v>
      </c>
    </row>
    <row r="1549" spans="1:8" ht="15.75" x14ac:dyDescent="0.25">
      <c r="A1549" s="69" t="s">
        <v>2745</v>
      </c>
      <c r="B1549" s="69" t="s">
        <v>2303</v>
      </c>
      <c r="C1549" s="69" t="s">
        <v>2132</v>
      </c>
      <c r="D1549" s="69" t="s">
        <v>1833</v>
      </c>
      <c r="E1549" s="75" t="s">
        <v>82</v>
      </c>
      <c r="F1549" s="69" t="s">
        <v>2006</v>
      </c>
      <c r="G1549" s="71">
        <v>140000</v>
      </c>
      <c r="H1549" s="72">
        <f t="shared" si="24"/>
        <v>67.353218684658572</v>
      </c>
    </row>
    <row r="1550" spans="1:8" ht="15.75" x14ac:dyDescent="0.25">
      <c r="A1550" s="69" t="s">
        <v>2746</v>
      </c>
      <c r="B1550" s="69" t="s">
        <v>2231</v>
      </c>
      <c r="C1550" s="69" t="s">
        <v>2747</v>
      </c>
      <c r="D1550" s="69" t="s">
        <v>1833</v>
      </c>
      <c r="E1550" s="75" t="s">
        <v>82</v>
      </c>
      <c r="F1550" s="69" t="s">
        <v>2739</v>
      </c>
      <c r="G1550" s="71">
        <v>500000</v>
      </c>
      <c r="H1550" s="72">
        <f t="shared" si="24"/>
        <v>240.54720958806635</v>
      </c>
    </row>
    <row r="1551" spans="1:8" ht="15.75" x14ac:dyDescent="0.25">
      <c r="A1551" s="69" t="s">
        <v>2748</v>
      </c>
      <c r="B1551" s="69" t="s">
        <v>1553</v>
      </c>
      <c r="C1551" s="69" t="s">
        <v>1574</v>
      </c>
      <c r="D1551" s="69" t="s">
        <v>1833</v>
      </c>
      <c r="E1551" s="75" t="s">
        <v>82</v>
      </c>
      <c r="F1551" s="69" t="s">
        <v>365</v>
      </c>
      <c r="G1551" s="71">
        <v>50000</v>
      </c>
      <c r="H1551" s="72">
        <f t="shared" si="24"/>
        <v>24.054720958806634</v>
      </c>
    </row>
    <row r="1552" spans="1:8" ht="15.75" x14ac:dyDescent="0.25">
      <c r="A1552" s="69" t="s">
        <v>2749</v>
      </c>
      <c r="B1552" s="69" t="s">
        <v>2303</v>
      </c>
      <c r="C1552" s="69" t="s">
        <v>1750</v>
      </c>
      <c r="D1552" s="69" t="s">
        <v>1833</v>
      </c>
      <c r="E1552" s="75" t="s">
        <v>82</v>
      </c>
      <c r="F1552" s="69" t="s">
        <v>2318</v>
      </c>
      <c r="G1552" s="71">
        <v>120000</v>
      </c>
      <c r="H1552" s="72">
        <f t="shared" si="24"/>
        <v>57.731330301135927</v>
      </c>
    </row>
    <row r="1553" spans="1:8" ht="15.75" x14ac:dyDescent="0.25">
      <c r="A1553" s="69" t="s">
        <v>2750</v>
      </c>
      <c r="B1553" s="69" t="s">
        <v>2231</v>
      </c>
      <c r="C1553" s="69" t="s">
        <v>2751</v>
      </c>
      <c r="D1553" s="69" t="s">
        <v>1833</v>
      </c>
      <c r="E1553" s="75" t="s">
        <v>82</v>
      </c>
      <c r="F1553" s="69" t="s">
        <v>2752</v>
      </c>
      <c r="G1553" s="71">
        <v>500000</v>
      </c>
      <c r="H1553" s="72">
        <f t="shared" si="24"/>
        <v>240.54720958806635</v>
      </c>
    </row>
    <row r="1554" spans="1:8" ht="15.75" x14ac:dyDescent="0.25">
      <c r="A1554" s="69" t="s">
        <v>2753</v>
      </c>
      <c r="B1554" s="69" t="s">
        <v>1553</v>
      </c>
      <c r="C1554" s="69" t="s">
        <v>1532</v>
      </c>
      <c r="D1554" s="69" t="s">
        <v>1833</v>
      </c>
      <c r="E1554" s="75" t="s">
        <v>82</v>
      </c>
      <c r="F1554" s="69" t="s">
        <v>365</v>
      </c>
      <c r="G1554" s="71">
        <v>50000</v>
      </c>
      <c r="H1554" s="72">
        <f t="shared" si="24"/>
        <v>24.054720958806634</v>
      </c>
    </row>
    <row r="1555" spans="1:8" ht="15.75" x14ac:dyDescent="0.25">
      <c r="A1555" s="69" t="s">
        <v>2754</v>
      </c>
      <c r="B1555" s="69" t="s">
        <v>2231</v>
      </c>
      <c r="C1555" s="69" t="s">
        <v>2755</v>
      </c>
      <c r="D1555" s="69" t="s">
        <v>1833</v>
      </c>
      <c r="E1555" s="75" t="s">
        <v>82</v>
      </c>
      <c r="F1555" s="69" t="s">
        <v>2744</v>
      </c>
      <c r="G1555" s="71">
        <v>150000</v>
      </c>
      <c r="H1555" s="72">
        <f t="shared" si="24"/>
        <v>72.164162876419908</v>
      </c>
    </row>
    <row r="1556" spans="1:8" ht="15.75" x14ac:dyDescent="0.25">
      <c r="A1556" s="69" t="s">
        <v>2756</v>
      </c>
      <c r="B1556" s="69" t="s">
        <v>1716</v>
      </c>
      <c r="C1556" s="69" t="s">
        <v>2757</v>
      </c>
      <c r="D1556" s="69" t="s">
        <v>1833</v>
      </c>
      <c r="E1556" s="75" t="s">
        <v>82</v>
      </c>
      <c r="F1556" s="69" t="s">
        <v>2758</v>
      </c>
      <c r="G1556" s="71">
        <v>600000</v>
      </c>
      <c r="H1556" s="72">
        <f t="shared" si="24"/>
        <v>288.65665150567963</v>
      </c>
    </row>
    <row r="1557" spans="1:8" ht="15.75" x14ac:dyDescent="0.25">
      <c r="A1557" s="69" t="s">
        <v>2759</v>
      </c>
      <c r="B1557" s="69" t="s">
        <v>2263</v>
      </c>
      <c r="C1557" s="69" t="s">
        <v>2760</v>
      </c>
      <c r="D1557" s="69" t="s">
        <v>1833</v>
      </c>
      <c r="E1557" s="75" t="s">
        <v>82</v>
      </c>
      <c r="F1557" s="69" t="s">
        <v>2761</v>
      </c>
      <c r="G1557" s="71">
        <v>1800000</v>
      </c>
      <c r="H1557" s="72">
        <f t="shared" si="24"/>
        <v>865.9699545170389</v>
      </c>
    </row>
    <row r="1558" spans="1:8" ht="15.75" x14ac:dyDescent="0.25">
      <c r="A1558" s="69" t="s">
        <v>2762</v>
      </c>
      <c r="B1558" s="69" t="s">
        <v>1556</v>
      </c>
      <c r="C1558" s="69" t="s">
        <v>1303</v>
      </c>
      <c r="D1558" s="69" t="s">
        <v>1833</v>
      </c>
      <c r="E1558" s="75" t="s">
        <v>82</v>
      </c>
      <c r="F1558" s="69" t="s">
        <v>2763</v>
      </c>
      <c r="G1558" s="71">
        <v>50000</v>
      </c>
      <c r="H1558" s="72">
        <f t="shared" si="24"/>
        <v>24.054720958806634</v>
      </c>
    </row>
    <row r="1559" spans="1:8" ht="15.75" x14ac:dyDescent="0.25">
      <c r="A1559" s="69" t="s">
        <v>2764</v>
      </c>
      <c r="B1559" s="69" t="s">
        <v>1556</v>
      </c>
      <c r="C1559" s="69" t="s">
        <v>2132</v>
      </c>
      <c r="D1559" s="69" t="s">
        <v>1833</v>
      </c>
      <c r="E1559" s="75" t="s">
        <v>82</v>
      </c>
      <c r="F1559" s="69" t="s">
        <v>2765</v>
      </c>
      <c r="G1559" s="71">
        <v>50000</v>
      </c>
      <c r="H1559" s="72">
        <f t="shared" si="24"/>
        <v>24.054720958806634</v>
      </c>
    </row>
    <row r="1560" spans="1:8" ht="15.75" x14ac:dyDescent="0.25">
      <c r="A1560" s="69" t="s">
        <v>2766</v>
      </c>
      <c r="B1560" s="69" t="s">
        <v>1556</v>
      </c>
      <c r="C1560" s="69" t="s">
        <v>1699</v>
      </c>
      <c r="D1560" s="69" t="s">
        <v>1833</v>
      </c>
      <c r="E1560" s="75" t="s">
        <v>82</v>
      </c>
      <c r="F1560" s="69" t="s">
        <v>2767</v>
      </c>
      <c r="G1560" s="71">
        <v>50000</v>
      </c>
      <c r="H1560" s="72">
        <f t="shared" si="24"/>
        <v>24.054720958806634</v>
      </c>
    </row>
    <row r="1561" spans="1:8" ht="15.75" x14ac:dyDescent="0.25">
      <c r="A1561" s="69" t="s">
        <v>2768</v>
      </c>
      <c r="B1561" s="69" t="s">
        <v>1556</v>
      </c>
      <c r="C1561" s="69" t="s">
        <v>2135</v>
      </c>
      <c r="D1561" s="69" t="s">
        <v>1833</v>
      </c>
      <c r="E1561" s="75" t="s">
        <v>82</v>
      </c>
      <c r="F1561" s="69" t="s">
        <v>2769</v>
      </c>
      <c r="G1561" s="71">
        <v>50000</v>
      </c>
      <c r="H1561" s="72">
        <f t="shared" si="24"/>
        <v>24.054720958806634</v>
      </c>
    </row>
    <row r="1562" spans="1:8" ht="15.75" x14ac:dyDescent="0.25">
      <c r="A1562" s="69" t="s">
        <v>2770</v>
      </c>
      <c r="B1562" s="69" t="s">
        <v>1556</v>
      </c>
      <c r="C1562" s="69" t="s">
        <v>1747</v>
      </c>
      <c r="D1562" s="69" t="s">
        <v>1833</v>
      </c>
      <c r="E1562" s="75" t="s">
        <v>82</v>
      </c>
      <c r="F1562" s="69" t="s">
        <v>2771</v>
      </c>
      <c r="G1562" s="71">
        <v>50000</v>
      </c>
      <c r="H1562" s="72">
        <f t="shared" si="24"/>
        <v>24.054720958806634</v>
      </c>
    </row>
    <row r="1563" spans="1:8" ht="15.75" x14ac:dyDescent="0.25">
      <c r="A1563" s="69" t="s">
        <v>2772</v>
      </c>
      <c r="B1563" s="69" t="s">
        <v>1556</v>
      </c>
      <c r="C1563" s="69" t="s">
        <v>2138</v>
      </c>
      <c r="D1563" s="69" t="s">
        <v>1833</v>
      </c>
      <c r="E1563" s="75" t="s">
        <v>82</v>
      </c>
      <c r="F1563" s="69" t="s">
        <v>2773</v>
      </c>
      <c r="G1563" s="71">
        <v>50000</v>
      </c>
      <c r="H1563" s="72">
        <f t="shared" si="24"/>
        <v>24.054720958806634</v>
      </c>
    </row>
    <row r="1564" spans="1:8" ht="15.75" x14ac:dyDescent="0.25">
      <c r="A1564" s="69" t="s">
        <v>2774</v>
      </c>
      <c r="B1564" s="69" t="s">
        <v>2263</v>
      </c>
      <c r="C1564" s="69" t="s">
        <v>2775</v>
      </c>
      <c r="D1564" s="69" t="s">
        <v>1833</v>
      </c>
      <c r="E1564" s="75" t="s">
        <v>82</v>
      </c>
      <c r="F1564" s="69" t="s">
        <v>2776</v>
      </c>
      <c r="G1564" s="71">
        <v>500000</v>
      </c>
      <c r="H1564" s="72">
        <f t="shared" si="24"/>
        <v>240.54720958806635</v>
      </c>
    </row>
    <row r="1565" spans="1:8" ht="15.75" x14ac:dyDescent="0.25">
      <c r="A1565" s="69" t="s">
        <v>2777</v>
      </c>
      <c r="B1565" s="69" t="s">
        <v>2263</v>
      </c>
      <c r="C1565" s="69" t="s">
        <v>2778</v>
      </c>
      <c r="D1565" s="69" t="s">
        <v>1833</v>
      </c>
      <c r="E1565" s="75" t="s">
        <v>82</v>
      </c>
      <c r="F1565" s="69" t="s">
        <v>2779</v>
      </c>
      <c r="G1565" s="71">
        <v>500000</v>
      </c>
      <c r="H1565" s="72">
        <f t="shared" si="24"/>
        <v>240.54720958806635</v>
      </c>
    </row>
    <row r="1566" spans="1:8" ht="15.75" x14ac:dyDescent="0.25">
      <c r="A1566" s="69" t="s">
        <v>2780</v>
      </c>
      <c r="B1566" s="69" t="s">
        <v>2263</v>
      </c>
      <c r="C1566" s="69" t="s">
        <v>2781</v>
      </c>
      <c r="D1566" s="69" t="s">
        <v>1833</v>
      </c>
      <c r="E1566" s="75" t="s">
        <v>82</v>
      </c>
      <c r="F1566" s="69" t="s">
        <v>2782</v>
      </c>
      <c r="G1566" s="71">
        <v>500000</v>
      </c>
      <c r="H1566" s="72">
        <f t="shared" si="24"/>
        <v>240.54720958806635</v>
      </c>
    </row>
    <row r="1567" spans="1:8" ht="15.75" x14ac:dyDescent="0.25">
      <c r="A1567" s="69" t="s">
        <v>2783</v>
      </c>
      <c r="B1567" s="69" t="s">
        <v>2263</v>
      </c>
      <c r="C1567" s="69" t="s">
        <v>2784</v>
      </c>
      <c r="D1567" s="69" t="s">
        <v>1833</v>
      </c>
      <c r="E1567" s="75" t="s">
        <v>82</v>
      </c>
      <c r="F1567" s="69" t="s">
        <v>2785</v>
      </c>
      <c r="G1567" s="71">
        <v>500000</v>
      </c>
      <c r="H1567" s="72">
        <f t="shared" si="24"/>
        <v>240.54720958806635</v>
      </c>
    </row>
    <row r="1568" spans="1:8" ht="15.75" x14ac:dyDescent="0.25">
      <c r="A1568" s="69" t="s">
        <v>2786</v>
      </c>
      <c r="B1568" s="69" t="s">
        <v>2263</v>
      </c>
      <c r="C1568" s="69" t="s">
        <v>2787</v>
      </c>
      <c r="D1568" s="69" t="s">
        <v>1833</v>
      </c>
      <c r="E1568" s="75" t="s">
        <v>82</v>
      </c>
      <c r="F1568" s="69" t="s">
        <v>2788</v>
      </c>
      <c r="G1568" s="71">
        <v>500000</v>
      </c>
      <c r="H1568" s="72">
        <f t="shared" si="24"/>
        <v>240.54720958806635</v>
      </c>
    </row>
    <row r="1569" spans="1:8" ht="15.75" x14ac:dyDescent="0.25">
      <c r="A1569" s="69" t="s">
        <v>2789</v>
      </c>
      <c r="B1569" s="69" t="s">
        <v>1556</v>
      </c>
      <c r="C1569" s="69" t="s">
        <v>1481</v>
      </c>
      <c r="D1569" s="69" t="s">
        <v>1833</v>
      </c>
      <c r="E1569" s="75" t="s">
        <v>82</v>
      </c>
      <c r="F1569" s="69" t="s">
        <v>2790</v>
      </c>
      <c r="G1569" s="71">
        <v>75000</v>
      </c>
      <c r="H1569" s="72">
        <f t="shared" si="24"/>
        <v>36.082081438209954</v>
      </c>
    </row>
    <row r="1570" spans="1:8" ht="15.75" x14ac:dyDescent="0.25">
      <c r="A1570" s="69" t="s">
        <v>2791</v>
      </c>
      <c r="B1570" s="69" t="s">
        <v>1556</v>
      </c>
      <c r="C1570" s="69" t="s">
        <v>1484</v>
      </c>
      <c r="D1570" s="69" t="s">
        <v>1833</v>
      </c>
      <c r="E1570" s="75" t="s">
        <v>82</v>
      </c>
      <c r="F1570" s="69" t="s">
        <v>2792</v>
      </c>
      <c r="G1570" s="71">
        <v>75000</v>
      </c>
      <c r="H1570" s="72">
        <f t="shared" si="24"/>
        <v>36.082081438209954</v>
      </c>
    </row>
    <row r="1571" spans="1:8" ht="15.75" x14ac:dyDescent="0.25">
      <c r="A1571" s="69" t="s">
        <v>2793</v>
      </c>
      <c r="B1571" s="69" t="s">
        <v>1556</v>
      </c>
      <c r="C1571" s="69" t="s">
        <v>1396</v>
      </c>
      <c r="D1571" s="69" t="s">
        <v>1833</v>
      </c>
      <c r="E1571" s="75" t="s">
        <v>82</v>
      </c>
      <c r="F1571" s="69" t="s">
        <v>2794</v>
      </c>
      <c r="G1571" s="71">
        <v>75000</v>
      </c>
      <c r="H1571" s="72">
        <f t="shared" si="24"/>
        <v>36.082081438209954</v>
      </c>
    </row>
    <row r="1572" spans="1:8" ht="15.75" x14ac:dyDescent="0.25">
      <c r="A1572" s="69" t="s">
        <v>2795</v>
      </c>
      <c r="B1572" s="69" t="s">
        <v>1556</v>
      </c>
      <c r="C1572" s="69" t="s">
        <v>1382</v>
      </c>
      <c r="D1572" s="69" t="s">
        <v>1833</v>
      </c>
      <c r="E1572" s="75" t="s">
        <v>82</v>
      </c>
      <c r="F1572" s="69" t="s">
        <v>2796</v>
      </c>
      <c r="G1572" s="71">
        <v>75000</v>
      </c>
      <c r="H1572" s="72">
        <f t="shared" si="24"/>
        <v>36.082081438209954</v>
      </c>
    </row>
    <row r="1573" spans="1:8" ht="15.75" x14ac:dyDescent="0.25">
      <c r="A1573" s="69" t="s">
        <v>2797</v>
      </c>
      <c r="B1573" s="69" t="s">
        <v>1556</v>
      </c>
      <c r="C1573" s="69" t="s">
        <v>2064</v>
      </c>
      <c r="D1573" s="69" t="s">
        <v>1833</v>
      </c>
      <c r="E1573" s="75" t="s">
        <v>82</v>
      </c>
      <c r="F1573" s="69" t="s">
        <v>2798</v>
      </c>
      <c r="G1573" s="71">
        <v>75000</v>
      </c>
      <c r="H1573" s="72">
        <f t="shared" si="24"/>
        <v>36.082081438209954</v>
      </c>
    </row>
    <row r="1574" spans="1:8" ht="15.75" x14ac:dyDescent="0.25">
      <c r="A1574" s="69" t="s">
        <v>2799</v>
      </c>
      <c r="B1574" s="69" t="s">
        <v>1556</v>
      </c>
      <c r="C1574" s="69" t="s">
        <v>1703</v>
      </c>
      <c r="D1574" s="69" t="s">
        <v>1833</v>
      </c>
      <c r="E1574" s="75" t="s">
        <v>82</v>
      </c>
      <c r="F1574" s="69" t="s">
        <v>2800</v>
      </c>
      <c r="G1574" s="71">
        <v>75000</v>
      </c>
      <c r="H1574" s="72">
        <f t="shared" si="24"/>
        <v>36.082081438209954</v>
      </c>
    </row>
    <row r="1575" spans="1:8" ht="15.75" x14ac:dyDescent="0.25">
      <c r="A1575" s="69" t="s">
        <v>2801</v>
      </c>
      <c r="B1575" s="69" t="s">
        <v>1878</v>
      </c>
      <c r="C1575" s="69" t="s">
        <v>1532</v>
      </c>
      <c r="D1575" s="69" t="s">
        <v>1833</v>
      </c>
      <c r="E1575" s="75" t="s">
        <v>82</v>
      </c>
      <c r="F1575" s="69" t="s">
        <v>2802</v>
      </c>
      <c r="G1575" s="71">
        <v>420000</v>
      </c>
      <c r="H1575" s="72">
        <f t="shared" si="24"/>
        <v>202.05965605397574</v>
      </c>
    </row>
    <row r="1576" spans="1:8" ht="15.75" x14ac:dyDescent="0.25">
      <c r="A1576" s="69" t="s">
        <v>2803</v>
      </c>
      <c r="B1576" s="69" t="s">
        <v>1556</v>
      </c>
      <c r="C1576" s="69" t="s">
        <v>1404</v>
      </c>
      <c r="D1576" s="69" t="s">
        <v>1833</v>
      </c>
      <c r="E1576" s="75" t="s">
        <v>82</v>
      </c>
      <c r="F1576" s="69" t="s">
        <v>2804</v>
      </c>
      <c r="G1576" s="71">
        <v>60000</v>
      </c>
      <c r="H1576" s="72">
        <f t="shared" si="24"/>
        <v>28.865665150567963</v>
      </c>
    </row>
    <row r="1577" spans="1:8" ht="15.75" x14ac:dyDescent="0.25">
      <c r="A1577" s="69" t="s">
        <v>2805</v>
      </c>
      <c r="B1577" s="69" t="s">
        <v>1878</v>
      </c>
      <c r="C1577" s="69" t="s">
        <v>1535</v>
      </c>
      <c r="D1577" s="69" t="s">
        <v>1833</v>
      </c>
      <c r="E1577" s="75" t="s">
        <v>82</v>
      </c>
      <c r="F1577" s="69" t="s">
        <v>2806</v>
      </c>
      <c r="G1577" s="71">
        <v>600000</v>
      </c>
      <c r="H1577" s="72">
        <f t="shared" si="24"/>
        <v>288.65665150567963</v>
      </c>
    </row>
    <row r="1578" spans="1:8" ht="15.75" x14ac:dyDescent="0.25">
      <c r="A1578" s="69" t="s">
        <v>2807</v>
      </c>
      <c r="B1578" s="69" t="s">
        <v>1556</v>
      </c>
      <c r="C1578" s="69" t="s">
        <v>1427</v>
      </c>
      <c r="D1578" s="69" t="s">
        <v>1833</v>
      </c>
      <c r="E1578" s="75" t="s">
        <v>82</v>
      </c>
      <c r="F1578" s="69" t="s">
        <v>2808</v>
      </c>
      <c r="G1578" s="71">
        <v>120000</v>
      </c>
      <c r="H1578" s="72">
        <f t="shared" si="24"/>
        <v>57.731330301135927</v>
      </c>
    </row>
    <row r="1579" spans="1:8" ht="15.75" x14ac:dyDescent="0.25">
      <c r="A1579" s="69" t="s">
        <v>2809</v>
      </c>
      <c r="B1579" s="69" t="s">
        <v>2303</v>
      </c>
      <c r="C1579" s="69" t="s">
        <v>1699</v>
      </c>
      <c r="D1579" s="69" t="s">
        <v>1833</v>
      </c>
      <c r="E1579" s="75" t="s">
        <v>82</v>
      </c>
      <c r="F1579" s="69" t="s">
        <v>2006</v>
      </c>
      <c r="G1579" s="71">
        <v>140000</v>
      </c>
      <c r="H1579" s="72">
        <f t="shared" si="24"/>
        <v>67.353218684658572</v>
      </c>
    </row>
    <row r="1580" spans="1:8" ht="15.75" x14ac:dyDescent="0.25">
      <c r="A1580" s="69" t="s">
        <v>2810</v>
      </c>
      <c r="B1580" s="69" t="s">
        <v>2231</v>
      </c>
      <c r="C1580" s="69" t="s">
        <v>2811</v>
      </c>
      <c r="D1580" s="69" t="s">
        <v>1833</v>
      </c>
      <c r="E1580" s="75" t="s">
        <v>82</v>
      </c>
      <c r="F1580" s="69" t="s">
        <v>2739</v>
      </c>
      <c r="G1580" s="71">
        <v>500000</v>
      </c>
      <c r="H1580" s="72">
        <f t="shared" si="24"/>
        <v>240.54720958806635</v>
      </c>
    </row>
    <row r="1581" spans="1:8" ht="15.75" x14ac:dyDescent="0.25">
      <c r="A1581" s="69" t="s">
        <v>2812</v>
      </c>
      <c r="B1581" s="69" t="s">
        <v>1553</v>
      </c>
      <c r="C1581" s="69" t="s">
        <v>1535</v>
      </c>
      <c r="D1581" s="69" t="s">
        <v>1833</v>
      </c>
      <c r="E1581" s="75" t="s">
        <v>82</v>
      </c>
      <c r="F1581" s="69" t="s">
        <v>365</v>
      </c>
      <c r="G1581" s="71">
        <v>50000</v>
      </c>
      <c r="H1581" s="72">
        <f t="shared" si="24"/>
        <v>24.054720958806634</v>
      </c>
    </row>
    <row r="1582" spans="1:8" ht="15.75" x14ac:dyDescent="0.25">
      <c r="A1582" s="69" t="s">
        <v>2813</v>
      </c>
      <c r="B1582" s="69" t="s">
        <v>1559</v>
      </c>
      <c r="C1582" s="69" t="s">
        <v>2064</v>
      </c>
      <c r="D1582" s="69" t="s">
        <v>1833</v>
      </c>
      <c r="E1582" s="75" t="s">
        <v>82</v>
      </c>
      <c r="F1582" s="69" t="s">
        <v>2730</v>
      </c>
      <c r="G1582" s="71">
        <v>168000</v>
      </c>
      <c r="H1582" s="72">
        <f t="shared" si="24"/>
        <v>80.823862421590292</v>
      </c>
    </row>
    <row r="1583" spans="1:8" ht="15.75" x14ac:dyDescent="0.25">
      <c r="A1583" s="69" t="s">
        <v>2814</v>
      </c>
      <c r="B1583" s="69" t="s">
        <v>1559</v>
      </c>
      <c r="C1583" s="69" t="s">
        <v>1703</v>
      </c>
      <c r="D1583" s="69" t="s">
        <v>1833</v>
      </c>
      <c r="E1583" s="75" t="s">
        <v>82</v>
      </c>
      <c r="F1583" s="69" t="s">
        <v>2815</v>
      </c>
      <c r="G1583" s="71">
        <v>40000</v>
      </c>
      <c r="H1583" s="72">
        <f t="shared" si="24"/>
        <v>19.243776767045308</v>
      </c>
    </row>
    <row r="1584" spans="1:8" ht="15.75" x14ac:dyDescent="0.25">
      <c r="A1584" s="69" t="s">
        <v>2814</v>
      </c>
      <c r="B1584" s="69" t="s">
        <v>1559</v>
      </c>
      <c r="C1584" s="69" t="s">
        <v>1703</v>
      </c>
      <c r="D1584" s="69" t="s">
        <v>1833</v>
      </c>
      <c r="E1584" s="75" t="s">
        <v>82</v>
      </c>
      <c r="F1584" s="69" t="s">
        <v>2816</v>
      </c>
      <c r="G1584" s="71">
        <v>40000</v>
      </c>
      <c r="H1584" s="72">
        <f t="shared" si="24"/>
        <v>19.243776767045308</v>
      </c>
    </row>
    <row r="1585" spans="1:8" ht="15.75" x14ac:dyDescent="0.25">
      <c r="A1585" s="69" t="s">
        <v>2817</v>
      </c>
      <c r="B1585" s="69" t="s">
        <v>2274</v>
      </c>
      <c r="C1585" s="69" t="s">
        <v>2818</v>
      </c>
      <c r="D1585" s="69" t="s">
        <v>1833</v>
      </c>
      <c r="E1585" s="75" t="s">
        <v>82</v>
      </c>
      <c r="F1585" s="69" t="s">
        <v>2819</v>
      </c>
      <c r="G1585" s="71">
        <v>1250000</v>
      </c>
      <c r="H1585" s="72">
        <f t="shared" si="24"/>
        <v>601.36802397016584</v>
      </c>
    </row>
    <row r="1586" spans="1:8" ht="15.75" x14ac:dyDescent="0.25">
      <c r="A1586" s="69" t="s">
        <v>2820</v>
      </c>
      <c r="B1586" s="69" t="s">
        <v>1919</v>
      </c>
      <c r="C1586" s="69" t="s">
        <v>1797</v>
      </c>
      <c r="D1586" s="69" t="s">
        <v>1833</v>
      </c>
      <c r="E1586" s="75" t="s">
        <v>82</v>
      </c>
      <c r="F1586" s="69" t="s">
        <v>2821</v>
      </c>
      <c r="G1586" s="71">
        <v>140000</v>
      </c>
      <c r="H1586" s="72">
        <f t="shared" si="24"/>
        <v>67.353218684658572</v>
      </c>
    </row>
    <row r="1587" spans="1:8" ht="15.75" x14ac:dyDescent="0.25">
      <c r="A1587" s="69" t="s">
        <v>2822</v>
      </c>
      <c r="B1587" s="69" t="s">
        <v>1919</v>
      </c>
      <c r="C1587" s="69" t="s">
        <v>1800</v>
      </c>
      <c r="D1587" s="69" t="s">
        <v>1833</v>
      </c>
      <c r="E1587" s="75" t="s">
        <v>82</v>
      </c>
      <c r="F1587" s="69" t="s">
        <v>2823</v>
      </c>
      <c r="G1587" s="71">
        <v>140000</v>
      </c>
      <c r="H1587" s="72">
        <f t="shared" si="24"/>
        <v>67.353218684658572</v>
      </c>
    </row>
    <row r="1588" spans="1:8" ht="15.75" x14ac:dyDescent="0.25">
      <c r="A1588" s="69" t="s">
        <v>2824</v>
      </c>
      <c r="B1588" s="69" t="s">
        <v>1900</v>
      </c>
      <c r="C1588" s="69" t="s">
        <v>1817</v>
      </c>
      <c r="D1588" s="69" t="s">
        <v>1833</v>
      </c>
      <c r="E1588" s="75" t="s">
        <v>82</v>
      </c>
      <c r="F1588" s="69" t="s">
        <v>2825</v>
      </c>
      <c r="G1588" s="71">
        <v>280000</v>
      </c>
      <c r="H1588" s="72">
        <f t="shared" si="24"/>
        <v>134.70643736931714</v>
      </c>
    </row>
    <row r="1589" spans="1:8" ht="15.75" x14ac:dyDescent="0.25">
      <c r="A1589" s="69" t="s">
        <v>2826</v>
      </c>
      <c r="B1589" s="69" t="s">
        <v>1585</v>
      </c>
      <c r="C1589" s="69" t="s">
        <v>2138</v>
      </c>
      <c r="D1589" s="69" t="s">
        <v>1833</v>
      </c>
      <c r="E1589" s="75" t="s">
        <v>82</v>
      </c>
      <c r="F1589" s="69" t="s">
        <v>2827</v>
      </c>
      <c r="G1589" s="71">
        <v>240000</v>
      </c>
      <c r="H1589" s="72">
        <f t="shared" si="24"/>
        <v>115.46266060227185</v>
      </c>
    </row>
    <row r="1590" spans="1:8" ht="15.75" x14ac:dyDescent="0.25">
      <c r="A1590" s="69" t="s">
        <v>2828</v>
      </c>
      <c r="B1590" s="69" t="s">
        <v>2256</v>
      </c>
      <c r="C1590" s="69" t="s">
        <v>2829</v>
      </c>
      <c r="D1590" s="69" t="s">
        <v>1833</v>
      </c>
      <c r="E1590" s="75" t="s">
        <v>82</v>
      </c>
      <c r="F1590" s="69" t="s">
        <v>2830</v>
      </c>
      <c r="G1590" s="71">
        <v>2800000</v>
      </c>
      <c r="H1590" s="72">
        <f t="shared" si="24"/>
        <v>1347.0643736931715</v>
      </c>
    </row>
    <row r="1591" spans="1:8" ht="15.75" x14ac:dyDescent="0.25">
      <c r="A1591" s="69" t="s">
        <v>2831</v>
      </c>
      <c r="B1591" s="69" t="s">
        <v>1585</v>
      </c>
      <c r="C1591" s="69" t="s">
        <v>1757</v>
      </c>
      <c r="D1591" s="69" t="s">
        <v>1833</v>
      </c>
      <c r="E1591" s="75" t="s">
        <v>82</v>
      </c>
      <c r="F1591" s="69" t="s">
        <v>2832</v>
      </c>
      <c r="G1591" s="71">
        <v>125000</v>
      </c>
      <c r="H1591" s="72">
        <f t="shared" si="24"/>
        <v>60.136802397016588</v>
      </c>
    </row>
    <row r="1592" spans="1:8" ht="15.75" x14ac:dyDescent="0.25">
      <c r="A1592" s="69" t="s">
        <v>2833</v>
      </c>
      <c r="B1592" s="69" t="s">
        <v>1585</v>
      </c>
      <c r="C1592" s="69" t="s">
        <v>1338</v>
      </c>
      <c r="D1592" s="69" t="s">
        <v>1833</v>
      </c>
      <c r="E1592" s="75" t="s">
        <v>82</v>
      </c>
      <c r="F1592" s="69" t="s">
        <v>2834</v>
      </c>
      <c r="G1592" s="71">
        <v>20000</v>
      </c>
      <c r="H1592" s="72">
        <f t="shared" si="24"/>
        <v>9.6218883835226539</v>
      </c>
    </row>
    <row r="1593" spans="1:8" ht="15.75" x14ac:dyDescent="0.25">
      <c r="A1593" s="69" t="s">
        <v>2835</v>
      </c>
      <c r="B1593" s="69" t="s">
        <v>1585</v>
      </c>
      <c r="C1593" s="69" t="s">
        <v>1767</v>
      </c>
      <c r="D1593" s="69" t="s">
        <v>1833</v>
      </c>
      <c r="E1593" s="75" t="s">
        <v>82</v>
      </c>
      <c r="F1593" s="69" t="s">
        <v>2836</v>
      </c>
      <c r="G1593" s="71">
        <v>175000</v>
      </c>
      <c r="H1593" s="72">
        <f t="shared" si="24"/>
        <v>84.191523355823222</v>
      </c>
    </row>
    <row r="1594" spans="1:8" ht="15.75" x14ac:dyDescent="0.25">
      <c r="A1594" s="69" t="s">
        <v>2837</v>
      </c>
      <c r="B1594" s="69" t="s">
        <v>1585</v>
      </c>
      <c r="C1594" s="69" t="s">
        <v>1762</v>
      </c>
      <c r="D1594" s="69" t="s">
        <v>1833</v>
      </c>
      <c r="E1594" s="75" t="s">
        <v>82</v>
      </c>
      <c r="F1594" s="69" t="s">
        <v>2838</v>
      </c>
      <c r="G1594" s="71">
        <v>40000</v>
      </c>
      <c r="H1594" s="72">
        <f t="shared" si="24"/>
        <v>19.243776767045308</v>
      </c>
    </row>
    <row r="1595" spans="1:8" ht="15.75" x14ac:dyDescent="0.25">
      <c r="A1595" s="69" t="s">
        <v>2839</v>
      </c>
      <c r="B1595" s="69" t="s">
        <v>1585</v>
      </c>
      <c r="C1595" s="69" t="s">
        <v>1379</v>
      </c>
      <c r="D1595" s="69" t="s">
        <v>1833</v>
      </c>
      <c r="E1595" s="75" t="s">
        <v>82</v>
      </c>
      <c r="F1595" s="69" t="s">
        <v>2840</v>
      </c>
      <c r="G1595" s="71">
        <v>40000</v>
      </c>
      <c r="H1595" s="72">
        <f t="shared" si="24"/>
        <v>19.243776767045308</v>
      </c>
    </row>
    <row r="1596" spans="1:8" ht="15.75" x14ac:dyDescent="0.25">
      <c r="A1596" s="69" t="s">
        <v>2841</v>
      </c>
      <c r="B1596" s="69" t="s">
        <v>1585</v>
      </c>
      <c r="C1596" s="69" t="s">
        <v>1481</v>
      </c>
      <c r="D1596" s="69" t="s">
        <v>1833</v>
      </c>
      <c r="E1596" s="75" t="s">
        <v>82</v>
      </c>
      <c r="F1596" s="69" t="s">
        <v>2842</v>
      </c>
      <c r="G1596" s="71">
        <v>200000</v>
      </c>
      <c r="H1596" s="72">
        <f t="shared" si="24"/>
        <v>96.218883835226535</v>
      </c>
    </row>
    <row r="1597" spans="1:8" ht="15.75" x14ac:dyDescent="0.25">
      <c r="A1597" s="69" t="s">
        <v>2843</v>
      </c>
      <c r="B1597" s="69" t="s">
        <v>1585</v>
      </c>
      <c r="C1597" s="69" t="s">
        <v>1484</v>
      </c>
      <c r="D1597" s="69" t="s">
        <v>1833</v>
      </c>
      <c r="E1597" s="75" t="s">
        <v>82</v>
      </c>
      <c r="F1597" s="69" t="s">
        <v>2844</v>
      </c>
      <c r="G1597" s="71">
        <v>40000</v>
      </c>
      <c r="H1597" s="72">
        <f t="shared" si="24"/>
        <v>19.243776767045308</v>
      </c>
    </row>
    <row r="1598" spans="1:8" ht="15.75" x14ac:dyDescent="0.25">
      <c r="A1598" s="69" t="s">
        <v>2845</v>
      </c>
      <c r="B1598" s="69" t="s">
        <v>1553</v>
      </c>
      <c r="C1598" s="69" t="s">
        <v>1305</v>
      </c>
      <c r="D1598" s="69" t="s">
        <v>1833</v>
      </c>
      <c r="E1598" s="75" t="s">
        <v>82</v>
      </c>
      <c r="F1598" s="69" t="s">
        <v>2846</v>
      </c>
      <c r="G1598" s="71">
        <v>40000</v>
      </c>
      <c r="H1598" s="72">
        <f t="shared" si="24"/>
        <v>19.243776767045308</v>
      </c>
    </row>
    <row r="1599" spans="1:8" ht="15.75" x14ac:dyDescent="0.25">
      <c r="A1599" s="69" t="s">
        <v>2847</v>
      </c>
      <c r="B1599" s="69" t="s">
        <v>1553</v>
      </c>
      <c r="C1599" s="69" t="s">
        <v>1307</v>
      </c>
      <c r="D1599" s="69" t="s">
        <v>1833</v>
      </c>
      <c r="E1599" s="75" t="s">
        <v>82</v>
      </c>
      <c r="F1599" s="69" t="s">
        <v>2848</v>
      </c>
      <c r="G1599" s="71">
        <v>40000</v>
      </c>
      <c r="H1599" s="72">
        <f t="shared" si="24"/>
        <v>19.243776767045308</v>
      </c>
    </row>
    <row r="1600" spans="1:8" ht="15.75" x14ac:dyDescent="0.25">
      <c r="A1600" s="69" t="s">
        <v>2849</v>
      </c>
      <c r="B1600" s="69" t="s">
        <v>1553</v>
      </c>
      <c r="C1600" s="69" t="s">
        <v>1474</v>
      </c>
      <c r="D1600" s="69" t="s">
        <v>1833</v>
      </c>
      <c r="E1600" s="75" t="s">
        <v>82</v>
      </c>
      <c r="F1600" s="69" t="s">
        <v>2850</v>
      </c>
      <c r="G1600" s="71">
        <v>20000</v>
      </c>
      <c r="H1600" s="72">
        <f t="shared" si="24"/>
        <v>9.6218883835226539</v>
      </c>
    </row>
    <row r="1601" spans="1:8" ht="15.75" x14ac:dyDescent="0.25">
      <c r="A1601" s="69" t="s">
        <v>2610</v>
      </c>
      <c r="B1601" s="69" t="s">
        <v>1278</v>
      </c>
      <c r="C1601" s="69" t="s">
        <v>1454</v>
      </c>
      <c r="D1601" s="69" t="s">
        <v>1833</v>
      </c>
      <c r="E1601" s="75" t="s">
        <v>82</v>
      </c>
      <c r="F1601" s="69" t="s">
        <v>2611</v>
      </c>
      <c r="G1601" s="71">
        <v>159683</v>
      </c>
      <c r="H1601" s="72">
        <f t="shared" si="24"/>
        <v>76.822600137302402</v>
      </c>
    </row>
    <row r="1602" spans="1:8" ht="15.75" x14ac:dyDescent="0.25">
      <c r="A1602" s="69" t="s">
        <v>2851</v>
      </c>
      <c r="B1602" s="69" t="s">
        <v>2263</v>
      </c>
      <c r="C1602" s="69" t="s">
        <v>2852</v>
      </c>
      <c r="D1602" s="69" t="s">
        <v>1833</v>
      </c>
      <c r="E1602" s="75" t="s">
        <v>82</v>
      </c>
      <c r="F1602" s="69" t="s">
        <v>2853</v>
      </c>
      <c r="G1602" s="71">
        <v>500000</v>
      </c>
      <c r="H1602" s="72">
        <f t="shared" si="24"/>
        <v>240.54720958806635</v>
      </c>
    </row>
    <row r="1603" spans="1:8" ht="15.75" x14ac:dyDescent="0.25">
      <c r="A1603" s="69" t="s">
        <v>2854</v>
      </c>
      <c r="B1603" s="69" t="s">
        <v>2231</v>
      </c>
      <c r="C1603" s="69" t="s">
        <v>2855</v>
      </c>
      <c r="D1603" s="69" t="s">
        <v>1833</v>
      </c>
      <c r="E1603" s="75" t="s">
        <v>82</v>
      </c>
      <c r="F1603" s="69" t="s">
        <v>2856</v>
      </c>
      <c r="G1603" s="71">
        <v>1000000</v>
      </c>
      <c r="H1603" s="72">
        <f t="shared" si="24"/>
        <v>481.0944191761327</v>
      </c>
    </row>
    <row r="1604" spans="1:8" ht="15.75" x14ac:dyDescent="0.25">
      <c r="A1604" s="69" t="s">
        <v>2857</v>
      </c>
      <c r="B1604" s="69" t="s">
        <v>1341</v>
      </c>
      <c r="C1604" s="69" t="s">
        <v>2858</v>
      </c>
      <c r="D1604" s="69" t="s">
        <v>2186</v>
      </c>
      <c r="E1604" s="75" t="s">
        <v>85</v>
      </c>
      <c r="F1604" s="69" t="s">
        <v>2859</v>
      </c>
      <c r="G1604" s="71">
        <v>500000</v>
      </c>
      <c r="H1604" s="72">
        <f t="shared" si="24"/>
        <v>240.54720958806635</v>
      </c>
    </row>
    <row r="1605" spans="1:8" ht="15.75" x14ac:dyDescent="0.25">
      <c r="A1605" s="69" t="s">
        <v>2860</v>
      </c>
      <c r="B1605" s="69" t="s">
        <v>1341</v>
      </c>
      <c r="C1605" s="69" t="s">
        <v>2861</v>
      </c>
      <c r="D1605" s="69" t="s">
        <v>2186</v>
      </c>
      <c r="E1605" s="75" t="s">
        <v>85</v>
      </c>
      <c r="F1605" s="69" t="s">
        <v>2862</v>
      </c>
      <c r="G1605" s="71">
        <v>100000</v>
      </c>
      <c r="H1605" s="72">
        <f t="shared" si="24"/>
        <v>48.109441917613267</v>
      </c>
    </row>
    <row r="1606" spans="1:8" ht="15.75" x14ac:dyDescent="0.25">
      <c r="A1606" s="69" t="s">
        <v>2863</v>
      </c>
      <c r="B1606" s="69" t="s">
        <v>1341</v>
      </c>
      <c r="C1606" s="69" t="s">
        <v>2864</v>
      </c>
      <c r="D1606" s="69" t="s">
        <v>2186</v>
      </c>
      <c r="E1606" s="75" t="s">
        <v>85</v>
      </c>
      <c r="F1606" s="69" t="s">
        <v>2865</v>
      </c>
      <c r="G1606" s="71">
        <v>100000</v>
      </c>
      <c r="H1606" s="72">
        <f t="shared" si="24"/>
        <v>48.109441917613267</v>
      </c>
    </row>
    <row r="1607" spans="1:8" ht="15.75" x14ac:dyDescent="0.25">
      <c r="A1607" s="69" t="s">
        <v>2866</v>
      </c>
      <c r="B1607" s="69" t="s">
        <v>1341</v>
      </c>
      <c r="C1607" s="69" t="s">
        <v>2867</v>
      </c>
      <c r="D1607" s="69" t="s">
        <v>2186</v>
      </c>
      <c r="E1607" s="75" t="s">
        <v>85</v>
      </c>
      <c r="F1607" s="69" t="s">
        <v>2868</v>
      </c>
      <c r="G1607" s="71">
        <v>100000</v>
      </c>
      <c r="H1607" s="72">
        <f t="shared" ref="H1607:H1670" si="25">G1607/$G$2</f>
        <v>48.109441917613267</v>
      </c>
    </row>
    <row r="1608" spans="1:8" ht="15.75" x14ac:dyDescent="0.25">
      <c r="A1608" s="69" t="s">
        <v>2869</v>
      </c>
      <c r="B1608" s="69" t="s">
        <v>1341</v>
      </c>
      <c r="C1608" s="69" t="s">
        <v>2870</v>
      </c>
      <c r="D1608" s="69" t="s">
        <v>2186</v>
      </c>
      <c r="E1608" s="75" t="s">
        <v>85</v>
      </c>
      <c r="F1608" s="69" t="s">
        <v>2871</v>
      </c>
      <c r="G1608" s="71">
        <v>100000</v>
      </c>
      <c r="H1608" s="72">
        <f t="shared" si="25"/>
        <v>48.109441917613267</v>
      </c>
    </row>
    <row r="1609" spans="1:8" ht="15.75" x14ac:dyDescent="0.25">
      <c r="A1609" s="69" t="s">
        <v>2872</v>
      </c>
      <c r="B1609" s="69" t="s">
        <v>1341</v>
      </c>
      <c r="C1609" s="69" t="s">
        <v>2873</v>
      </c>
      <c r="D1609" s="69" t="s">
        <v>2186</v>
      </c>
      <c r="E1609" s="75" t="s">
        <v>85</v>
      </c>
      <c r="F1609" s="69" t="s">
        <v>2874</v>
      </c>
      <c r="G1609" s="71">
        <v>50000</v>
      </c>
      <c r="H1609" s="72">
        <f t="shared" si="25"/>
        <v>24.054720958806634</v>
      </c>
    </row>
    <row r="1610" spans="1:8" ht="15.75" x14ac:dyDescent="0.25">
      <c r="A1610" s="69" t="s">
        <v>2875</v>
      </c>
      <c r="B1610" s="69" t="s">
        <v>1341</v>
      </c>
      <c r="C1610" s="69" t="s">
        <v>2876</v>
      </c>
      <c r="D1610" s="69" t="s">
        <v>2186</v>
      </c>
      <c r="E1610" s="75" t="s">
        <v>85</v>
      </c>
      <c r="F1610" s="69" t="s">
        <v>2877</v>
      </c>
      <c r="G1610" s="71">
        <v>10000</v>
      </c>
      <c r="H1610" s="72">
        <f t="shared" si="25"/>
        <v>4.8109441917613269</v>
      </c>
    </row>
    <row r="1611" spans="1:8" ht="15.75" x14ac:dyDescent="0.25">
      <c r="A1611" s="69" t="s">
        <v>2878</v>
      </c>
      <c r="B1611" s="69" t="s">
        <v>1278</v>
      </c>
      <c r="C1611" s="69" t="s">
        <v>2879</v>
      </c>
      <c r="D1611" s="69" t="s">
        <v>2186</v>
      </c>
      <c r="E1611" s="75" t="s">
        <v>85</v>
      </c>
      <c r="F1611" s="69" t="s">
        <v>2880</v>
      </c>
      <c r="G1611" s="71">
        <v>400000</v>
      </c>
      <c r="H1611" s="72">
        <f t="shared" si="25"/>
        <v>192.43776767045307</v>
      </c>
    </row>
    <row r="1612" spans="1:8" ht="15.75" x14ac:dyDescent="0.25">
      <c r="A1612" s="69" t="s">
        <v>2878</v>
      </c>
      <c r="B1612" s="69" t="s">
        <v>1278</v>
      </c>
      <c r="C1612" s="69" t="s">
        <v>2879</v>
      </c>
      <c r="D1612" s="69" t="s">
        <v>2186</v>
      </c>
      <c r="E1612" s="75" t="s">
        <v>85</v>
      </c>
      <c r="F1612" s="69" t="s">
        <v>2881</v>
      </c>
      <c r="G1612" s="71">
        <v>1500000</v>
      </c>
      <c r="H1612" s="72">
        <f t="shared" si="25"/>
        <v>721.64162876419903</v>
      </c>
    </row>
    <row r="1613" spans="1:8" ht="15.75" x14ac:dyDescent="0.25">
      <c r="A1613" s="69" t="s">
        <v>2878</v>
      </c>
      <c r="B1613" s="69" t="s">
        <v>1278</v>
      </c>
      <c r="C1613" s="69" t="s">
        <v>2879</v>
      </c>
      <c r="D1613" s="69" t="s">
        <v>2186</v>
      </c>
      <c r="E1613" s="75" t="s">
        <v>85</v>
      </c>
      <c r="F1613" s="69" t="s">
        <v>2882</v>
      </c>
      <c r="G1613" s="71">
        <v>4200000</v>
      </c>
      <c r="H1613" s="72">
        <f t="shared" si="25"/>
        <v>2020.5965605397573</v>
      </c>
    </row>
    <row r="1614" spans="1:8" ht="15.75" x14ac:dyDescent="0.25">
      <c r="A1614" s="69" t="s">
        <v>2883</v>
      </c>
      <c r="B1614" s="69" t="s">
        <v>1341</v>
      </c>
      <c r="C1614" s="69" t="s">
        <v>2884</v>
      </c>
      <c r="D1614" s="69" t="s">
        <v>2186</v>
      </c>
      <c r="E1614" s="75" t="s">
        <v>85</v>
      </c>
      <c r="F1614" s="69" t="s">
        <v>2885</v>
      </c>
      <c r="G1614" s="71">
        <v>50000</v>
      </c>
      <c r="H1614" s="72">
        <f t="shared" si="25"/>
        <v>24.054720958806634</v>
      </c>
    </row>
    <row r="1615" spans="1:8" ht="15.75" x14ac:dyDescent="0.25">
      <c r="A1615" s="69" t="s">
        <v>2886</v>
      </c>
      <c r="B1615" s="69" t="s">
        <v>1278</v>
      </c>
      <c r="C1615" s="69" t="s">
        <v>2887</v>
      </c>
      <c r="D1615" s="69" t="s">
        <v>2186</v>
      </c>
      <c r="E1615" s="75" t="s">
        <v>85</v>
      </c>
      <c r="F1615" s="69" t="s">
        <v>2888</v>
      </c>
      <c r="G1615" s="71">
        <v>17178</v>
      </c>
      <c r="H1615" s="72">
        <f t="shared" si="25"/>
        <v>8.264239932607607</v>
      </c>
    </row>
    <row r="1616" spans="1:8" ht="15.75" x14ac:dyDescent="0.25">
      <c r="A1616" s="69" t="s">
        <v>2889</v>
      </c>
      <c r="B1616" s="69" t="s">
        <v>1278</v>
      </c>
      <c r="C1616" s="69" t="s">
        <v>2890</v>
      </c>
      <c r="D1616" s="69" t="s">
        <v>2186</v>
      </c>
      <c r="E1616" s="75" t="s">
        <v>85</v>
      </c>
      <c r="F1616" s="69" t="s">
        <v>2891</v>
      </c>
      <c r="G1616" s="71">
        <v>70000</v>
      </c>
      <c r="H1616" s="72">
        <f t="shared" si="25"/>
        <v>33.676609342329286</v>
      </c>
    </row>
    <row r="1617" spans="1:8" ht="15.75" x14ac:dyDescent="0.25">
      <c r="A1617" s="69" t="s">
        <v>2892</v>
      </c>
      <c r="B1617" s="69" t="s">
        <v>1278</v>
      </c>
      <c r="C1617" s="69" t="s">
        <v>2893</v>
      </c>
      <c r="D1617" s="69" t="s">
        <v>2186</v>
      </c>
      <c r="E1617" s="75" t="s">
        <v>85</v>
      </c>
      <c r="F1617" s="69" t="s">
        <v>2894</v>
      </c>
      <c r="G1617" s="71">
        <v>100000</v>
      </c>
      <c r="H1617" s="72">
        <f t="shared" si="25"/>
        <v>48.109441917613267</v>
      </c>
    </row>
    <row r="1618" spans="1:8" ht="15.75" x14ac:dyDescent="0.25">
      <c r="A1618" s="69" t="s">
        <v>2895</v>
      </c>
      <c r="B1618" s="69" t="s">
        <v>1341</v>
      </c>
      <c r="C1618" s="69" t="s">
        <v>2896</v>
      </c>
      <c r="D1618" s="69" t="s">
        <v>2186</v>
      </c>
      <c r="E1618" s="75" t="s">
        <v>85</v>
      </c>
      <c r="F1618" s="69" t="s">
        <v>2897</v>
      </c>
      <c r="G1618" s="71">
        <v>367391</v>
      </c>
      <c r="H1618" s="72">
        <f t="shared" si="25"/>
        <v>176.74975975553858</v>
      </c>
    </row>
    <row r="1619" spans="1:8" ht="15.75" x14ac:dyDescent="0.25">
      <c r="A1619" s="69" t="s">
        <v>2898</v>
      </c>
      <c r="B1619" s="69" t="s">
        <v>1341</v>
      </c>
      <c r="C1619" s="69" t="s">
        <v>2899</v>
      </c>
      <c r="D1619" s="69" t="s">
        <v>2186</v>
      </c>
      <c r="E1619" s="75" t="s">
        <v>85</v>
      </c>
      <c r="F1619" s="69" t="s">
        <v>2900</v>
      </c>
      <c r="G1619" s="71">
        <v>200000</v>
      </c>
      <c r="H1619" s="72">
        <f t="shared" si="25"/>
        <v>96.218883835226535</v>
      </c>
    </row>
    <row r="1620" spans="1:8" ht="15.75" x14ac:dyDescent="0.25">
      <c r="A1620" s="69" t="s">
        <v>2901</v>
      </c>
      <c r="B1620" s="69" t="s">
        <v>1278</v>
      </c>
      <c r="C1620" s="69" t="s">
        <v>2902</v>
      </c>
      <c r="D1620" s="69" t="s">
        <v>2186</v>
      </c>
      <c r="E1620" s="75" t="s">
        <v>85</v>
      </c>
      <c r="F1620" s="69" t="s">
        <v>2903</v>
      </c>
      <c r="G1620" s="71">
        <v>100000</v>
      </c>
      <c r="H1620" s="72">
        <f t="shared" si="25"/>
        <v>48.109441917613267</v>
      </c>
    </row>
    <row r="1621" spans="1:8" ht="15.75" x14ac:dyDescent="0.25">
      <c r="A1621" s="69" t="s">
        <v>2901</v>
      </c>
      <c r="B1621" s="69" t="s">
        <v>1278</v>
      </c>
      <c r="C1621" s="69" t="s">
        <v>2902</v>
      </c>
      <c r="D1621" s="69" t="s">
        <v>2186</v>
      </c>
      <c r="E1621" s="75" t="s">
        <v>85</v>
      </c>
      <c r="F1621" s="69" t="s">
        <v>2904</v>
      </c>
      <c r="G1621" s="71">
        <v>500000</v>
      </c>
      <c r="H1621" s="72">
        <f t="shared" si="25"/>
        <v>240.54720958806635</v>
      </c>
    </row>
    <row r="1622" spans="1:8" ht="15.75" x14ac:dyDescent="0.25">
      <c r="A1622" s="69" t="s">
        <v>2901</v>
      </c>
      <c r="B1622" s="69" t="s">
        <v>1278</v>
      </c>
      <c r="C1622" s="69" t="s">
        <v>2902</v>
      </c>
      <c r="D1622" s="69" t="s">
        <v>2186</v>
      </c>
      <c r="E1622" s="75" t="s">
        <v>85</v>
      </c>
      <c r="F1622" s="69" t="s">
        <v>2905</v>
      </c>
      <c r="G1622" s="71">
        <v>1925000</v>
      </c>
      <c r="H1622" s="72">
        <f t="shared" si="25"/>
        <v>926.1067569140555</v>
      </c>
    </row>
    <row r="1623" spans="1:8" ht="15.75" x14ac:dyDescent="0.25">
      <c r="A1623" s="69" t="s">
        <v>2906</v>
      </c>
      <c r="B1623" s="69" t="s">
        <v>1278</v>
      </c>
      <c r="C1623" s="69" t="s">
        <v>2907</v>
      </c>
      <c r="D1623" s="69" t="s">
        <v>2186</v>
      </c>
      <c r="E1623" s="75" t="s">
        <v>85</v>
      </c>
      <c r="F1623" s="69" t="s">
        <v>2908</v>
      </c>
      <c r="G1623" s="71">
        <v>100000</v>
      </c>
      <c r="H1623" s="72">
        <f t="shared" si="25"/>
        <v>48.109441917613267</v>
      </c>
    </row>
    <row r="1624" spans="1:8" ht="15.75" x14ac:dyDescent="0.25">
      <c r="A1624" s="69" t="s">
        <v>2906</v>
      </c>
      <c r="B1624" s="69" t="s">
        <v>1278</v>
      </c>
      <c r="C1624" s="69" t="s">
        <v>2907</v>
      </c>
      <c r="D1624" s="69" t="s">
        <v>2186</v>
      </c>
      <c r="E1624" s="75" t="s">
        <v>85</v>
      </c>
      <c r="F1624" s="69" t="s">
        <v>2908</v>
      </c>
      <c r="G1624" s="71">
        <v>575000</v>
      </c>
      <c r="H1624" s="72">
        <f t="shared" si="25"/>
        <v>276.62929102627629</v>
      </c>
    </row>
    <row r="1625" spans="1:8" ht="15.75" x14ac:dyDescent="0.25">
      <c r="A1625" s="69" t="s">
        <v>2909</v>
      </c>
      <c r="B1625" s="69" t="s">
        <v>1278</v>
      </c>
      <c r="C1625" s="69" t="s">
        <v>1448</v>
      </c>
      <c r="D1625" s="69" t="s">
        <v>2186</v>
      </c>
      <c r="E1625" s="75" t="s">
        <v>85</v>
      </c>
      <c r="F1625" s="69" t="s">
        <v>2910</v>
      </c>
      <c r="G1625" s="71">
        <v>350000</v>
      </c>
      <c r="H1625" s="72">
        <f t="shared" si="25"/>
        <v>168.38304671164644</v>
      </c>
    </row>
    <row r="1626" spans="1:8" ht="15.75" x14ac:dyDescent="0.25">
      <c r="A1626" s="69" t="s">
        <v>2911</v>
      </c>
      <c r="B1626" s="69" t="s">
        <v>1341</v>
      </c>
      <c r="C1626" s="69" t="s">
        <v>2912</v>
      </c>
      <c r="D1626" s="69" t="s">
        <v>2186</v>
      </c>
      <c r="E1626" s="75" t="s">
        <v>85</v>
      </c>
      <c r="F1626" s="69" t="s">
        <v>2913</v>
      </c>
      <c r="G1626" s="71">
        <v>200000</v>
      </c>
      <c r="H1626" s="72">
        <f t="shared" si="25"/>
        <v>96.218883835226535</v>
      </c>
    </row>
    <row r="1627" spans="1:8" ht="15.75" x14ac:dyDescent="0.25">
      <c r="A1627" s="69" t="s">
        <v>2914</v>
      </c>
      <c r="B1627" s="69" t="s">
        <v>1278</v>
      </c>
      <c r="C1627" s="69" t="s">
        <v>1450</v>
      </c>
      <c r="D1627" s="69" t="s">
        <v>2186</v>
      </c>
      <c r="E1627" s="75" t="s">
        <v>85</v>
      </c>
      <c r="F1627" s="69" t="s">
        <v>2915</v>
      </c>
      <c r="G1627" s="71">
        <v>199900</v>
      </c>
      <c r="H1627" s="72">
        <f t="shared" si="25"/>
        <v>96.170774393308932</v>
      </c>
    </row>
    <row r="1628" spans="1:8" ht="15.75" x14ac:dyDescent="0.25">
      <c r="A1628" s="69" t="s">
        <v>2916</v>
      </c>
      <c r="B1628" s="69" t="s">
        <v>1278</v>
      </c>
      <c r="C1628" s="69" t="s">
        <v>2204</v>
      </c>
      <c r="D1628" s="69" t="s">
        <v>2186</v>
      </c>
      <c r="E1628" s="75" t="s">
        <v>85</v>
      </c>
      <c r="F1628" s="69" t="s">
        <v>2917</v>
      </c>
      <c r="G1628" s="71">
        <v>575000</v>
      </c>
      <c r="H1628" s="72">
        <f t="shared" si="25"/>
        <v>276.62929102627629</v>
      </c>
    </row>
    <row r="1629" spans="1:8" ht="15.75" x14ac:dyDescent="0.25">
      <c r="A1629" s="69" t="s">
        <v>2279</v>
      </c>
      <c r="B1629" s="69" t="s">
        <v>1278</v>
      </c>
      <c r="C1629" s="69" t="s">
        <v>2207</v>
      </c>
      <c r="D1629" s="69" t="s">
        <v>2186</v>
      </c>
      <c r="E1629" s="75" t="s">
        <v>85</v>
      </c>
      <c r="F1629" s="69" t="s">
        <v>2918</v>
      </c>
      <c r="G1629" s="71">
        <v>44956</v>
      </c>
      <c r="H1629" s="72">
        <f t="shared" si="25"/>
        <v>21.628080708482223</v>
      </c>
    </row>
    <row r="1630" spans="1:8" ht="15.75" x14ac:dyDescent="0.25">
      <c r="A1630" s="69" t="s">
        <v>2919</v>
      </c>
      <c r="B1630" s="69" t="s">
        <v>1278</v>
      </c>
      <c r="C1630" s="69" t="s">
        <v>2210</v>
      </c>
      <c r="D1630" s="69" t="s">
        <v>2186</v>
      </c>
      <c r="E1630" s="75" t="s">
        <v>85</v>
      </c>
      <c r="F1630" s="69" t="s">
        <v>2920</v>
      </c>
      <c r="G1630" s="71">
        <v>100000</v>
      </c>
      <c r="H1630" s="72">
        <f t="shared" si="25"/>
        <v>48.109441917613267</v>
      </c>
    </row>
    <row r="1631" spans="1:8" ht="15.75" x14ac:dyDescent="0.25">
      <c r="A1631" s="69" t="s">
        <v>2919</v>
      </c>
      <c r="B1631" s="69" t="s">
        <v>1278</v>
      </c>
      <c r="C1631" s="69" t="s">
        <v>2210</v>
      </c>
      <c r="D1631" s="69" t="s">
        <v>2186</v>
      </c>
      <c r="E1631" s="75" t="s">
        <v>85</v>
      </c>
      <c r="F1631" s="69" t="s">
        <v>2920</v>
      </c>
      <c r="G1631" s="71">
        <v>575000</v>
      </c>
      <c r="H1631" s="72">
        <f t="shared" si="25"/>
        <v>276.62929102627629</v>
      </c>
    </row>
    <row r="1632" spans="1:8" ht="15.75" x14ac:dyDescent="0.25">
      <c r="A1632" s="69" t="s">
        <v>2921</v>
      </c>
      <c r="B1632" s="69" t="s">
        <v>1278</v>
      </c>
      <c r="C1632" s="69" t="s">
        <v>2213</v>
      </c>
      <c r="D1632" s="69" t="s">
        <v>2186</v>
      </c>
      <c r="E1632" s="75" t="s">
        <v>85</v>
      </c>
      <c r="F1632" s="69" t="s">
        <v>2922</v>
      </c>
      <c r="G1632" s="71">
        <v>32609</v>
      </c>
      <c r="H1632" s="72">
        <f t="shared" si="25"/>
        <v>15.688007914914511</v>
      </c>
    </row>
    <row r="1633" spans="1:8" ht="15.75" x14ac:dyDescent="0.25">
      <c r="A1633" s="69" t="s">
        <v>2923</v>
      </c>
      <c r="B1633" s="69" t="s">
        <v>1278</v>
      </c>
      <c r="C1633" s="69" t="s">
        <v>1651</v>
      </c>
      <c r="D1633" s="69" t="s">
        <v>2186</v>
      </c>
      <c r="E1633" s="75" t="s">
        <v>85</v>
      </c>
      <c r="F1633" s="69" t="s">
        <v>2924</v>
      </c>
      <c r="G1633" s="71">
        <v>80000</v>
      </c>
      <c r="H1633" s="72">
        <f t="shared" si="25"/>
        <v>38.487553534090615</v>
      </c>
    </row>
    <row r="1634" spans="1:8" ht="15.75" x14ac:dyDescent="0.25">
      <c r="A1634" s="69" t="s">
        <v>2923</v>
      </c>
      <c r="B1634" s="69" t="s">
        <v>1278</v>
      </c>
      <c r="C1634" s="69" t="s">
        <v>1651</v>
      </c>
      <c r="D1634" s="69" t="s">
        <v>2186</v>
      </c>
      <c r="E1634" s="75" t="s">
        <v>85</v>
      </c>
      <c r="F1634" s="69" t="s">
        <v>2925</v>
      </c>
      <c r="G1634" s="71">
        <v>37500</v>
      </c>
      <c r="H1634" s="72">
        <f t="shared" si="25"/>
        <v>18.041040719104977</v>
      </c>
    </row>
    <row r="1635" spans="1:8" ht="15.75" x14ac:dyDescent="0.25">
      <c r="A1635" s="69" t="s">
        <v>2926</v>
      </c>
      <c r="B1635" s="69" t="s">
        <v>1337</v>
      </c>
      <c r="C1635" s="69" t="s">
        <v>2241</v>
      </c>
      <c r="D1635" s="69" t="s">
        <v>2186</v>
      </c>
      <c r="E1635" s="75" t="s">
        <v>85</v>
      </c>
      <c r="F1635" s="69" t="s">
        <v>1339</v>
      </c>
      <c r="G1635" s="71">
        <v>1500000</v>
      </c>
      <c r="H1635" s="72">
        <f t="shared" si="25"/>
        <v>721.64162876419903</v>
      </c>
    </row>
    <row r="1636" spans="1:8" ht="15.75" x14ac:dyDescent="0.25">
      <c r="A1636" s="69" t="s">
        <v>2927</v>
      </c>
      <c r="B1636" s="69" t="s">
        <v>1337</v>
      </c>
      <c r="C1636" s="69" t="s">
        <v>2244</v>
      </c>
      <c r="D1636" s="69" t="s">
        <v>2186</v>
      </c>
      <c r="E1636" s="75" t="s">
        <v>85</v>
      </c>
      <c r="F1636" s="69" t="s">
        <v>2928</v>
      </c>
      <c r="G1636" s="71">
        <v>1250000</v>
      </c>
      <c r="H1636" s="72">
        <f t="shared" si="25"/>
        <v>601.36802397016584</v>
      </c>
    </row>
    <row r="1637" spans="1:8" ht="15.75" x14ac:dyDescent="0.25">
      <c r="A1637" s="69" t="s">
        <v>2929</v>
      </c>
      <c r="B1637" s="69" t="s">
        <v>1337</v>
      </c>
      <c r="C1637" s="69" t="s">
        <v>1654</v>
      </c>
      <c r="D1637" s="69" t="s">
        <v>2186</v>
      </c>
      <c r="E1637" s="75" t="s">
        <v>85</v>
      </c>
      <c r="F1637" s="69" t="s">
        <v>2930</v>
      </c>
      <c r="G1637" s="71">
        <v>750000</v>
      </c>
      <c r="H1637" s="72">
        <f t="shared" si="25"/>
        <v>360.82081438209951</v>
      </c>
    </row>
    <row r="1638" spans="1:8" ht="15.75" x14ac:dyDescent="0.25">
      <c r="A1638" s="69" t="s">
        <v>2931</v>
      </c>
      <c r="B1638" s="69" t="s">
        <v>1337</v>
      </c>
      <c r="C1638" s="69" t="s">
        <v>1657</v>
      </c>
      <c r="D1638" s="69" t="s">
        <v>2186</v>
      </c>
      <c r="E1638" s="75" t="s">
        <v>85</v>
      </c>
      <c r="F1638" s="69" t="s">
        <v>2932</v>
      </c>
      <c r="G1638" s="71">
        <v>750000</v>
      </c>
      <c r="H1638" s="72">
        <f t="shared" si="25"/>
        <v>360.82081438209951</v>
      </c>
    </row>
    <row r="1639" spans="1:8" ht="15.75" x14ac:dyDescent="0.25">
      <c r="A1639" s="69" t="s">
        <v>2933</v>
      </c>
      <c r="B1639" s="69" t="s">
        <v>1337</v>
      </c>
      <c r="C1639" s="69" t="s">
        <v>2177</v>
      </c>
      <c r="D1639" s="69" t="s">
        <v>2186</v>
      </c>
      <c r="E1639" s="75" t="s">
        <v>85</v>
      </c>
      <c r="F1639" s="69" t="s">
        <v>2934</v>
      </c>
      <c r="G1639" s="71">
        <v>500000</v>
      </c>
      <c r="H1639" s="72">
        <f t="shared" si="25"/>
        <v>240.54720958806635</v>
      </c>
    </row>
    <row r="1640" spans="1:8" ht="15.75" x14ac:dyDescent="0.25">
      <c r="A1640" s="69" t="s">
        <v>2935</v>
      </c>
      <c r="B1640" s="69" t="s">
        <v>1337</v>
      </c>
      <c r="C1640" s="69" t="s">
        <v>2253</v>
      </c>
      <c r="D1640" s="69" t="s">
        <v>2186</v>
      </c>
      <c r="E1640" s="75" t="s">
        <v>85</v>
      </c>
      <c r="F1640" s="69" t="s">
        <v>2936</v>
      </c>
      <c r="G1640" s="71">
        <v>1500000</v>
      </c>
      <c r="H1640" s="72">
        <f t="shared" si="25"/>
        <v>721.64162876419903</v>
      </c>
    </row>
    <row r="1641" spans="1:8" ht="15.75" x14ac:dyDescent="0.25">
      <c r="A1641" s="69" t="s">
        <v>2937</v>
      </c>
      <c r="B1641" s="69" t="s">
        <v>1337</v>
      </c>
      <c r="C1641" s="69" t="s">
        <v>2938</v>
      </c>
      <c r="D1641" s="69" t="s">
        <v>2186</v>
      </c>
      <c r="E1641" s="75" t="s">
        <v>85</v>
      </c>
      <c r="F1641" s="69" t="s">
        <v>2939</v>
      </c>
      <c r="G1641" s="71">
        <v>750000</v>
      </c>
      <c r="H1641" s="72">
        <f t="shared" si="25"/>
        <v>360.82081438209951</v>
      </c>
    </row>
    <row r="1642" spans="1:8" ht="15.75" x14ac:dyDescent="0.25">
      <c r="A1642" s="69" t="s">
        <v>2940</v>
      </c>
      <c r="B1642" s="69" t="s">
        <v>1337</v>
      </c>
      <c r="C1642" s="69" t="s">
        <v>2311</v>
      </c>
      <c r="D1642" s="69" t="s">
        <v>2186</v>
      </c>
      <c r="E1642" s="75" t="s">
        <v>85</v>
      </c>
      <c r="F1642" s="69" t="s">
        <v>2941</v>
      </c>
      <c r="G1642" s="71">
        <v>180000</v>
      </c>
      <c r="H1642" s="72">
        <f t="shared" si="25"/>
        <v>86.59699545170389</v>
      </c>
    </row>
    <row r="1643" spans="1:8" ht="15.75" x14ac:dyDescent="0.25">
      <c r="A1643" s="69" t="s">
        <v>2942</v>
      </c>
      <c r="B1643" s="69" t="s">
        <v>1337</v>
      </c>
      <c r="C1643" s="69" t="s">
        <v>2267</v>
      </c>
      <c r="D1643" s="69" t="s">
        <v>2186</v>
      </c>
      <c r="E1643" s="75" t="s">
        <v>85</v>
      </c>
      <c r="F1643" s="69" t="s">
        <v>2943</v>
      </c>
      <c r="G1643" s="71">
        <v>1000000</v>
      </c>
      <c r="H1643" s="72">
        <f t="shared" si="25"/>
        <v>481.0944191761327</v>
      </c>
    </row>
    <row r="1644" spans="1:8" ht="15.75" x14ac:dyDescent="0.25">
      <c r="A1644" s="69" t="s">
        <v>2636</v>
      </c>
      <c r="B1644" s="69" t="s">
        <v>1278</v>
      </c>
      <c r="C1644" s="69" t="s">
        <v>2637</v>
      </c>
      <c r="D1644" s="69" t="s">
        <v>2186</v>
      </c>
      <c r="E1644" s="75" t="s">
        <v>85</v>
      </c>
      <c r="F1644" s="69" t="s">
        <v>2638</v>
      </c>
      <c r="G1644" s="71">
        <v>430000</v>
      </c>
      <c r="H1644" s="72">
        <f t="shared" si="25"/>
        <v>206.87060024573705</v>
      </c>
    </row>
    <row r="1645" spans="1:8" ht="15.75" x14ac:dyDescent="0.25">
      <c r="A1645" s="69" t="s">
        <v>2944</v>
      </c>
      <c r="B1645" s="69" t="s">
        <v>1278</v>
      </c>
      <c r="C1645" s="69" t="s">
        <v>2945</v>
      </c>
      <c r="D1645" s="69" t="s">
        <v>2186</v>
      </c>
      <c r="E1645" s="75" t="s">
        <v>85</v>
      </c>
      <c r="F1645" s="69" t="s">
        <v>2946</v>
      </c>
      <c r="G1645" s="71">
        <v>140000</v>
      </c>
      <c r="H1645" s="72">
        <f t="shared" si="25"/>
        <v>67.353218684658572</v>
      </c>
    </row>
    <row r="1646" spans="1:8" ht="15.75" x14ac:dyDescent="0.25">
      <c r="A1646" s="69" t="s">
        <v>2947</v>
      </c>
      <c r="B1646" s="69" t="s">
        <v>1278</v>
      </c>
      <c r="C1646" s="69" t="s">
        <v>2948</v>
      </c>
      <c r="D1646" s="69" t="s">
        <v>2186</v>
      </c>
      <c r="E1646" s="75" t="s">
        <v>85</v>
      </c>
      <c r="F1646" s="69" t="s">
        <v>2949</v>
      </c>
      <c r="G1646" s="71">
        <v>177355</v>
      </c>
      <c r="H1646" s="72">
        <f t="shared" si="25"/>
        <v>85.32450071298301</v>
      </c>
    </row>
    <row r="1647" spans="1:8" ht="15.75" x14ac:dyDescent="0.25">
      <c r="A1647" s="69" t="s">
        <v>2947</v>
      </c>
      <c r="B1647" s="69" t="s">
        <v>1278</v>
      </c>
      <c r="C1647" s="69" t="s">
        <v>2948</v>
      </c>
      <c r="D1647" s="69" t="s">
        <v>2186</v>
      </c>
      <c r="E1647" s="75" t="s">
        <v>85</v>
      </c>
      <c r="F1647" s="69" t="s">
        <v>2950</v>
      </c>
      <c r="G1647" s="71">
        <v>166216</v>
      </c>
      <c r="H1647" s="72">
        <f t="shared" si="25"/>
        <v>79.96558997778007</v>
      </c>
    </row>
    <row r="1648" spans="1:8" ht="15.75" x14ac:dyDescent="0.25">
      <c r="A1648" s="69" t="s">
        <v>2951</v>
      </c>
      <c r="B1648" s="69" t="s">
        <v>1278</v>
      </c>
      <c r="C1648" s="69" t="s">
        <v>2952</v>
      </c>
      <c r="D1648" s="69" t="s">
        <v>2186</v>
      </c>
      <c r="E1648" s="75" t="s">
        <v>85</v>
      </c>
      <c r="F1648" s="69" t="s">
        <v>2953</v>
      </c>
      <c r="G1648" s="71">
        <v>50000</v>
      </c>
      <c r="H1648" s="72">
        <f t="shared" si="25"/>
        <v>24.054720958806634</v>
      </c>
    </row>
    <row r="1649" spans="1:8" ht="15.75" x14ac:dyDescent="0.25">
      <c r="A1649" s="69" t="s">
        <v>2954</v>
      </c>
      <c r="B1649" s="69" t="s">
        <v>1278</v>
      </c>
      <c r="C1649" s="69" t="s">
        <v>2955</v>
      </c>
      <c r="D1649" s="69" t="s">
        <v>2186</v>
      </c>
      <c r="E1649" s="75" t="s">
        <v>85</v>
      </c>
      <c r="F1649" s="69" t="s">
        <v>2956</v>
      </c>
      <c r="G1649" s="71">
        <v>60000</v>
      </c>
      <c r="H1649" s="72">
        <f t="shared" si="25"/>
        <v>28.865665150567963</v>
      </c>
    </row>
    <row r="1650" spans="1:8" ht="15.75" x14ac:dyDescent="0.25">
      <c r="A1650" s="69" t="s">
        <v>2957</v>
      </c>
      <c r="B1650" s="69" t="s">
        <v>1278</v>
      </c>
      <c r="C1650" s="69" t="s">
        <v>2958</v>
      </c>
      <c r="D1650" s="69" t="s">
        <v>2186</v>
      </c>
      <c r="E1650" s="75" t="s">
        <v>85</v>
      </c>
      <c r="F1650" s="69" t="s">
        <v>2959</v>
      </c>
      <c r="G1650" s="71">
        <v>100000</v>
      </c>
      <c r="H1650" s="72">
        <f t="shared" si="25"/>
        <v>48.109441917613267</v>
      </c>
    </row>
    <row r="1651" spans="1:8" ht="15.75" x14ac:dyDescent="0.25">
      <c r="A1651" s="69" t="s">
        <v>2957</v>
      </c>
      <c r="B1651" s="69" t="s">
        <v>1278</v>
      </c>
      <c r="C1651" s="69" t="s">
        <v>2958</v>
      </c>
      <c r="D1651" s="69" t="s">
        <v>2186</v>
      </c>
      <c r="E1651" s="75" t="s">
        <v>85</v>
      </c>
      <c r="F1651" s="69" t="s">
        <v>2959</v>
      </c>
      <c r="G1651" s="71">
        <v>575000</v>
      </c>
      <c r="H1651" s="72">
        <f t="shared" si="25"/>
        <v>276.62929102627629</v>
      </c>
    </row>
    <row r="1652" spans="1:8" ht="15.75" x14ac:dyDescent="0.25">
      <c r="A1652" s="69" t="s">
        <v>2668</v>
      </c>
      <c r="B1652" s="69" t="s">
        <v>1278</v>
      </c>
      <c r="C1652" s="69" t="s">
        <v>2669</v>
      </c>
      <c r="D1652" s="69" t="s">
        <v>2186</v>
      </c>
      <c r="E1652" s="75" t="s">
        <v>85</v>
      </c>
      <c r="F1652" s="69" t="s">
        <v>2670</v>
      </c>
      <c r="G1652" s="71">
        <v>1041500</v>
      </c>
      <c r="H1652" s="72">
        <f t="shared" si="25"/>
        <v>501.05983757194224</v>
      </c>
    </row>
    <row r="1653" spans="1:8" ht="15.75" x14ac:dyDescent="0.25">
      <c r="A1653" s="69" t="s">
        <v>2960</v>
      </c>
      <c r="B1653" s="69" t="s">
        <v>1278</v>
      </c>
      <c r="C1653" s="69" t="s">
        <v>2961</v>
      </c>
      <c r="D1653" s="69" t="s">
        <v>2186</v>
      </c>
      <c r="E1653" s="75" t="s">
        <v>85</v>
      </c>
      <c r="F1653" s="69" t="s">
        <v>2962</v>
      </c>
      <c r="G1653" s="71">
        <v>20000</v>
      </c>
      <c r="H1653" s="72">
        <f t="shared" si="25"/>
        <v>9.6218883835226539</v>
      </c>
    </row>
    <row r="1654" spans="1:8" ht="15.75" x14ac:dyDescent="0.25">
      <c r="A1654" s="69" t="s">
        <v>2963</v>
      </c>
      <c r="B1654" s="69" t="s">
        <v>1278</v>
      </c>
      <c r="C1654" s="69" t="s">
        <v>2964</v>
      </c>
      <c r="D1654" s="69" t="s">
        <v>2186</v>
      </c>
      <c r="E1654" s="75" t="s">
        <v>85</v>
      </c>
      <c r="F1654" s="69" t="s">
        <v>2965</v>
      </c>
      <c r="G1654" s="71">
        <v>72300</v>
      </c>
      <c r="H1654" s="72">
        <f t="shared" si="25"/>
        <v>34.783126506434392</v>
      </c>
    </row>
    <row r="1655" spans="1:8" ht="15.75" x14ac:dyDescent="0.25">
      <c r="A1655" s="69" t="s">
        <v>2963</v>
      </c>
      <c r="B1655" s="69" t="s">
        <v>1278</v>
      </c>
      <c r="C1655" s="69" t="s">
        <v>2964</v>
      </c>
      <c r="D1655" s="69" t="s">
        <v>2186</v>
      </c>
      <c r="E1655" s="75" t="s">
        <v>85</v>
      </c>
      <c r="F1655" s="69" t="s">
        <v>2966</v>
      </c>
      <c r="G1655" s="71">
        <v>140000</v>
      </c>
      <c r="H1655" s="72">
        <f t="shared" si="25"/>
        <v>67.353218684658572</v>
      </c>
    </row>
    <row r="1656" spans="1:8" ht="15.75" x14ac:dyDescent="0.25">
      <c r="A1656" s="69" t="s">
        <v>2967</v>
      </c>
      <c r="B1656" s="69" t="s">
        <v>1337</v>
      </c>
      <c r="C1656" s="69" t="s">
        <v>2297</v>
      </c>
      <c r="D1656" s="69" t="s">
        <v>2186</v>
      </c>
      <c r="E1656" s="75" t="s">
        <v>85</v>
      </c>
      <c r="F1656" s="69" t="s">
        <v>2968</v>
      </c>
      <c r="G1656" s="71">
        <v>110000</v>
      </c>
      <c r="H1656" s="72">
        <f t="shared" si="25"/>
        <v>52.920386109374597</v>
      </c>
    </row>
    <row r="1657" spans="1:8" ht="15.75" x14ac:dyDescent="0.25">
      <c r="A1657" s="69" t="s">
        <v>2969</v>
      </c>
      <c r="B1657" s="69" t="s">
        <v>1337</v>
      </c>
      <c r="C1657" s="69" t="s">
        <v>2970</v>
      </c>
      <c r="D1657" s="69" t="s">
        <v>2186</v>
      </c>
      <c r="E1657" s="75" t="s">
        <v>85</v>
      </c>
      <c r="F1657" s="69" t="s">
        <v>2971</v>
      </c>
      <c r="G1657" s="71">
        <v>330000</v>
      </c>
      <c r="H1657" s="72">
        <f t="shared" si="25"/>
        <v>158.7611583281238</v>
      </c>
    </row>
    <row r="1658" spans="1:8" ht="15.75" x14ac:dyDescent="0.25">
      <c r="A1658" s="69" t="s">
        <v>2972</v>
      </c>
      <c r="B1658" s="69" t="s">
        <v>1337</v>
      </c>
      <c r="C1658" s="69" t="s">
        <v>1789</v>
      </c>
      <c r="D1658" s="69" t="s">
        <v>2186</v>
      </c>
      <c r="E1658" s="75" t="s">
        <v>85</v>
      </c>
      <c r="F1658" s="69" t="s">
        <v>2973</v>
      </c>
      <c r="G1658" s="71">
        <v>880000</v>
      </c>
      <c r="H1658" s="72">
        <f t="shared" si="25"/>
        <v>423.36308887499678</v>
      </c>
    </row>
    <row r="1659" spans="1:8" ht="15.75" x14ac:dyDescent="0.25">
      <c r="A1659" s="69" t="s">
        <v>2974</v>
      </c>
      <c r="B1659" s="69" t="s">
        <v>1337</v>
      </c>
      <c r="C1659" s="69" t="s">
        <v>1792</v>
      </c>
      <c r="D1659" s="69" t="s">
        <v>2186</v>
      </c>
      <c r="E1659" s="75" t="s">
        <v>85</v>
      </c>
      <c r="F1659" s="69" t="s">
        <v>2975</v>
      </c>
      <c r="G1659" s="71">
        <v>440000</v>
      </c>
      <c r="H1659" s="72">
        <f t="shared" si="25"/>
        <v>211.68154443749839</v>
      </c>
    </row>
    <row r="1660" spans="1:8" ht="15.75" x14ac:dyDescent="0.25">
      <c r="A1660" s="69" t="s">
        <v>2976</v>
      </c>
      <c r="B1660" s="69" t="s">
        <v>1337</v>
      </c>
      <c r="C1660" s="69" t="s">
        <v>1795</v>
      </c>
      <c r="D1660" s="69" t="s">
        <v>2186</v>
      </c>
      <c r="E1660" s="75" t="s">
        <v>85</v>
      </c>
      <c r="F1660" s="69" t="s">
        <v>2977</v>
      </c>
      <c r="G1660" s="71">
        <v>40000</v>
      </c>
      <c r="H1660" s="72">
        <f t="shared" si="25"/>
        <v>19.243776767045308</v>
      </c>
    </row>
    <row r="1661" spans="1:8" ht="15.75" x14ac:dyDescent="0.25">
      <c r="A1661" s="69" t="s">
        <v>2978</v>
      </c>
      <c r="B1661" s="69" t="s">
        <v>1337</v>
      </c>
      <c r="C1661" s="69" t="s">
        <v>1797</v>
      </c>
      <c r="D1661" s="69" t="s">
        <v>2186</v>
      </c>
      <c r="E1661" s="75" t="s">
        <v>85</v>
      </c>
      <c r="F1661" s="69" t="s">
        <v>2487</v>
      </c>
      <c r="G1661" s="71">
        <v>480000</v>
      </c>
      <c r="H1661" s="72">
        <f t="shared" si="25"/>
        <v>230.92532120454371</v>
      </c>
    </row>
    <row r="1662" spans="1:8" ht="15.75" x14ac:dyDescent="0.25">
      <c r="A1662" s="69" t="s">
        <v>2979</v>
      </c>
      <c r="B1662" s="69" t="s">
        <v>1337</v>
      </c>
      <c r="C1662" s="69" t="s">
        <v>1803</v>
      </c>
      <c r="D1662" s="69" t="s">
        <v>2186</v>
      </c>
      <c r="E1662" s="75" t="s">
        <v>85</v>
      </c>
      <c r="F1662" s="69" t="s">
        <v>1339</v>
      </c>
      <c r="G1662" s="71">
        <v>1250000</v>
      </c>
      <c r="H1662" s="72">
        <f t="shared" si="25"/>
        <v>601.36802397016584</v>
      </c>
    </row>
    <row r="1663" spans="1:8" ht="15.75" x14ac:dyDescent="0.25">
      <c r="A1663" s="69" t="s">
        <v>2980</v>
      </c>
      <c r="B1663" s="69" t="s">
        <v>1278</v>
      </c>
      <c r="C1663" s="69" t="s">
        <v>2682</v>
      </c>
      <c r="D1663" s="69" t="s">
        <v>2186</v>
      </c>
      <c r="E1663" s="75" t="s">
        <v>85</v>
      </c>
      <c r="F1663" s="69" t="s">
        <v>2981</v>
      </c>
      <c r="G1663" s="71">
        <v>40000</v>
      </c>
      <c r="H1663" s="72">
        <f t="shared" si="25"/>
        <v>19.243776767045308</v>
      </c>
    </row>
    <row r="1664" spans="1:8" ht="15.75" x14ac:dyDescent="0.25">
      <c r="A1664" s="69" t="s">
        <v>2982</v>
      </c>
      <c r="B1664" s="69" t="s">
        <v>1278</v>
      </c>
      <c r="C1664" s="69" t="s">
        <v>2697</v>
      </c>
      <c r="D1664" s="69" t="s">
        <v>2186</v>
      </c>
      <c r="E1664" s="75" t="s">
        <v>85</v>
      </c>
      <c r="F1664" s="69" t="s">
        <v>2983</v>
      </c>
      <c r="G1664" s="71">
        <v>50000</v>
      </c>
      <c r="H1664" s="72">
        <f t="shared" si="25"/>
        <v>24.054720958806634</v>
      </c>
    </row>
    <row r="1665" spans="1:8" ht="15.75" x14ac:dyDescent="0.25">
      <c r="A1665" s="69" t="s">
        <v>2984</v>
      </c>
      <c r="B1665" s="69" t="s">
        <v>1278</v>
      </c>
      <c r="C1665" s="69" t="s">
        <v>2702</v>
      </c>
      <c r="D1665" s="69" t="s">
        <v>2186</v>
      </c>
      <c r="E1665" s="75" t="s">
        <v>85</v>
      </c>
      <c r="F1665" s="69" t="s">
        <v>2985</v>
      </c>
      <c r="G1665" s="71">
        <v>60000</v>
      </c>
      <c r="H1665" s="72">
        <f t="shared" si="25"/>
        <v>28.865665150567963</v>
      </c>
    </row>
    <row r="1666" spans="1:8" ht="15.75" x14ac:dyDescent="0.25">
      <c r="A1666" s="69" t="s">
        <v>2984</v>
      </c>
      <c r="B1666" s="69" t="s">
        <v>1278</v>
      </c>
      <c r="C1666" s="69" t="s">
        <v>2702</v>
      </c>
      <c r="D1666" s="69" t="s">
        <v>2186</v>
      </c>
      <c r="E1666" s="75" t="s">
        <v>85</v>
      </c>
      <c r="F1666" s="69" t="s">
        <v>2986</v>
      </c>
      <c r="G1666" s="71">
        <v>396000</v>
      </c>
      <c r="H1666" s="72">
        <f t="shared" si="25"/>
        <v>190.51338999374855</v>
      </c>
    </row>
    <row r="1667" spans="1:8" ht="15.75" x14ac:dyDescent="0.25">
      <c r="A1667" s="69" t="s">
        <v>2987</v>
      </c>
      <c r="B1667" s="69" t="s">
        <v>1278</v>
      </c>
      <c r="C1667" s="69" t="s">
        <v>2311</v>
      </c>
      <c r="D1667" s="69" t="s">
        <v>2186</v>
      </c>
      <c r="E1667" s="75" t="s">
        <v>85</v>
      </c>
      <c r="F1667" s="69" t="s">
        <v>2988</v>
      </c>
      <c r="G1667" s="71">
        <v>100000</v>
      </c>
      <c r="H1667" s="72">
        <f t="shared" si="25"/>
        <v>48.109441917613267</v>
      </c>
    </row>
    <row r="1668" spans="1:8" ht="15.75" x14ac:dyDescent="0.25">
      <c r="A1668" s="69" t="s">
        <v>2989</v>
      </c>
      <c r="B1668" s="69" t="s">
        <v>1278</v>
      </c>
      <c r="C1668" s="69" t="s">
        <v>2938</v>
      </c>
      <c r="D1668" s="69" t="s">
        <v>2186</v>
      </c>
      <c r="E1668" s="75" t="s">
        <v>85</v>
      </c>
      <c r="F1668" s="69" t="s">
        <v>2990</v>
      </c>
      <c r="G1668" s="71">
        <v>100000</v>
      </c>
      <c r="H1668" s="72">
        <f t="shared" si="25"/>
        <v>48.109441917613267</v>
      </c>
    </row>
    <row r="1669" spans="1:8" ht="15.75" x14ac:dyDescent="0.25">
      <c r="A1669" s="69" t="s">
        <v>2989</v>
      </c>
      <c r="B1669" s="69" t="s">
        <v>1278</v>
      </c>
      <c r="C1669" s="69" t="s">
        <v>2938</v>
      </c>
      <c r="D1669" s="69" t="s">
        <v>2186</v>
      </c>
      <c r="E1669" s="75" t="s">
        <v>85</v>
      </c>
      <c r="F1669" s="69" t="s">
        <v>2990</v>
      </c>
      <c r="G1669" s="71">
        <v>264000</v>
      </c>
      <c r="H1669" s="72">
        <f t="shared" si="25"/>
        <v>127.00892666249904</v>
      </c>
    </row>
    <row r="1670" spans="1:8" ht="15.75" x14ac:dyDescent="0.25">
      <c r="A1670" s="69" t="s">
        <v>2991</v>
      </c>
      <c r="B1670" s="69" t="s">
        <v>1278</v>
      </c>
      <c r="C1670" s="69" t="s">
        <v>2970</v>
      </c>
      <c r="D1670" s="69" t="s">
        <v>2992</v>
      </c>
      <c r="E1670" s="75" t="s">
        <v>90</v>
      </c>
      <c r="F1670" s="69" t="s">
        <v>2993</v>
      </c>
      <c r="G1670" s="71">
        <v>350000</v>
      </c>
      <c r="H1670" s="72">
        <f t="shared" si="25"/>
        <v>168.38304671164644</v>
      </c>
    </row>
    <row r="1671" spans="1:8" ht="15.75" x14ac:dyDescent="0.25">
      <c r="A1671" s="69" t="s">
        <v>2994</v>
      </c>
      <c r="B1671" s="69" t="s">
        <v>1341</v>
      </c>
      <c r="C1671" s="69" t="s">
        <v>2995</v>
      </c>
      <c r="D1671" s="69" t="s">
        <v>2992</v>
      </c>
      <c r="E1671" s="75" t="s">
        <v>90</v>
      </c>
      <c r="F1671" s="69" t="s">
        <v>2996</v>
      </c>
      <c r="G1671" s="71">
        <v>50000</v>
      </c>
      <c r="H1671" s="72">
        <f t="shared" ref="H1671:H1734" si="26">G1671/$G$2</f>
        <v>24.054720958806634</v>
      </c>
    </row>
    <row r="1672" spans="1:8" ht="15.75" x14ac:dyDescent="0.25">
      <c r="A1672" s="69" t="s">
        <v>2997</v>
      </c>
      <c r="B1672" s="69" t="s">
        <v>1341</v>
      </c>
      <c r="C1672" s="69" t="s">
        <v>2998</v>
      </c>
      <c r="D1672" s="69" t="s">
        <v>2992</v>
      </c>
      <c r="E1672" s="75" t="s">
        <v>90</v>
      </c>
      <c r="F1672" s="69" t="s">
        <v>2999</v>
      </c>
      <c r="G1672" s="71">
        <v>50000</v>
      </c>
      <c r="H1672" s="72">
        <f t="shared" si="26"/>
        <v>24.054720958806634</v>
      </c>
    </row>
    <row r="1673" spans="1:8" ht="15.75" x14ac:dyDescent="0.25">
      <c r="A1673" s="69" t="s">
        <v>3000</v>
      </c>
      <c r="B1673" s="69" t="s">
        <v>1341</v>
      </c>
      <c r="C1673" s="69" t="s">
        <v>3001</v>
      </c>
      <c r="D1673" s="69" t="s">
        <v>2992</v>
      </c>
      <c r="E1673" s="75" t="s">
        <v>90</v>
      </c>
      <c r="F1673" s="69" t="s">
        <v>3002</v>
      </c>
      <c r="G1673" s="71">
        <v>50000</v>
      </c>
      <c r="H1673" s="72">
        <f t="shared" si="26"/>
        <v>24.054720958806634</v>
      </c>
    </row>
    <row r="1674" spans="1:8" ht="15.75" x14ac:dyDescent="0.25">
      <c r="A1674" s="69" t="s">
        <v>3003</v>
      </c>
      <c r="B1674" s="69" t="s">
        <v>1341</v>
      </c>
      <c r="C1674" s="69" t="s">
        <v>3004</v>
      </c>
      <c r="D1674" s="69" t="s">
        <v>2992</v>
      </c>
      <c r="E1674" s="75" t="s">
        <v>90</v>
      </c>
      <c r="F1674" s="69" t="s">
        <v>3005</v>
      </c>
      <c r="G1674" s="71">
        <v>50000</v>
      </c>
      <c r="H1674" s="72">
        <f t="shared" si="26"/>
        <v>24.054720958806634</v>
      </c>
    </row>
    <row r="1675" spans="1:8" ht="15.75" x14ac:dyDescent="0.25">
      <c r="A1675" s="69" t="s">
        <v>3006</v>
      </c>
      <c r="B1675" s="69" t="s">
        <v>1341</v>
      </c>
      <c r="C1675" s="69" t="s">
        <v>3007</v>
      </c>
      <c r="D1675" s="69" t="s">
        <v>2992</v>
      </c>
      <c r="E1675" s="75" t="s">
        <v>90</v>
      </c>
      <c r="F1675" s="69" t="s">
        <v>3008</v>
      </c>
      <c r="G1675" s="71">
        <v>50000</v>
      </c>
      <c r="H1675" s="72">
        <f t="shared" si="26"/>
        <v>24.054720958806634</v>
      </c>
    </row>
    <row r="1676" spans="1:8" ht="15.75" x14ac:dyDescent="0.25">
      <c r="A1676" s="69" t="s">
        <v>3009</v>
      </c>
      <c r="B1676" s="69" t="s">
        <v>1278</v>
      </c>
      <c r="C1676" s="69" t="s">
        <v>3010</v>
      </c>
      <c r="D1676" s="69" t="s">
        <v>2992</v>
      </c>
      <c r="E1676" s="75" t="s">
        <v>90</v>
      </c>
      <c r="F1676" s="69" t="s">
        <v>3011</v>
      </c>
      <c r="G1676" s="71">
        <v>30000</v>
      </c>
      <c r="H1676" s="72">
        <f t="shared" si="26"/>
        <v>14.432832575283982</v>
      </c>
    </row>
    <row r="1677" spans="1:8" ht="15.75" x14ac:dyDescent="0.25">
      <c r="A1677" s="69" t="s">
        <v>3012</v>
      </c>
      <c r="B1677" s="69" t="s">
        <v>1278</v>
      </c>
      <c r="C1677" s="69" t="s">
        <v>1320</v>
      </c>
      <c r="D1677" s="69" t="s">
        <v>2992</v>
      </c>
      <c r="E1677" s="75" t="s">
        <v>90</v>
      </c>
      <c r="F1677" s="69" t="s">
        <v>3013</v>
      </c>
      <c r="G1677" s="71">
        <v>350000</v>
      </c>
      <c r="H1677" s="72">
        <f t="shared" si="26"/>
        <v>168.38304671164644</v>
      </c>
    </row>
    <row r="1678" spans="1:8" ht="15.75" x14ac:dyDescent="0.25">
      <c r="A1678" s="69" t="s">
        <v>3014</v>
      </c>
      <c r="B1678" s="69" t="s">
        <v>1278</v>
      </c>
      <c r="C1678" s="69" t="s">
        <v>1678</v>
      </c>
      <c r="D1678" s="69" t="s">
        <v>2992</v>
      </c>
      <c r="E1678" s="75" t="s">
        <v>90</v>
      </c>
      <c r="F1678" s="69" t="s">
        <v>3015</v>
      </c>
      <c r="G1678" s="71">
        <v>50000</v>
      </c>
      <c r="H1678" s="72">
        <f t="shared" si="26"/>
        <v>24.054720958806634</v>
      </c>
    </row>
    <row r="1679" spans="1:8" ht="15.75" x14ac:dyDescent="0.25">
      <c r="A1679" s="69" t="s">
        <v>3014</v>
      </c>
      <c r="B1679" s="69" t="s">
        <v>1278</v>
      </c>
      <c r="C1679" s="69" t="s">
        <v>1678</v>
      </c>
      <c r="D1679" s="69" t="s">
        <v>2992</v>
      </c>
      <c r="E1679" s="75" t="s">
        <v>90</v>
      </c>
      <c r="F1679" s="69" t="s">
        <v>3015</v>
      </c>
      <c r="G1679" s="71">
        <v>795000</v>
      </c>
      <c r="H1679" s="72">
        <f t="shared" si="26"/>
        <v>382.47006324502547</v>
      </c>
    </row>
    <row r="1680" spans="1:8" ht="15.75" x14ac:dyDescent="0.25">
      <c r="A1680" s="69" t="s">
        <v>3016</v>
      </c>
      <c r="B1680" s="69" t="s">
        <v>1337</v>
      </c>
      <c r="C1680" s="69" t="s">
        <v>3017</v>
      </c>
      <c r="D1680" s="69" t="s">
        <v>2992</v>
      </c>
      <c r="E1680" s="75" t="s">
        <v>90</v>
      </c>
      <c r="F1680" s="69" t="s">
        <v>3018</v>
      </c>
      <c r="G1680" s="71">
        <v>20000</v>
      </c>
      <c r="H1680" s="72">
        <f t="shared" si="26"/>
        <v>9.6218883835226539</v>
      </c>
    </row>
    <row r="1681" spans="1:8" ht="15.75" x14ac:dyDescent="0.25">
      <c r="A1681" s="69" t="s">
        <v>3019</v>
      </c>
      <c r="B1681" s="69" t="s">
        <v>1337</v>
      </c>
      <c r="C1681" s="69" t="s">
        <v>3020</v>
      </c>
      <c r="D1681" s="69" t="s">
        <v>2992</v>
      </c>
      <c r="E1681" s="75" t="s">
        <v>90</v>
      </c>
      <c r="F1681" s="69" t="s">
        <v>3021</v>
      </c>
      <c r="G1681" s="71">
        <v>510000</v>
      </c>
      <c r="H1681" s="72">
        <f t="shared" si="26"/>
        <v>245.35815377982769</v>
      </c>
    </row>
    <row r="1682" spans="1:8" ht="15.75" x14ac:dyDescent="0.25">
      <c r="A1682" s="69" t="s">
        <v>3022</v>
      </c>
      <c r="B1682" s="69" t="s">
        <v>1337</v>
      </c>
      <c r="C1682" s="69" t="s">
        <v>3023</v>
      </c>
      <c r="D1682" s="69" t="s">
        <v>2992</v>
      </c>
      <c r="E1682" s="75" t="s">
        <v>90</v>
      </c>
      <c r="F1682" s="69" t="s">
        <v>3024</v>
      </c>
      <c r="G1682" s="71">
        <v>210000</v>
      </c>
      <c r="H1682" s="72">
        <f t="shared" si="26"/>
        <v>101.02982802698787</v>
      </c>
    </row>
    <row r="1683" spans="1:8" ht="15.75" x14ac:dyDescent="0.25">
      <c r="A1683" s="69" t="s">
        <v>3025</v>
      </c>
      <c r="B1683" s="69" t="s">
        <v>1337</v>
      </c>
      <c r="C1683" s="69" t="s">
        <v>3026</v>
      </c>
      <c r="D1683" s="69" t="s">
        <v>2992</v>
      </c>
      <c r="E1683" s="75" t="s">
        <v>90</v>
      </c>
      <c r="F1683" s="69" t="s">
        <v>3027</v>
      </c>
      <c r="G1683" s="71">
        <v>250000</v>
      </c>
      <c r="H1683" s="72">
        <f t="shared" si="26"/>
        <v>120.27360479403318</v>
      </c>
    </row>
    <row r="1684" spans="1:8" ht="15.75" x14ac:dyDescent="0.25">
      <c r="A1684" s="69" t="s">
        <v>3028</v>
      </c>
      <c r="B1684" s="69" t="s">
        <v>1278</v>
      </c>
      <c r="C1684" s="69" t="s">
        <v>1279</v>
      </c>
      <c r="D1684" s="69" t="s">
        <v>1280</v>
      </c>
      <c r="E1684" s="73" t="s">
        <v>54</v>
      </c>
      <c r="F1684" s="69" t="s">
        <v>3029</v>
      </c>
      <c r="G1684" s="71">
        <v>600000</v>
      </c>
      <c r="H1684" s="72">
        <f t="shared" si="26"/>
        <v>288.65665150567963</v>
      </c>
    </row>
    <row r="1685" spans="1:8" ht="15.75" x14ac:dyDescent="0.25">
      <c r="A1685" s="69" t="s">
        <v>3030</v>
      </c>
      <c r="B1685" s="69" t="s">
        <v>1302</v>
      </c>
      <c r="C1685" s="69" t="s">
        <v>1388</v>
      </c>
      <c r="D1685" s="69" t="s">
        <v>1280</v>
      </c>
      <c r="E1685" s="75" t="s">
        <v>54</v>
      </c>
      <c r="F1685" s="69" t="s">
        <v>3031</v>
      </c>
      <c r="G1685" s="71">
        <v>100000</v>
      </c>
      <c r="H1685" s="72">
        <f t="shared" si="26"/>
        <v>48.109441917613267</v>
      </c>
    </row>
    <row r="1686" spans="1:8" ht="15.75" x14ac:dyDescent="0.25">
      <c r="A1686" s="69" t="s">
        <v>3032</v>
      </c>
      <c r="B1686" s="69" t="s">
        <v>1302</v>
      </c>
      <c r="C1686" s="69" t="s">
        <v>1594</v>
      </c>
      <c r="D1686" s="69" t="s">
        <v>1280</v>
      </c>
      <c r="E1686" s="75" t="s">
        <v>54</v>
      </c>
      <c r="F1686" s="69" t="s">
        <v>3033</v>
      </c>
      <c r="G1686" s="71">
        <v>100000</v>
      </c>
      <c r="H1686" s="72">
        <f t="shared" si="26"/>
        <v>48.109441917613267</v>
      </c>
    </row>
    <row r="1687" spans="1:8" ht="15.75" x14ac:dyDescent="0.25">
      <c r="A1687" s="69" t="s">
        <v>3034</v>
      </c>
      <c r="B1687" s="69" t="s">
        <v>1302</v>
      </c>
      <c r="C1687" s="69" t="s">
        <v>1396</v>
      </c>
      <c r="D1687" s="69" t="s">
        <v>1280</v>
      </c>
      <c r="E1687" s="75" t="s">
        <v>54</v>
      </c>
      <c r="F1687" s="69" t="s">
        <v>3035</v>
      </c>
      <c r="G1687" s="71">
        <v>450000</v>
      </c>
      <c r="H1687" s="72">
        <f t="shared" si="26"/>
        <v>216.49248862925973</v>
      </c>
    </row>
    <row r="1688" spans="1:8" ht="15.75" x14ac:dyDescent="0.25">
      <c r="A1688" s="69" t="s">
        <v>3036</v>
      </c>
      <c r="B1688" s="69" t="s">
        <v>2256</v>
      </c>
      <c r="C1688" s="69" t="s">
        <v>3037</v>
      </c>
      <c r="D1688" s="69" t="s">
        <v>1280</v>
      </c>
      <c r="E1688" s="75" t="s">
        <v>54</v>
      </c>
      <c r="F1688" s="69" t="s">
        <v>3038</v>
      </c>
      <c r="G1688" s="71">
        <v>1920000</v>
      </c>
      <c r="H1688" s="72">
        <f t="shared" si="26"/>
        <v>923.70128481817483</v>
      </c>
    </row>
    <row r="1689" spans="1:8" ht="15.75" x14ac:dyDescent="0.25">
      <c r="A1689" s="69" t="s">
        <v>3039</v>
      </c>
      <c r="B1689" s="69" t="s">
        <v>1844</v>
      </c>
      <c r="C1689" s="69" t="s">
        <v>3040</v>
      </c>
      <c r="D1689" s="69" t="s">
        <v>1280</v>
      </c>
      <c r="E1689" s="75" t="s">
        <v>54</v>
      </c>
      <c r="F1689" s="69" t="s">
        <v>3041</v>
      </c>
      <c r="G1689" s="71">
        <v>960000</v>
      </c>
      <c r="H1689" s="72">
        <f t="shared" si="26"/>
        <v>461.85064240908741</v>
      </c>
    </row>
    <row r="1690" spans="1:8" ht="15.75" x14ac:dyDescent="0.25">
      <c r="A1690" s="69" t="s">
        <v>3042</v>
      </c>
      <c r="B1690" s="69" t="s">
        <v>1302</v>
      </c>
      <c r="C1690" s="69" t="s">
        <v>2902</v>
      </c>
      <c r="D1690" s="69" t="s">
        <v>1280</v>
      </c>
      <c r="E1690" s="75" t="s">
        <v>54</v>
      </c>
      <c r="F1690" s="69" t="s">
        <v>3043</v>
      </c>
      <c r="G1690" s="71">
        <v>450000</v>
      </c>
      <c r="H1690" s="72">
        <f t="shared" si="26"/>
        <v>216.49248862925973</v>
      </c>
    </row>
    <row r="1691" spans="1:8" ht="15.75" x14ac:dyDescent="0.25">
      <c r="A1691" s="69" t="s">
        <v>3044</v>
      </c>
      <c r="B1691" s="69" t="s">
        <v>1302</v>
      </c>
      <c r="C1691" s="69" t="s">
        <v>2907</v>
      </c>
      <c r="D1691" s="69" t="s">
        <v>1280</v>
      </c>
      <c r="E1691" s="75" t="s">
        <v>54</v>
      </c>
      <c r="F1691" s="69" t="s">
        <v>3045</v>
      </c>
      <c r="G1691" s="71">
        <v>450000</v>
      </c>
      <c r="H1691" s="72">
        <f t="shared" si="26"/>
        <v>216.49248862925973</v>
      </c>
    </row>
    <row r="1692" spans="1:8" ht="15.75" x14ac:dyDescent="0.25">
      <c r="A1692" s="69" t="s">
        <v>3046</v>
      </c>
      <c r="B1692" s="69" t="s">
        <v>1302</v>
      </c>
      <c r="C1692" s="69" t="s">
        <v>2669</v>
      </c>
      <c r="D1692" s="69" t="s">
        <v>1280</v>
      </c>
      <c r="E1692" s="75" t="s">
        <v>54</v>
      </c>
      <c r="F1692" s="69" t="s">
        <v>3047</v>
      </c>
      <c r="G1692" s="71">
        <v>100000</v>
      </c>
      <c r="H1692" s="72">
        <f t="shared" si="26"/>
        <v>48.109441917613267</v>
      </c>
    </row>
    <row r="1693" spans="1:8" ht="15.75" x14ac:dyDescent="0.25">
      <c r="A1693" s="69" t="s">
        <v>3048</v>
      </c>
      <c r="B1693" s="69" t="s">
        <v>1302</v>
      </c>
      <c r="C1693" s="69" t="s">
        <v>3049</v>
      </c>
      <c r="D1693" s="69" t="s">
        <v>1280</v>
      </c>
      <c r="E1693" s="75" t="s">
        <v>54</v>
      </c>
      <c r="F1693" s="69" t="s">
        <v>3050</v>
      </c>
      <c r="G1693" s="71">
        <v>200000</v>
      </c>
      <c r="H1693" s="72">
        <f t="shared" si="26"/>
        <v>96.218883835226535</v>
      </c>
    </row>
    <row r="1694" spans="1:8" ht="15.75" x14ac:dyDescent="0.25">
      <c r="A1694" s="69" t="s">
        <v>3051</v>
      </c>
      <c r="B1694" s="69" t="s">
        <v>1302</v>
      </c>
      <c r="C1694" s="69" t="s">
        <v>3052</v>
      </c>
      <c r="D1694" s="69" t="s">
        <v>1280</v>
      </c>
      <c r="E1694" s="75" t="s">
        <v>54</v>
      </c>
      <c r="F1694" s="69" t="s">
        <v>3053</v>
      </c>
      <c r="G1694" s="71">
        <v>100000</v>
      </c>
      <c r="H1694" s="72">
        <f t="shared" si="26"/>
        <v>48.109441917613267</v>
      </c>
    </row>
    <row r="1695" spans="1:8" ht="15.75" x14ac:dyDescent="0.25">
      <c r="A1695" s="69" t="s">
        <v>3054</v>
      </c>
      <c r="B1695" s="69" t="s">
        <v>1337</v>
      </c>
      <c r="C1695" s="69" t="s">
        <v>2893</v>
      </c>
      <c r="D1695" s="69" t="s">
        <v>1280</v>
      </c>
      <c r="E1695" s="75" t="s">
        <v>54</v>
      </c>
      <c r="F1695" s="69" t="s">
        <v>1339</v>
      </c>
      <c r="G1695" s="71">
        <v>1440000</v>
      </c>
      <c r="H1695" s="72">
        <f t="shared" si="26"/>
        <v>692.77596361363112</v>
      </c>
    </row>
    <row r="1696" spans="1:8" ht="15.75" x14ac:dyDescent="0.25">
      <c r="A1696" s="69" t="s">
        <v>3055</v>
      </c>
      <c r="B1696" s="69" t="s">
        <v>1302</v>
      </c>
      <c r="C1696" s="69" t="s">
        <v>3056</v>
      </c>
      <c r="D1696" s="69" t="s">
        <v>1280</v>
      </c>
      <c r="E1696" s="75" t="s">
        <v>54</v>
      </c>
      <c r="F1696" s="69" t="s">
        <v>2489</v>
      </c>
      <c r="G1696" s="71">
        <v>200000</v>
      </c>
      <c r="H1696" s="72">
        <f t="shared" si="26"/>
        <v>96.218883835226535</v>
      </c>
    </row>
    <row r="1697" spans="1:8" ht="15.75" x14ac:dyDescent="0.25">
      <c r="A1697" s="69" t="s">
        <v>3057</v>
      </c>
      <c r="B1697" s="69" t="s">
        <v>1302</v>
      </c>
      <c r="C1697" s="69" t="s">
        <v>3058</v>
      </c>
      <c r="D1697" s="69" t="s">
        <v>1280</v>
      </c>
      <c r="E1697" s="75" t="s">
        <v>54</v>
      </c>
      <c r="F1697" s="69" t="s">
        <v>3059</v>
      </c>
      <c r="G1697" s="71">
        <v>200000</v>
      </c>
      <c r="H1697" s="72">
        <f t="shared" si="26"/>
        <v>96.218883835226535</v>
      </c>
    </row>
    <row r="1698" spans="1:8" ht="15.75" x14ac:dyDescent="0.25">
      <c r="A1698" s="69" t="s">
        <v>3060</v>
      </c>
      <c r="B1698" s="69" t="s">
        <v>1302</v>
      </c>
      <c r="C1698" s="69" t="s">
        <v>3061</v>
      </c>
      <c r="D1698" s="69" t="s">
        <v>1280</v>
      </c>
      <c r="E1698" s="75" t="s">
        <v>54</v>
      </c>
      <c r="F1698" s="69" t="s">
        <v>3062</v>
      </c>
      <c r="G1698" s="71">
        <v>450000</v>
      </c>
      <c r="H1698" s="72">
        <f t="shared" si="26"/>
        <v>216.49248862925973</v>
      </c>
    </row>
    <row r="1699" spans="1:8" ht="15.75" x14ac:dyDescent="0.25">
      <c r="A1699" s="69" t="s">
        <v>3063</v>
      </c>
      <c r="B1699" s="69" t="s">
        <v>1302</v>
      </c>
      <c r="C1699" s="69" t="s">
        <v>3064</v>
      </c>
      <c r="D1699" s="69" t="s">
        <v>1280</v>
      </c>
      <c r="E1699" s="75" t="s">
        <v>54</v>
      </c>
      <c r="F1699" s="69" t="s">
        <v>3065</v>
      </c>
      <c r="G1699" s="71">
        <v>250000</v>
      </c>
      <c r="H1699" s="72">
        <f t="shared" si="26"/>
        <v>120.27360479403318</v>
      </c>
    </row>
    <row r="1700" spans="1:8" ht="15.75" x14ac:dyDescent="0.25">
      <c r="A1700" s="69" t="s">
        <v>3066</v>
      </c>
      <c r="B1700" s="69" t="s">
        <v>1302</v>
      </c>
      <c r="C1700" s="69" t="s">
        <v>3067</v>
      </c>
      <c r="D1700" s="69" t="s">
        <v>1280</v>
      </c>
      <c r="E1700" s="75" t="s">
        <v>54</v>
      </c>
      <c r="F1700" s="69" t="s">
        <v>3068</v>
      </c>
      <c r="G1700" s="71">
        <v>200000</v>
      </c>
      <c r="H1700" s="72">
        <f t="shared" si="26"/>
        <v>96.218883835226535</v>
      </c>
    </row>
    <row r="1701" spans="1:8" ht="15.75" x14ac:dyDescent="0.25">
      <c r="A1701" s="69" t="s">
        <v>3069</v>
      </c>
      <c r="B1701" s="69" t="s">
        <v>1302</v>
      </c>
      <c r="C1701" s="69" t="s">
        <v>3070</v>
      </c>
      <c r="D1701" s="69" t="s">
        <v>1280</v>
      </c>
      <c r="E1701" s="75" t="s">
        <v>54</v>
      </c>
      <c r="F1701" s="69" t="s">
        <v>3071</v>
      </c>
      <c r="G1701" s="71">
        <v>200000</v>
      </c>
      <c r="H1701" s="72">
        <f t="shared" si="26"/>
        <v>96.218883835226535</v>
      </c>
    </row>
    <row r="1702" spans="1:8" ht="15.75" x14ac:dyDescent="0.25">
      <c r="A1702" s="69" t="s">
        <v>3072</v>
      </c>
      <c r="B1702" s="69" t="s">
        <v>2231</v>
      </c>
      <c r="C1702" s="69" t="s">
        <v>3073</v>
      </c>
      <c r="D1702" s="69" t="s">
        <v>1280</v>
      </c>
      <c r="E1702" s="75" t="s">
        <v>54</v>
      </c>
      <c r="F1702" s="69" t="s">
        <v>3074</v>
      </c>
      <c r="G1702" s="71">
        <v>1920000</v>
      </c>
      <c r="H1702" s="72">
        <f t="shared" si="26"/>
        <v>923.70128481817483</v>
      </c>
    </row>
    <row r="1703" spans="1:8" ht="15.75" x14ac:dyDescent="0.25">
      <c r="A1703" s="69" t="s">
        <v>3075</v>
      </c>
      <c r="B1703" s="69" t="s">
        <v>1302</v>
      </c>
      <c r="C1703" s="69" t="s">
        <v>3076</v>
      </c>
      <c r="D1703" s="69" t="s">
        <v>1280</v>
      </c>
      <c r="E1703" s="75" t="s">
        <v>54</v>
      </c>
      <c r="F1703" s="69" t="s">
        <v>3077</v>
      </c>
      <c r="G1703" s="71">
        <v>200000</v>
      </c>
      <c r="H1703" s="72">
        <f t="shared" si="26"/>
        <v>96.218883835226535</v>
      </c>
    </row>
    <row r="1704" spans="1:8" ht="15.75" x14ac:dyDescent="0.25">
      <c r="A1704" s="69" t="s">
        <v>3078</v>
      </c>
      <c r="B1704" s="69" t="s">
        <v>1302</v>
      </c>
      <c r="C1704" s="69" t="s">
        <v>3079</v>
      </c>
      <c r="D1704" s="69" t="s">
        <v>1280</v>
      </c>
      <c r="E1704" s="75" t="s">
        <v>54</v>
      </c>
      <c r="F1704" s="69" t="s">
        <v>3080</v>
      </c>
      <c r="G1704" s="71">
        <v>200000</v>
      </c>
      <c r="H1704" s="72">
        <f t="shared" si="26"/>
        <v>96.218883835226535</v>
      </c>
    </row>
    <row r="1705" spans="1:8" ht="15.75" x14ac:dyDescent="0.25">
      <c r="A1705" s="69" t="s">
        <v>3081</v>
      </c>
      <c r="B1705" s="69" t="s">
        <v>1302</v>
      </c>
      <c r="C1705" s="69" t="s">
        <v>3082</v>
      </c>
      <c r="D1705" s="69" t="s">
        <v>1280</v>
      </c>
      <c r="E1705" s="75" t="s">
        <v>54</v>
      </c>
      <c r="F1705" s="69" t="s">
        <v>3083</v>
      </c>
      <c r="G1705" s="71">
        <v>200000</v>
      </c>
      <c r="H1705" s="72">
        <f t="shared" si="26"/>
        <v>96.218883835226535</v>
      </c>
    </row>
    <row r="1706" spans="1:8" ht="15.75" x14ac:dyDescent="0.25">
      <c r="A1706" s="69" t="s">
        <v>3084</v>
      </c>
      <c r="B1706" s="69" t="s">
        <v>1716</v>
      </c>
      <c r="C1706" s="69" t="s">
        <v>3085</v>
      </c>
      <c r="D1706" s="69" t="s">
        <v>1280</v>
      </c>
      <c r="E1706" s="75" t="s">
        <v>54</v>
      </c>
      <c r="F1706" s="69" t="s">
        <v>3086</v>
      </c>
      <c r="G1706" s="71">
        <v>960000</v>
      </c>
      <c r="H1706" s="72">
        <f t="shared" si="26"/>
        <v>461.85064240908741</v>
      </c>
    </row>
    <row r="1707" spans="1:8" ht="15.75" x14ac:dyDescent="0.25">
      <c r="A1707" s="69" t="s">
        <v>3087</v>
      </c>
      <c r="B1707" s="69" t="s">
        <v>2274</v>
      </c>
      <c r="C1707" s="69" t="s">
        <v>3088</v>
      </c>
      <c r="D1707" s="69" t="s">
        <v>1280</v>
      </c>
      <c r="E1707" s="75" t="s">
        <v>54</v>
      </c>
      <c r="F1707" s="69" t="s">
        <v>3089</v>
      </c>
      <c r="G1707" s="71">
        <v>960000</v>
      </c>
      <c r="H1707" s="72">
        <f t="shared" si="26"/>
        <v>461.85064240908741</v>
      </c>
    </row>
    <row r="1708" spans="1:8" ht="15.75" x14ac:dyDescent="0.25">
      <c r="A1708" s="69" t="s">
        <v>3090</v>
      </c>
      <c r="B1708" s="69" t="s">
        <v>1302</v>
      </c>
      <c r="C1708" s="69" t="s">
        <v>3091</v>
      </c>
      <c r="D1708" s="69" t="s">
        <v>1280</v>
      </c>
      <c r="E1708" s="75" t="s">
        <v>54</v>
      </c>
      <c r="F1708" s="69" t="s">
        <v>3092</v>
      </c>
      <c r="G1708" s="71">
        <v>300000</v>
      </c>
      <c r="H1708" s="72">
        <f t="shared" si="26"/>
        <v>144.32832575283982</v>
      </c>
    </row>
    <row r="1709" spans="1:8" ht="15.75" x14ac:dyDescent="0.25">
      <c r="A1709" s="69" t="s">
        <v>3093</v>
      </c>
      <c r="B1709" s="69" t="s">
        <v>1302</v>
      </c>
      <c r="C1709" s="69" t="s">
        <v>3094</v>
      </c>
      <c r="D1709" s="69" t="s">
        <v>1280</v>
      </c>
      <c r="E1709" s="75" t="s">
        <v>54</v>
      </c>
      <c r="F1709" s="69" t="s">
        <v>3095</v>
      </c>
      <c r="G1709" s="71">
        <v>200000</v>
      </c>
      <c r="H1709" s="72">
        <f t="shared" si="26"/>
        <v>96.218883835226535</v>
      </c>
    </row>
    <row r="1710" spans="1:8" ht="15.75" x14ac:dyDescent="0.25">
      <c r="A1710" s="69" t="s">
        <v>3096</v>
      </c>
      <c r="B1710" s="69" t="s">
        <v>1302</v>
      </c>
      <c r="C1710" s="69" t="s">
        <v>3097</v>
      </c>
      <c r="D1710" s="69" t="s">
        <v>1280</v>
      </c>
      <c r="E1710" s="75" t="s">
        <v>54</v>
      </c>
      <c r="F1710" s="69" t="s">
        <v>3098</v>
      </c>
      <c r="G1710" s="71">
        <v>200000</v>
      </c>
      <c r="H1710" s="72">
        <f t="shared" si="26"/>
        <v>96.218883835226535</v>
      </c>
    </row>
    <row r="1711" spans="1:8" ht="15.75" x14ac:dyDescent="0.25">
      <c r="A1711" s="69" t="s">
        <v>3099</v>
      </c>
      <c r="B1711" s="69" t="s">
        <v>1302</v>
      </c>
      <c r="C1711" s="69" t="s">
        <v>3100</v>
      </c>
      <c r="D1711" s="69" t="s">
        <v>1280</v>
      </c>
      <c r="E1711" s="75" t="s">
        <v>54</v>
      </c>
      <c r="F1711" s="69" t="s">
        <v>3101</v>
      </c>
      <c r="G1711" s="71">
        <v>650000</v>
      </c>
      <c r="H1711" s="72">
        <f t="shared" si="26"/>
        <v>312.71137246448626</v>
      </c>
    </row>
    <row r="1712" spans="1:8" ht="15.75" x14ac:dyDescent="0.25">
      <c r="A1712" s="69" t="s">
        <v>3102</v>
      </c>
      <c r="B1712" s="69" t="s">
        <v>1302</v>
      </c>
      <c r="C1712" s="69" t="s">
        <v>3103</v>
      </c>
      <c r="D1712" s="69" t="s">
        <v>1280</v>
      </c>
      <c r="E1712" s="75" t="s">
        <v>54</v>
      </c>
      <c r="F1712" s="69" t="s">
        <v>3104</v>
      </c>
      <c r="G1712" s="71">
        <v>650000</v>
      </c>
      <c r="H1712" s="72">
        <f t="shared" si="26"/>
        <v>312.71137246448626</v>
      </c>
    </row>
    <row r="1713" spans="1:8" ht="15.75" x14ac:dyDescent="0.25">
      <c r="A1713" s="69" t="s">
        <v>3105</v>
      </c>
      <c r="B1713" s="69" t="s">
        <v>1302</v>
      </c>
      <c r="C1713" s="69" t="s">
        <v>3106</v>
      </c>
      <c r="D1713" s="69" t="s">
        <v>1280</v>
      </c>
      <c r="E1713" s="75" t="s">
        <v>54</v>
      </c>
      <c r="F1713" s="69" t="s">
        <v>3107</v>
      </c>
      <c r="G1713" s="71">
        <v>200000</v>
      </c>
      <c r="H1713" s="72">
        <f t="shared" si="26"/>
        <v>96.218883835226535</v>
      </c>
    </row>
    <row r="1714" spans="1:8" ht="15.75" x14ac:dyDescent="0.25">
      <c r="A1714" s="69" t="s">
        <v>3108</v>
      </c>
      <c r="B1714" s="69" t="s">
        <v>1337</v>
      </c>
      <c r="C1714" s="69" t="s">
        <v>2238</v>
      </c>
      <c r="D1714" s="69" t="s">
        <v>1280</v>
      </c>
      <c r="E1714" s="75" t="s">
        <v>54</v>
      </c>
      <c r="F1714" s="69" t="s">
        <v>3109</v>
      </c>
      <c r="G1714" s="71">
        <v>6720000</v>
      </c>
      <c r="H1714" s="72">
        <f t="shared" si="26"/>
        <v>3232.9544968636119</v>
      </c>
    </row>
    <row r="1715" spans="1:8" ht="15.75" x14ac:dyDescent="0.25">
      <c r="A1715" s="69" t="s">
        <v>3110</v>
      </c>
      <c r="B1715" s="69" t="s">
        <v>1302</v>
      </c>
      <c r="C1715" s="69" t="s">
        <v>3111</v>
      </c>
      <c r="D1715" s="69" t="s">
        <v>1280</v>
      </c>
      <c r="E1715" s="75" t="s">
        <v>54</v>
      </c>
      <c r="F1715" s="69" t="s">
        <v>3112</v>
      </c>
      <c r="G1715" s="71">
        <v>200000</v>
      </c>
      <c r="H1715" s="72">
        <f t="shared" si="26"/>
        <v>96.218883835226535</v>
      </c>
    </row>
    <row r="1716" spans="1:8" ht="15.75" x14ac:dyDescent="0.25">
      <c r="A1716" s="69" t="s">
        <v>3113</v>
      </c>
      <c r="B1716" s="69" t="s">
        <v>1302</v>
      </c>
      <c r="C1716" s="69" t="s">
        <v>3114</v>
      </c>
      <c r="D1716" s="69" t="s">
        <v>1280</v>
      </c>
      <c r="E1716" s="75" t="s">
        <v>54</v>
      </c>
      <c r="F1716" s="69" t="s">
        <v>3115</v>
      </c>
      <c r="G1716" s="71">
        <v>200000</v>
      </c>
      <c r="H1716" s="72">
        <f t="shared" si="26"/>
        <v>96.218883835226535</v>
      </c>
    </row>
    <row r="1717" spans="1:8" ht="15.75" x14ac:dyDescent="0.25">
      <c r="A1717" s="69" t="s">
        <v>3116</v>
      </c>
      <c r="B1717" s="69" t="s">
        <v>1302</v>
      </c>
      <c r="C1717" s="69" t="s">
        <v>3117</v>
      </c>
      <c r="D1717" s="69" t="s">
        <v>1280</v>
      </c>
      <c r="E1717" s="75" t="s">
        <v>54</v>
      </c>
      <c r="F1717" s="69" t="s">
        <v>3118</v>
      </c>
      <c r="G1717" s="71">
        <v>200000</v>
      </c>
      <c r="H1717" s="72">
        <f t="shared" si="26"/>
        <v>96.218883835226535</v>
      </c>
    </row>
    <row r="1718" spans="1:8" ht="15.75" x14ac:dyDescent="0.25">
      <c r="A1718" s="69" t="s">
        <v>3119</v>
      </c>
      <c r="B1718" s="69" t="s">
        <v>1302</v>
      </c>
      <c r="C1718" s="69" t="s">
        <v>3120</v>
      </c>
      <c r="D1718" s="69" t="s">
        <v>1280</v>
      </c>
      <c r="E1718" s="75" t="s">
        <v>54</v>
      </c>
      <c r="F1718" s="69" t="s">
        <v>3121</v>
      </c>
      <c r="G1718" s="71">
        <v>200000</v>
      </c>
      <c r="H1718" s="72">
        <f t="shared" si="26"/>
        <v>96.218883835226535</v>
      </c>
    </row>
    <row r="1719" spans="1:8" ht="15.75" x14ac:dyDescent="0.25">
      <c r="A1719" s="69" t="s">
        <v>3122</v>
      </c>
      <c r="B1719" s="69" t="s">
        <v>1341</v>
      </c>
      <c r="C1719" s="69" t="s">
        <v>3123</v>
      </c>
      <c r="D1719" s="69" t="s">
        <v>1454</v>
      </c>
      <c r="E1719" s="75" t="s">
        <v>64</v>
      </c>
      <c r="F1719" s="69" t="s">
        <v>3124</v>
      </c>
      <c r="G1719" s="71">
        <v>100000</v>
      </c>
      <c r="H1719" s="72">
        <f t="shared" si="26"/>
        <v>48.109441917613267</v>
      </c>
    </row>
    <row r="1720" spans="1:8" ht="15.75" x14ac:dyDescent="0.25">
      <c r="A1720" s="69" t="s">
        <v>3125</v>
      </c>
      <c r="B1720" s="69" t="s">
        <v>1341</v>
      </c>
      <c r="C1720" s="69" t="s">
        <v>3126</v>
      </c>
      <c r="D1720" s="69" t="s">
        <v>1454</v>
      </c>
      <c r="E1720" s="75" t="s">
        <v>64</v>
      </c>
      <c r="F1720" s="69" t="s">
        <v>3127</v>
      </c>
      <c r="G1720" s="71">
        <v>10000</v>
      </c>
      <c r="H1720" s="72">
        <f t="shared" si="26"/>
        <v>4.8109441917613269</v>
      </c>
    </row>
    <row r="1721" spans="1:8" ht="15.75" x14ac:dyDescent="0.25">
      <c r="A1721" s="69" t="s">
        <v>3128</v>
      </c>
      <c r="B1721" s="69" t="s">
        <v>1341</v>
      </c>
      <c r="C1721" s="69" t="s">
        <v>1466</v>
      </c>
      <c r="D1721" s="69" t="s">
        <v>1454</v>
      </c>
      <c r="E1721" s="75" t="s">
        <v>64</v>
      </c>
      <c r="F1721" s="69" t="s">
        <v>3129</v>
      </c>
      <c r="G1721" s="71">
        <v>100000</v>
      </c>
      <c r="H1721" s="72">
        <f t="shared" si="26"/>
        <v>48.109441917613267</v>
      </c>
    </row>
    <row r="1722" spans="1:8" ht="15.75" x14ac:dyDescent="0.25">
      <c r="A1722" s="69" t="s">
        <v>3130</v>
      </c>
      <c r="B1722" s="69" t="s">
        <v>1341</v>
      </c>
      <c r="C1722" s="69" t="s">
        <v>1469</v>
      </c>
      <c r="D1722" s="69" t="s">
        <v>1454</v>
      </c>
      <c r="E1722" s="75" t="s">
        <v>64</v>
      </c>
      <c r="F1722" s="69" t="s">
        <v>3131</v>
      </c>
      <c r="G1722" s="71">
        <v>100000</v>
      </c>
      <c r="H1722" s="72">
        <f t="shared" si="26"/>
        <v>48.109441917613267</v>
      </c>
    </row>
    <row r="1723" spans="1:8" ht="15.75" x14ac:dyDescent="0.25">
      <c r="A1723" s="69" t="s">
        <v>3132</v>
      </c>
      <c r="B1723" s="69" t="s">
        <v>1341</v>
      </c>
      <c r="C1723" s="69" t="s">
        <v>1471</v>
      </c>
      <c r="D1723" s="69" t="s">
        <v>1454</v>
      </c>
      <c r="E1723" s="75" t="s">
        <v>64</v>
      </c>
      <c r="F1723" s="69" t="s">
        <v>3133</v>
      </c>
      <c r="G1723" s="71">
        <v>100000</v>
      </c>
      <c r="H1723" s="72">
        <f t="shared" si="26"/>
        <v>48.109441917613267</v>
      </c>
    </row>
    <row r="1724" spans="1:8" ht="15.75" x14ac:dyDescent="0.25">
      <c r="A1724" s="69" t="s">
        <v>3134</v>
      </c>
      <c r="B1724" s="69" t="s">
        <v>1341</v>
      </c>
      <c r="C1724" s="69" t="s">
        <v>3135</v>
      </c>
      <c r="D1724" s="69" t="s">
        <v>1454</v>
      </c>
      <c r="E1724" s="75" t="s">
        <v>64</v>
      </c>
      <c r="F1724" s="69" t="s">
        <v>3136</v>
      </c>
      <c r="G1724" s="71">
        <v>10000</v>
      </c>
      <c r="H1724" s="72">
        <f t="shared" si="26"/>
        <v>4.8109441917613269</v>
      </c>
    </row>
    <row r="1725" spans="1:8" ht="15.75" x14ac:dyDescent="0.25">
      <c r="A1725" s="69" t="s">
        <v>3137</v>
      </c>
      <c r="B1725" s="69" t="s">
        <v>1341</v>
      </c>
      <c r="C1725" s="69" t="s">
        <v>3138</v>
      </c>
      <c r="D1725" s="69" t="s">
        <v>1454</v>
      </c>
      <c r="E1725" s="75" t="s">
        <v>64</v>
      </c>
      <c r="F1725" s="69" t="s">
        <v>3139</v>
      </c>
      <c r="G1725" s="71">
        <v>100000</v>
      </c>
      <c r="H1725" s="72">
        <f t="shared" si="26"/>
        <v>48.109441917613267</v>
      </c>
    </row>
    <row r="1726" spans="1:8" ht="15.75" x14ac:dyDescent="0.25">
      <c r="A1726" s="69" t="s">
        <v>3140</v>
      </c>
      <c r="B1726" s="69" t="s">
        <v>1341</v>
      </c>
      <c r="C1726" s="69" t="s">
        <v>3141</v>
      </c>
      <c r="D1726" s="69" t="s">
        <v>1454</v>
      </c>
      <c r="E1726" s="75" t="s">
        <v>64</v>
      </c>
      <c r="F1726" s="69" t="s">
        <v>3142</v>
      </c>
      <c r="G1726" s="71">
        <v>100000</v>
      </c>
      <c r="H1726" s="72">
        <f t="shared" si="26"/>
        <v>48.109441917613267</v>
      </c>
    </row>
    <row r="1727" spans="1:8" ht="15.75" x14ac:dyDescent="0.25">
      <c r="A1727" s="69" t="s">
        <v>3143</v>
      </c>
      <c r="B1727" s="69" t="s">
        <v>1302</v>
      </c>
      <c r="C1727" s="69" t="s">
        <v>1401</v>
      </c>
      <c r="D1727" s="69" t="s">
        <v>1454</v>
      </c>
      <c r="E1727" s="75" t="s">
        <v>64</v>
      </c>
      <c r="F1727" s="69" t="s">
        <v>3144</v>
      </c>
      <c r="G1727" s="71">
        <v>50000</v>
      </c>
      <c r="H1727" s="72">
        <f t="shared" si="26"/>
        <v>24.054720958806634</v>
      </c>
    </row>
    <row r="1728" spans="1:8" ht="15.75" x14ac:dyDescent="0.25">
      <c r="A1728" s="69" t="s">
        <v>3143</v>
      </c>
      <c r="B1728" s="69" t="s">
        <v>1302</v>
      </c>
      <c r="C1728" s="69" t="s">
        <v>1401</v>
      </c>
      <c r="D1728" s="69" t="s">
        <v>1454</v>
      </c>
      <c r="E1728" s="75" t="s">
        <v>64</v>
      </c>
      <c r="F1728" s="69" t="s">
        <v>3145</v>
      </c>
      <c r="G1728" s="71">
        <v>1680000</v>
      </c>
      <c r="H1728" s="72">
        <f t="shared" si="26"/>
        <v>808.23862421590297</v>
      </c>
    </row>
    <row r="1729" spans="1:8" ht="15.75" x14ac:dyDescent="0.25">
      <c r="A1729" s="69" t="s">
        <v>3146</v>
      </c>
      <c r="B1729" s="69" t="s">
        <v>1302</v>
      </c>
      <c r="C1729" s="69" t="s">
        <v>1410</v>
      </c>
      <c r="D1729" s="69" t="s">
        <v>1454</v>
      </c>
      <c r="E1729" s="75" t="s">
        <v>64</v>
      </c>
      <c r="F1729" s="69" t="s">
        <v>3147</v>
      </c>
      <c r="G1729" s="71">
        <v>350000</v>
      </c>
      <c r="H1729" s="72">
        <f t="shared" si="26"/>
        <v>168.38304671164644</v>
      </c>
    </row>
    <row r="1730" spans="1:8" ht="15.75" x14ac:dyDescent="0.25">
      <c r="A1730" s="69" t="s">
        <v>3148</v>
      </c>
      <c r="B1730" s="69" t="s">
        <v>1337</v>
      </c>
      <c r="C1730" s="69" t="s">
        <v>1362</v>
      </c>
      <c r="D1730" s="69" t="s">
        <v>1454</v>
      </c>
      <c r="E1730" s="75" t="s">
        <v>64</v>
      </c>
      <c r="F1730" s="69" t="s">
        <v>3149</v>
      </c>
      <c r="G1730" s="71">
        <v>1100000</v>
      </c>
      <c r="H1730" s="72">
        <f t="shared" si="26"/>
        <v>529.20386109374601</v>
      </c>
    </row>
    <row r="1731" spans="1:8" ht="15.75" x14ac:dyDescent="0.25">
      <c r="A1731" s="69" t="s">
        <v>3150</v>
      </c>
      <c r="B1731" s="69" t="s">
        <v>1337</v>
      </c>
      <c r="C1731" s="69" t="s">
        <v>1303</v>
      </c>
      <c r="D1731" s="69" t="s">
        <v>1454</v>
      </c>
      <c r="E1731" s="75" t="s">
        <v>64</v>
      </c>
      <c r="F1731" s="69" t="s">
        <v>3151</v>
      </c>
      <c r="G1731" s="71">
        <v>560000</v>
      </c>
      <c r="H1731" s="72">
        <f t="shared" si="26"/>
        <v>269.41287473863429</v>
      </c>
    </row>
    <row r="1732" spans="1:8" ht="15.75" x14ac:dyDescent="0.25">
      <c r="A1732" s="69" t="s">
        <v>3152</v>
      </c>
      <c r="B1732" s="69" t="s">
        <v>1337</v>
      </c>
      <c r="C1732" s="69" t="s">
        <v>2132</v>
      </c>
      <c r="D1732" s="69" t="s">
        <v>1454</v>
      </c>
      <c r="E1732" s="75" t="s">
        <v>64</v>
      </c>
      <c r="F1732" s="69" t="s">
        <v>3153</v>
      </c>
      <c r="G1732" s="71">
        <v>150000</v>
      </c>
      <c r="H1732" s="72">
        <f t="shared" si="26"/>
        <v>72.164162876419908</v>
      </c>
    </row>
    <row r="1733" spans="1:8" ht="15.75" x14ac:dyDescent="0.25">
      <c r="A1733" s="69" t="s">
        <v>3154</v>
      </c>
      <c r="B1733" s="69" t="s">
        <v>1302</v>
      </c>
      <c r="C1733" s="69" t="s">
        <v>2213</v>
      </c>
      <c r="D1733" s="69" t="s">
        <v>1454</v>
      </c>
      <c r="E1733" s="75" t="s">
        <v>64</v>
      </c>
      <c r="F1733" s="69" t="s">
        <v>3155</v>
      </c>
      <c r="G1733" s="71">
        <v>80000</v>
      </c>
      <c r="H1733" s="72">
        <f t="shared" si="26"/>
        <v>38.487553534090615</v>
      </c>
    </row>
    <row r="1734" spans="1:8" ht="15.75" x14ac:dyDescent="0.25">
      <c r="A1734" s="69" t="s">
        <v>3156</v>
      </c>
      <c r="B1734" s="69" t="s">
        <v>1302</v>
      </c>
      <c r="C1734" s="69" t="s">
        <v>2958</v>
      </c>
      <c r="D1734" s="69" t="s">
        <v>1454</v>
      </c>
      <c r="E1734" s="75" t="s">
        <v>64</v>
      </c>
      <c r="F1734" s="69" t="s">
        <v>3157</v>
      </c>
      <c r="G1734" s="71">
        <v>154231</v>
      </c>
      <c r="H1734" s="72">
        <f t="shared" si="26"/>
        <v>74.199673363954119</v>
      </c>
    </row>
    <row r="1735" spans="1:8" ht="15.75" x14ac:dyDescent="0.25">
      <c r="A1735" s="69" t="s">
        <v>3158</v>
      </c>
      <c r="B1735" s="69" t="s">
        <v>1337</v>
      </c>
      <c r="C1735" s="69" t="s">
        <v>1507</v>
      </c>
      <c r="D1735" s="69" t="s">
        <v>1454</v>
      </c>
      <c r="E1735" s="75" t="s">
        <v>64</v>
      </c>
      <c r="F1735" s="69" t="s">
        <v>3159</v>
      </c>
      <c r="G1735" s="71">
        <v>320000</v>
      </c>
      <c r="H1735" s="72">
        <f t="shared" ref="H1735:H1798" si="27">G1735/$G$2</f>
        <v>153.95021413636246</v>
      </c>
    </row>
    <row r="1736" spans="1:8" ht="15.75" x14ac:dyDescent="0.25">
      <c r="A1736" s="69" t="s">
        <v>3160</v>
      </c>
      <c r="B1736" s="69" t="s">
        <v>1337</v>
      </c>
      <c r="C1736" s="69" t="s">
        <v>1594</v>
      </c>
      <c r="D1736" s="69" t="s">
        <v>1454</v>
      </c>
      <c r="E1736" s="75" t="s">
        <v>64</v>
      </c>
      <c r="F1736" s="69" t="s">
        <v>3161</v>
      </c>
      <c r="G1736" s="71">
        <v>840000</v>
      </c>
      <c r="H1736" s="72">
        <f t="shared" si="27"/>
        <v>404.11931210795149</v>
      </c>
    </row>
    <row r="1737" spans="1:8" ht="15.75" x14ac:dyDescent="0.25">
      <c r="A1737" s="69" t="s">
        <v>3162</v>
      </c>
      <c r="B1737" s="69" t="s">
        <v>1674</v>
      </c>
      <c r="C1737" s="69" t="s">
        <v>3163</v>
      </c>
      <c r="D1737" s="69" t="s">
        <v>1320</v>
      </c>
      <c r="E1737" s="75" t="s">
        <v>1185</v>
      </c>
      <c r="F1737" s="69" t="s">
        <v>3164</v>
      </c>
      <c r="G1737" s="71">
        <v>39132</v>
      </c>
      <c r="H1737" s="72">
        <f t="shared" si="27"/>
        <v>18.826186811200426</v>
      </c>
    </row>
    <row r="1738" spans="1:8" ht="15.75" x14ac:dyDescent="0.25">
      <c r="A1738" s="69" t="s">
        <v>3165</v>
      </c>
      <c r="B1738" s="69" t="s">
        <v>1691</v>
      </c>
      <c r="C1738" s="69" t="s">
        <v>1305</v>
      </c>
      <c r="D1738" s="69" t="s">
        <v>1320</v>
      </c>
      <c r="E1738" s="75" t="s">
        <v>1185</v>
      </c>
      <c r="F1738" s="69" t="s">
        <v>3166</v>
      </c>
      <c r="G1738" s="71">
        <v>-386956</v>
      </c>
      <c r="H1738" s="72">
        <f t="shared" si="27"/>
        <v>-186.1623720667196</v>
      </c>
    </row>
    <row r="1739" spans="1:8" ht="15.75" x14ac:dyDescent="0.25">
      <c r="A1739" s="69" t="s">
        <v>3167</v>
      </c>
      <c r="B1739" s="69" t="s">
        <v>1691</v>
      </c>
      <c r="C1739" s="69" t="s">
        <v>1307</v>
      </c>
      <c r="D1739" s="69" t="s">
        <v>1320</v>
      </c>
      <c r="E1739" s="75" t="s">
        <v>1185</v>
      </c>
      <c r="F1739" s="69" t="s">
        <v>3168</v>
      </c>
      <c r="G1739" s="71">
        <v>193478</v>
      </c>
      <c r="H1739" s="72">
        <f t="shared" si="27"/>
        <v>93.081186033359799</v>
      </c>
    </row>
    <row r="1740" spans="1:8" ht="15.75" x14ac:dyDescent="0.25">
      <c r="A1740" s="69" t="s">
        <v>3169</v>
      </c>
      <c r="B1740" s="69" t="s">
        <v>1674</v>
      </c>
      <c r="C1740" s="69" t="s">
        <v>3170</v>
      </c>
      <c r="D1740" s="69" t="s">
        <v>1320</v>
      </c>
      <c r="E1740" s="75" t="s">
        <v>1185</v>
      </c>
      <c r="F1740" s="69" t="s">
        <v>3171</v>
      </c>
      <c r="G1740" s="71">
        <v>193478</v>
      </c>
      <c r="H1740" s="72">
        <f t="shared" si="27"/>
        <v>93.081186033359799</v>
      </c>
    </row>
    <row r="1741" spans="1:8" ht="15.75" x14ac:dyDescent="0.25">
      <c r="A1741" s="69" t="s">
        <v>3172</v>
      </c>
      <c r="B1741" s="69" t="s">
        <v>1585</v>
      </c>
      <c r="C1741" s="69" t="s">
        <v>1282</v>
      </c>
      <c r="D1741" s="69" t="s">
        <v>1320</v>
      </c>
      <c r="E1741" s="75" t="s">
        <v>1185</v>
      </c>
      <c r="F1741" s="69" t="s">
        <v>3173</v>
      </c>
      <c r="G1741" s="71">
        <v>50000</v>
      </c>
      <c r="H1741" s="72">
        <f t="shared" si="27"/>
        <v>24.054720958806634</v>
      </c>
    </row>
    <row r="1742" spans="1:8" ht="15.75" x14ac:dyDescent="0.25">
      <c r="A1742" s="69" t="s">
        <v>3174</v>
      </c>
      <c r="B1742" s="69" t="s">
        <v>1585</v>
      </c>
      <c r="C1742" s="69" t="s">
        <v>1284</v>
      </c>
      <c r="D1742" s="69" t="s">
        <v>1320</v>
      </c>
      <c r="E1742" s="75" t="s">
        <v>1185</v>
      </c>
      <c r="F1742" s="69" t="s">
        <v>3175</v>
      </c>
      <c r="G1742" s="71">
        <v>60000</v>
      </c>
      <c r="H1742" s="72">
        <f t="shared" si="27"/>
        <v>28.865665150567963</v>
      </c>
    </row>
    <row r="1743" spans="1:8" ht="15.75" x14ac:dyDescent="0.25">
      <c r="A1743" s="69" t="s">
        <v>3176</v>
      </c>
      <c r="B1743" s="69" t="s">
        <v>1531</v>
      </c>
      <c r="C1743" s="69" t="s">
        <v>1298</v>
      </c>
      <c r="D1743" s="69" t="s">
        <v>1320</v>
      </c>
      <c r="E1743" s="75" t="s">
        <v>1185</v>
      </c>
      <c r="F1743" s="69" t="s">
        <v>3177</v>
      </c>
      <c r="G1743" s="71">
        <v>280000</v>
      </c>
      <c r="H1743" s="72">
        <f t="shared" si="27"/>
        <v>134.70643736931714</v>
      </c>
    </row>
    <row r="1744" spans="1:8" ht="15.75" x14ac:dyDescent="0.25">
      <c r="A1744" s="69" t="s">
        <v>3178</v>
      </c>
      <c r="B1744" s="69" t="s">
        <v>1540</v>
      </c>
      <c r="C1744" s="69" t="s">
        <v>1286</v>
      </c>
      <c r="D1744" s="69" t="s">
        <v>1320</v>
      </c>
      <c r="E1744" s="75" t="s">
        <v>1185</v>
      </c>
      <c r="F1744" s="69" t="s">
        <v>3179</v>
      </c>
      <c r="G1744" s="71">
        <v>40000</v>
      </c>
      <c r="H1744" s="72">
        <f t="shared" si="27"/>
        <v>19.243776767045308</v>
      </c>
    </row>
    <row r="1745" spans="1:8" ht="15.75" x14ac:dyDescent="0.25">
      <c r="A1745" s="69" t="s">
        <v>3180</v>
      </c>
      <c r="B1745" s="69" t="s">
        <v>1531</v>
      </c>
      <c r="C1745" s="69" t="s">
        <v>1305</v>
      </c>
      <c r="D1745" s="69" t="s">
        <v>1320</v>
      </c>
      <c r="E1745" s="75" t="s">
        <v>1185</v>
      </c>
      <c r="F1745" s="69" t="s">
        <v>3181</v>
      </c>
      <c r="G1745" s="71">
        <v>40000</v>
      </c>
      <c r="H1745" s="72">
        <f t="shared" si="27"/>
        <v>19.243776767045308</v>
      </c>
    </row>
    <row r="1746" spans="1:8" ht="15.75" x14ac:dyDescent="0.25">
      <c r="A1746" s="69" t="s">
        <v>3182</v>
      </c>
      <c r="B1746" s="69" t="s">
        <v>1674</v>
      </c>
      <c r="C1746" s="69" t="s">
        <v>3183</v>
      </c>
      <c r="D1746" s="69" t="s">
        <v>1320</v>
      </c>
      <c r="E1746" s="75" t="s">
        <v>1185</v>
      </c>
      <c r="F1746" s="69" t="s">
        <v>3184</v>
      </c>
      <c r="G1746" s="71">
        <v>39132</v>
      </c>
      <c r="H1746" s="72">
        <f t="shared" si="27"/>
        <v>18.826186811200426</v>
      </c>
    </row>
    <row r="1747" spans="1:8" ht="15.75" x14ac:dyDescent="0.25">
      <c r="A1747" s="69" t="s">
        <v>3185</v>
      </c>
      <c r="B1747" s="69" t="s">
        <v>1531</v>
      </c>
      <c r="C1747" s="69" t="s">
        <v>1300</v>
      </c>
      <c r="D1747" s="69" t="s">
        <v>1320</v>
      </c>
      <c r="E1747" s="75" t="s">
        <v>1185</v>
      </c>
      <c r="F1747" s="69" t="s">
        <v>3186</v>
      </c>
      <c r="G1747" s="71">
        <v>120000</v>
      </c>
      <c r="H1747" s="72">
        <f t="shared" si="27"/>
        <v>57.731330301135927</v>
      </c>
    </row>
    <row r="1748" spans="1:8" ht="15.75" x14ac:dyDescent="0.25">
      <c r="A1748" s="69" t="s">
        <v>3187</v>
      </c>
      <c r="B1748" s="69" t="s">
        <v>1585</v>
      </c>
      <c r="C1748" s="69" t="s">
        <v>1286</v>
      </c>
      <c r="D1748" s="69" t="s">
        <v>1320</v>
      </c>
      <c r="E1748" s="75" t="s">
        <v>1185</v>
      </c>
      <c r="F1748" s="69" t="s">
        <v>2363</v>
      </c>
      <c r="G1748" s="71">
        <v>144786</v>
      </c>
      <c r="H1748" s="72">
        <f t="shared" si="27"/>
        <v>69.655736574835544</v>
      </c>
    </row>
    <row r="1749" spans="1:8" ht="15.75" x14ac:dyDescent="0.25">
      <c r="A1749" s="69" t="s">
        <v>3188</v>
      </c>
      <c r="B1749" s="69" t="s">
        <v>1585</v>
      </c>
      <c r="C1749" s="69" t="s">
        <v>1288</v>
      </c>
      <c r="D1749" s="69" t="s">
        <v>1320</v>
      </c>
      <c r="E1749" s="75" t="s">
        <v>1185</v>
      </c>
      <c r="F1749" s="69" t="s">
        <v>2363</v>
      </c>
      <c r="G1749" s="71">
        <v>143214</v>
      </c>
      <c r="H1749" s="72">
        <f t="shared" si="27"/>
        <v>68.899456147890675</v>
      </c>
    </row>
    <row r="1750" spans="1:8" ht="15.75" x14ac:dyDescent="0.25">
      <c r="A1750" s="69" t="s">
        <v>3189</v>
      </c>
      <c r="B1750" s="69" t="s">
        <v>1674</v>
      </c>
      <c r="C1750" s="69" t="s">
        <v>3190</v>
      </c>
      <c r="D1750" s="69" t="s">
        <v>1320</v>
      </c>
      <c r="E1750" s="75" t="s">
        <v>1185</v>
      </c>
      <c r="F1750" s="69" t="s">
        <v>3191</v>
      </c>
      <c r="G1750" s="71">
        <v>193478</v>
      </c>
      <c r="H1750" s="72">
        <f t="shared" si="27"/>
        <v>93.081186033359799</v>
      </c>
    </row>
    <row r="1751" spans="1:8" ht="15.75" x14ac:dyDescent="0.25">
      <c r="A1751" s="69" t="s">
        <v>3192</v>
      </c>
      <c r="B1751" s="69" t="s">
        <v>1900</v>
      </c>
      <c r="C1751" s="69" t="s">
        <v>1284</v>
      </c>
      <c r="D1751" s="69" t="s">
        <v>1320</v>
      </c>
      <c r="E1751" s="75" t="s">
        <v>1185</v>
      </c>
      <c r="F1751" s="69" t="s">
        <v>3193</v>
      </c>
      <c r="G1751" s="71">
        <v>560000</v>
      </c>
      <c r="H1751" s="72">
        <f t="shared" si="27"/>
        <v>269.41287473863429</v>
      </c>
    </row>
    <row r="1752" spans="1:8" ht="15.75" x14ac:dyDescent="0.25">
      <c r="A1752" s="69" t="s">
        <v>3194</v>
      </c>
      <c r="B1752" s="69" t="s">
        <v>1674</v>
      </c>
      <c r="C1752" s="69" t="s">
        <v>3195</v>
      </c>
      <c r="D1752" s="69" t="s">
        <v>1320</v>
      </c>
      <c r="E1752" s="75" t="s">
        <v>1185</v>
      </c>
      <c r="F1752" s="69" t="s">
        <v>3196</v>
      </c>
      <c r="G1752" s="71">
        <v>39132</v>
      </c>
      <c r="H1752" s="72">
        <f t="shared" si="27"/>
        <v>18.826186811200426</v>
      </c>
    </row>
    <row r="1753" spans="1:8" ht="15.75" x14ac:dyDescent="0.25">
      <c r="A1753" s="69" t="s">
        <v>3197</v>
      </c>
      <c r="B1753" s="69" t="s">
        <v>1691</v>
      </c>
      <c r="C1753" s="69" t="s">
        <v>1296</v>
      </c>
      <c r="D1753" s="69" t="s">
        <v>1320</v>
      </c>
      <c r="E1753" s="75" t="s">
        <v>1185</v>
      </c>
      <c r="F1753" s="69" t="s">
        <v>3198</v>
      </c>
      <c r="G1753" s="71">
        <v>386956</v>
      </c>
      <c r="H1753" s="72">
        <f t="shared" si="27"/>
        <v>186.1623720667196</v>
      </c>
    </row>
    <row r="1754" spans="1:8" ht="15.75" x14ac:dyDescent="0.25">
      <c r="A1754" s="69" t="s">
        <v>3199</v>
      </c>
      <c r="B1754" s="69" t="s">
        <v>1540</v>
      </c>
      <c r="C1754" s="69" t="s">
        <v>1303</v>
      </c>
      <c r="D1754" s="69" t="s">
        <v>1320</v>
      </c>
      <c r="E1754" s="75" t="s">
        <v>1185</v>
      </c>
      <c r="F1754" s="69" t="s">
        <v>3200</v>
      </c>
      <c r="G1754" s="71">
        <v>386956</v>
      </c>
      <c r="H1754" s="72">
        <f t="shared" si="27"/>
        <v>186.1623720667196</v>
      </c>
    </row>
    <row r="1755" spans="1:8" ht="15.75" x14ac:dyDescent="0.25">
      <c r="A1755" s="69" t="s">
        <v>3201</v>
      </c>
      <c r="B1755" s="69" t="s">
        <v>1674</v>
      </c>
      <c r="C1755" s="69" t="s">
        <v>3202</v>
      </c>
      <c r="D1755" s="69" t="s">
        <v>1320</v>
      </c>
      <c r="E1755" s="75" t="s">
        <v>1185</v>
      </c>
      <c r="F1755" s="69" t="s">
        <v>3203</v>
      </c>
      <c r="G1755" s="71">
        <v>39132</v>
      </c>
      <c r="H1755" s="72">
        <f t="shared" si="27"/>
        <v>18.826186811200426</v>
      </c>
    </row>
    <row r="1756" spans="1:8" ht="15.75" x14ac:dyDescent="0.25">
      <c r="A1756" s="69" t="s">
        <v>3204</v>
      </c>
      <c r="B1756" s="69" t="s">
        <v>1337</v>
      </c>
      <c r="C1756" s="69" t="s">
        <v>2902</v>
      </c>
      <c r="D1756" s="69" t="s">
        <v>1320</v>
      </c>
      <c r="E1756" s="75" t="s">
        <v>1185</v>
      </c>
      <c r="F1756" s="69" t="s">
        <v>3205</v>
      </c>
      <c r="G1756" s="71">
        <v>150000</v>
      </c>
      <c r="H1756" s="72">
        <f t="shared" si="27"/>
        <v>72.164162876419908</v>
      </c>
    </row>
    <row r="1757" spans="1:8" ht="15.75" x14ac:dyDescent="0.25">
      <c r="A1757" s="69" t="s">
        <v>3206</v>
      </c>
      <c r="B1757" s="69" t="s">
        <v>1337</v>
      </c>
      <c r="C1757" s="69" t="s">
        <v>2907</v>
      </c>
      <c r="D1757" s="69" t="s">
        <v>1320</v>
      </c>
      <c r="E1757" s="75" t="s">
        <v>1185</v>
      </c>
      <c r="F1757" s="69" t="s">
        <v>3207</v>
      </c>
      <c r="G1757" s="71">
        <v>30000</v>
      </c>
      <c r="H1757" s="72">
        <f t="shared" si="27"/>
        <v>14.432832575283982</v>
      </c>
    </row>
    <row r="1758" spans="1:8" ht="15.75" x14ac:dyDescent="0.25">
      <c r="A1758" s="69" t="s">
        <v>3208</v>
      </c>
      <c r="B1758" s="69" t="s">
        <v>1302</v>
      </c>
      <c r="C1758" s="69" t="s">
        <v>3209</v>
      </c>
      <c r="D1758" s="69" t="s">
        <v>1320</v>
      </c>
      <c r="E1758" s="75" t="s">
        <v>1185</v>
      </c>
      <c r="F1758" s="69" t="s">
        <v>3210</v>
      </c>
      <c r="G1758" s="71">
        <v>100000</v>
      </c>
      <c r="H1758" s="72">
        <f t="shared" si="27"/>
        <v>48.109441917613267</v>
      </c>
    </row>
    <row r="1759" spans="1:8" ht="15.75" x14ac:dyDescent="0.25">
      <c r="A1759" s="69" t="s">
        <v>3211</v>
      </c>
      <c r="B1759" s="69" t="s">
        <v>1674</v>
      </c>
      <c r="C1759" s="69" t="s">
        <v>3212</v>
      </c>
      <c r="D1759" s="69" t="s">
        <v>1320</v>
      </c>
      <c r="E1759" s="75" t="s">
        <v>1185</v>
      </c>
      <c r="F1759" s="69" t="s">
        <v>3213</v>
      </c>
      <c r="G1759" s="71">
        <v>39132</v>
      </c>
      <c r="H1759" s="72">
        <f t="shared" si="27"/>
        <v>18.826186811200426</v>
      </c>
    </row>
    <row r="1760" spans="1:8" ht="15.75" x14ac:dyDescent="0.25">
      <c r="A1760" s="69" t="s">
        <v>3214</v>
      </c>
      <c r="B1760" s="69" t="s">
        <v>1553</v>
      </c>
      <c r="C1760" s="69" t="s">
        <v>1282</v>
      </c>
      <c r="D1760" s="69" t="s">
        <v>1320</v>
      </c>
      <c r="E1760" s="75" t="s">
        <v>1185</v>
      </c>
      <c r="F1760" s="69" t="s">
        <v>3215</v>
      </c>
      <c r="G1760" s="71">
        <v>140000</v>
      </c>
      <c r="H1760" s="72">
        <f t="shared" si="27"/>
        <v>67.353218684658572</v>
      </c>
    </row>
    <row r="1761" spans="1:8" ht="15.75" x14ac:dyDescent="0.25">
      <c r="A1761" s="69" t="s">
        <v>3216</v>
      </c>
      <c r="B1761" s="69" t="s">
        <v>2303</v>
      </c>
      <c r="C1761" s="69" t="s">
        <v>1478</v>
      </c>
      <c r="D1761" s="69" t="s">
        <v>1320</v>
      </c>
      <c r="E1761" s="75" t="s">
        <v>1185</v>
      </c>
      <c r="F1761" s="69" t="s">
        <v>3217</v>
      </c>
      <c r="G1761" s="71">
        <v>72000</v>
      </c>
      <c r="H1761" s="72">
        <f t="shared" si="27"/>
        <v>34.638798180681555</v>
      </c>
    </row>
    <row r="1762" spans="1:8" ht="15.75" x14ac:dyDescent="0.25">
      <c r="A1762" s="69" t="s">
        <v>3218</v>
      </c>
      <c r="B1762" s="69" t="s">
        <v>1553</v>
      </c>
      <c r="C1762" s="69" t="s">
        <v>1298</v>
      </c>
      <c r="D1762" s="69" t="s">
        <v>1320</v>
      </c>
      <c r="E1762" s="75" t="s">
        <v>1185</v>
      </c>
      <c r="F1762" s="69" t="s">
        <v>3219</v>
      </c>
      <c r="G1762" s="71">
        <v>60000</v>
      </c>
      <c r="H1762" s="72">
        <f t="shared" si="27"/>
        <v>28.865665150567963</v>
      </c>
    </row>
    <row r="1763" spans="1:8" ht="15.75" x14ac:dyDescent="0.25">
      <c r="A1763" s="69" t="s">
        <v>3220</v>
      </c>
      <c r="B1763" s="69" t="s">
        <v>2303</v>
      </c>
      <c r="C1763" s="69" t="s">
        <v>1499</v>
      </c>
      <c r="D1763" s="69" t="s">
        <v>1320</v>
      </c>
      <c r="E1763" s="75" t="s">
        <v>1185</v>
      </c>
      <c r="F1763" s="69" t="s">
        <v>3221</v>
      </c>
      <c r="G1763" s="71">
        <v>50000</v>
      </c>
      <c r="H1763" s="72">
        <f t="shared" si="27"/>
        <v>24.054720958806634</v>
      </c>
    </row>
    <row r="1764" spans="1:8" ht="15.75" x14ac:dyDescent="0.25">
      <c r="A1764" s="69" t="s">
        <v>3222</v>
      </c>
      <c r="B1764" s="69" t="s">
        <v>1553</v>
      </c>
      <c r="C1764" s="69" t="s">
        <v>1286</v>
      </c>
      <c r="D1764" s="69" t="s">
        <v>1320</v>
      </c>
      <c r="E1764" s="75" t="s">
        <v>1185</v>
      </c>
      <c r="F1764" s="69" t="s">
        <v>3215</v>
      </c>
      <c r="G1764" s="71">
        <v>140000</v>
      </c>
      <c r="H1764" s="72">
        <f t="shared" si="27"/>
        <v>67.353218684658572</v>
      </c>
    </row>
    <row r="1765" spans="1:8" ht="15.75" x14ac:dyDescent="0.25">
      <c r="A1765" s="69" t="s">
        <v>3223</v>
      </c>
      <c r="B1765" s="69" t="s">
        <v>2303</v>
      </c>
      <c r="C1765" s="69" t="s">
        <v>1489</v>
      </c>
      <c r="D1765" s="69" t="s">
        <v>1320</v>
      </c>
      <c r="E1765" s="75" t="s">
        <v>1185</v>
      </c>
      <c r="F1765" s="69" t="s">
        <v>3224</v>
      </c>
      <c r="G1765" s="71">
        <v>72000</v>
      </c>
      <c r="H1765" s="72">
        <f t="shared" si="27"/>
        <v>34.638798180681555</v>
      </c>
    </row>
    <row r="1766" spans="1:8" ht="15.75" x14ac:dyDescent="0.25">
      <c r="A1766" s="69" t="s">
        <v>3225</v>
      </c>
      <c r="B1766" s="69" t="s">
        <v>1553</v>
      </c>
      <c r="C1766" s="69" t="s">
        <v>1290</v>
      </c>
      <c r="D1766" s="69" t="s">
        <v>1320</v>
      </c>
      <c r="E1766" s="75" t="s">
        <v>1185</v>
      </c>
      <c r="F1766" s="69" t="s">
        <v>3215</v>
      </c>
      <c r="G1766" s="71">
        <v>140000</v>
      </c>
      <c r="H1766" s="72">
        <f t="shared" si="27"/>
        <v>67.353218684658572</v>
      </c>
    </row>
    <row r="1767" spans="1:8" ht="15.75" x14ac:dyDescent="0.25">
      <c r="A1767" s="69" t="s">
        <v>3226</v>
      </c>
      <c r="B1767" s="69" t="s">
        <v>2303</v>
      </c>
      <c r="C1767" s="69" t="s">
        <v>1492</v>
      </c>
      <c r="D1767" s="69" t="s">
        <v>1320</v>
      </c>
      <c r="E1767" s="75" t="s">
        <v>1185</v>
      </c>
      <c r="F1767" s="69" t="s">
        <v>3227</v>
      </c>
      <c r="G1767" s="71">
        <v>72000</v>
      </c>
      <c r="H1767" s="72">
        <f t="shared" si="27"/>
        <v>34.638798180681555</v>
      </c>
    </row>
    <row r="1768" spans="1:8" ht="15.75" x14ac:dyDescent="0.25">
      <c r="A1768" s="69" t="s">
        <v>3228</v>
      </c>
      <c r="B1768" s="69" t="s">
        <v>1553</v>
      </c>
      <c r="C1768" s="69" t="s">
        <v>1294</v>
      </c>
      <c r="D1768" s="69" t="s">
        <v>1320</v>
      </c>
      <c r="E1768" s="75" t="s">
        <v>1185</v>
      </c>
      <c r="F1768" s="69" t="s">
        <v>3215</v>
      </c>
      <c r="G1768" s="71">
        <v>140000</v>
      </c>
      <c r="H1768" s="72">
        <f t="shared" si="27"/>
        <v>67.353218684658572</v>
      </c>
    </row>
    <row r="1769" spans="1:8" ht="15.75" x14ac:dyDescent="0.25">
      <c r="A1769" s="69" t="s">
        <v>3229</v>
      </c>
      <c r="B1769" s="69" t="s">
        <v>2303</v>
      </c>
      <c r="C1769" s="69" t="s">
        <v>1496</v>
      </c>
      <c r="D1769" s="69" t="s">
        <v>1320</v>
      </c>
      <c r="E1769" s="75" t="s">
        <v>1185</v>
      </c>
      <c r="F1769" s="69" t="s">
        <v>3230</v>
      </c>
      <c r="G1769" s="71">
        <v>72000</v>
      </c>
      <c r="H1769" s="72">
        <f t="shared" si="27"/>
        <v>34.638798180681555</v>
      </c>
    </row>
    <row r="1770" spans="1:8" ht="15.75" x14ac:dyDescent="0.25">
      <c r="A1770" s="69" t="s">
        <v>3231</v>
      </c>
      <c r="B1770" s="69" t="s">
        <v>1674</v>
      </c>
      <c r="C1770" s="69" t="s">
        <v>3232</v>
      </c>
      <c r="D1770" s="69" t="s">
        <v>1320</v>
      </c>
      <c r="E1770" s="75" t="s">
        <v>1185</v>
      </c>
      <c r="F1770" s="69" t="s">
        <v>3233</v>
      </c>
      <c r="G1770" s="71">
        <v>193478</v>
      </c>
      <c r="H1770" s="72">
        <f t="shared" si="27"/>
        <v>93.081186033359799</v>
      </c>
    </row>
    <row r="1771" spans="1:8" ht="15.75" x14ac:dyDescent="0.25">
      <c r="A1771" s="69" t="s">
        <v>3234</v>
      </c>
      <c r="B1771" s="69" t="s">
        <v>1522</v>
      </c>
      <c r="C1771" s="69" t="s">
        <v>1294</v>
      </c>
      <c r="D1771" s="69" t="s">
        <v>1320</v>
      </c>
      <c r="E1771" s="75" t="s">
        <v>1185</v>
      </c>
      <c r="F1771" s="69" t="s">
        <v>3235</v>
      </c>
      <c r="G1771" s="71">
        <v>967390</v>
      </c>
      <c r="H1771" s="72">
        <f t="shared" si="27"/>
        <v>465.40593016679901</v>
      </c>
    </row>
    <row r="1772" spans="1:8" ht="15.75" x14ac:dyDescent="0.25">
      <c r="A1772" s="69" t="s">
        <v>3236</v>
      </c>
      <c r="B1772" s="69" t="s">
        <v>1716</v>
      </c>
      <c r="C1772" s="69" t="s">
        <v>3237</v>
      </c>
      <c r="D1772" s="69" t="s">
        <v>1320</v>
      </c>
      <c r="E1772" s="75" t="s">
        <v>1185</v>
      </c>
      <c r="F1772" s="69" t="s">
        <v>3238</v>
      </c>
      <c r="G1772" s="71">
        <v>40000</v>
      </c>
      <c r="H1772" s="72">
        <f t="shared" si="27"/>
        <v>19.243776767045308</v>
      </c>
    </row>
    <row r="1773" spans="1:8" ht="15.75" x14ac:dyDescent="0.25">
      <c r="A1773" s="69" t="s">
        <v>3239</v>
      </c>
      <c r="B1773" s="69" t="s">
        <v>1385</v>
      </c>
      <c r="C1773" s="69" t="s">
        <v>1505</v>
      </c>
      <c r="D1773" s="69" t="s">
        <v>1320</v>
      </c>
      <c r="E1773" s="75" t="s">
        <v>1185</v>
      </c>
      <c r="F1773" s="69" t="s">
        <v>3240</v>
      </c>
      <c r="G1773" s="71">
        <v>280000</v>
      </c>
      <c r="H1773" s="72">
        <f t="shared" si="27"/>
        <v>134.70643736931714</v>
      </c>
    </row>
    <row r="1774" spans="1:8" ht="15.75" x14ac:dyDescent="0.25">
      <c r="A1774" s="69" t="s">
        <v>3241</v>
      </c>
      <c r="B1774" s="69" t="s">
        <v>1385</v>
      </c>
      <c r="C1774" s="69" t="s">
        <v>1388</v>
      </c>
      <c r="D1774" s="69" t="s">
        <v>1320</v>
      </c>
      <c r="E1774" s="75" t="s">
        <v>1185</v>
      </c>
      <c r="F1774" s="69" t="s">
        <v>3242</v>
      </c>
      <c r="G1774" s="71">
        <v>192000</v>
      </c>
      <c r="H1774" s="72">
        <f t="shared" si="27"/>
        <v>92.370128481817474</v>
      </c>
    </row>
    <row r="1775" spans="1:8" ht="15.75" x14ac:dyDescent="0.25">
      <c r="A1775" s="69" t="s">
        <v>3243</v>
      </c>
      <c r="B1775" s="69" t="s">
        <v>1385</v>
      </c>
      <c r="C1775" s="69" t="s">
        <v>1507</v>
      </c>
      <c r="D1775" s="69" t="s">
        <v>1320</v>
      </c>
      <c r="E1775" s="75" t="s">
        <v>1185</v>
      </c>
      <c r="F1775" s="69" t="s">
        <v>3244</v>
      </c>
      <c r="G1775" s="71">
        <v>40000</v>
      </c>
      <c r="H1775" s="72">
        <f t="shared" si="27"/>
        <v>19.243776767045308</v>
      </c>
    </row>
    <row r="1776" spans="1:8" ht="15.75" x14ac:dyDescent="0.25">
      <c r="A1776" s="69" t="s">
        <v>3245</v>
      </c>
      <c r="B1776" s="69" t="s">
        <v>1674</v>
      </c>
      <c r="C1776" s="69" t="s">
        <v>3246</v>
      </c>
      <c r="D1776" s="69" t="s">
        <v>1320</v>
      </c>
      <c r="E1776" s="75" t="s">
        <v>1185</v>
      </c>
      <c r="F1776" s="69" t="s">
        <v>3247</v>
      </c>
      <c r="G1776" s="71">
        <v>39132</v>
      </c>
      <c r="H1776" s="72">
        <f t="shared" si="27"/>
        <v>18.826186811200426</v>
      </c>
    </row>
    <row r="1777" spans="1:8" ht="15.75" x14ac:dyDescent="0.25">
      <c r="A1777" s="69" t="s">
        <v>3248</v>
      </c>
      <c r="B1777" s="69" t="s">
        <v>1688</v>
      </c>
      <c r="C1777" s="69" t="s">
        <v>1365</v>
      </c>
      <c r="D1777" s="69" t="s">
        <v>1320</v>
      </c>
      <c r="E1777" s="75" t="s">
        <v>1185</v>
      </c>
      <c r="F1777" s="69" t="s">
        <v>3249</v>
      </c>
      <c r="G1777" s="71">
        <v>193478</v>
      </c>
      <c r="H1777" s="72">
        <f t="shared" si="27"/>
        <v>93.081186033359799</v>
      </c>
    </row>
    <row r="1778" spans="1:8" ht="15.75" x14ac:dyDescent="0.25">
      <c r="A1778" s="69" t="s">
        <v>3250</v>
      </c>
      <c r="B1778" s="69" t="s">
        <v>1688</v>
      </c>
      <c r="C1778" s="69" t="s">
        <v>1368</v>
      </c>
      <c r="D1778" s="69" t="s">
        <v>1320</v>
      </c>
      <c r="E1778" s="75" t="s">
        <v>1185</v>
      </c>
      <c r="F1778" s="69" t="s">
        <v>3251</v>
      </c>
      <c r="G1778" s="71">
        <v>386956</v>
      </c>
      <c r="H1778" s="72">
        <f t="shared" si="27"/>
        <v>186.1623720667196</v>
      </c>
    </row>
    <row r="1779" spans="1:8" ht="15.75" x14ac:dyDescent="0.25">
      <c r="A1779" s="69" t="s">
        <v>3252</v>
      </c>
      <c r="B1779" s="69" t="s">
        <v>1688</v>
      </c>
      <c r="C1779" s="69" t="s">
        <v>1372</v>
      </c>
      <c r="D1779" s="69" t="s">
        <v>1320</v>
      </c>
      <c r="E1779" s="75" t="s">
        <v>1185</v>
      </c>
      <c r="F1779" s="69" t="s">
        <v>3253</v>
      </c>
      <c r="G1779" s="71">
        <v>386956</v>
      </c>
      <c r="H1779" s="72">
        <f t="shared" si="27"/>
        <v>186.1623720667196</v>
      </c>
    </row>
    <row r="1780" spans="1:8" ht="15.75" x14ac:dyDescent="0.25">
      <c r="A1780" s="69" t="s">
        <v>3254</v>
      </c>
      <c r="B1780" s="69" t="s">
        <v>1688</v>
      </c>
      <c r="C1780" s="69" t="s">
        <v>1574</v>
      </c>
      <c r="D1780" s="69" t="s">
        <v>1320</v>
      </c>
      <c r="E1780" s="75" t="s">
        <v>1185</v>
      </c>
      <c r="F1780" s="69" t="s">
        <v>3255</v>
      </c>
      <c r="G1780" s="71">
        <v>386956</v>
      </c>
      <c r="H1780" s="72">
        <f t="shared" si="27"/>
        <v>186.1623720667196</v>
      </c>
    </row>
    <row r="1781" spans="1:8" ht="15.75" x14ac:dyDescent="0.25">
      <c r="A1781" s="69" t="s">
        <v>3256</v>
      </c>
      <c r="B1781" s="69" t="s">
        <v>1688</v>
      </c>
      <c r="C1781" s="69" t="s">
        <v>1532</v>
      </c>
      <c r="D1781" s="69" t="s">
        <v>1320</v>
      </c>
      <c r="E1781" s="75" t="s">
        <v>1185</v>
      </c>
      <c r="F1781" s="69" t="s">
        <v>3257</v>
      </c>
      <c r="G1781" s="71">
        <v>386956</v>
      </c>
      <c r="H1781" s="72">
        <f t="shared" si="27"/>
        <v>186.1623720667196</v>
      </c>
    </row>
    <row r="1782" spans="1:8" ht="15.75" x14ac:dyDescent="0.25">
      <c r="A1782" s="69" t="s">
        <v>3258</v>
      </c>
      <c r="B1782" s="69" t="s">
        <v>1919</v>
      </c>
      <c r="C1782" s="69" t="s">
        <v>1419</v>
      </c>
      <c r="D1782" s="69" t="s">
        <v>1320</v>
      </c>
      <c r="E1782" s="75" t="s">
        <v>1185</v>
      </c>
      <c r="F1782" s="69" t="s">
        <v>3259</v>
      </c>
      <c r="G1782" s="71">
        <v>140000</v>
      </c>
      <c r="H1782" s="72">
        <f t="shared" si="27"/>
        <v>67.353218684658572</v>
      </c>
    </row>
    <row r="1783" spans="1:8" ht="15.75" x14ac:dyDescent="0.25">
      <c r="A1783" s="69" t="s">
        <v>3260</v>
      </c>
      <c r="B1783" s="69" t="s">
        <v>1919</v>
      </c>
      <c r="C1783" s="69" t="s">
        <v>1393</v>
      </c>
      <c r="D1783" s="69" t="s">
        <v>1320</v>
      </c>
      <c r="E1783" s="75" t="s">
        <v>1185</v>
      </c>
      <c r="F1783" s="69" t="s">
        <v>3261</v>
      </c>
      <c r="G1783" s="71">
        <v>140000</v>
      </c>
      <c r="H1783" s="72">
        <f t="shared" si="27"/>
        <v>67.353218684658572</v>
      </c>
    </row>
    <row r="1784" spans="1:8" ht="15.75" x14ac:dyDescent="0.25">
      <c r="A1784" s="69" t="s">
        <v>3262</v>
      </c>
      <c r="B1784" s="69" t="s">
        <v>1919</v>
      </c>
      <c r="C1784" s="69" t="s">
        <v>1424</v>
      </c>
      <c r="D1784" s="69" t="s">
        <v>1320</v>
      </c>
      <c r="E1784" s="75" t="s">
        <v>1185</v>
      </c>
      <c r="F1784" s="69" t="s">
        <v>3263</v>
      </c>
      <c r="G1784" s="71">
        <v>20000</v>
      </c>
      <c r="H1784" s="72">
        <f t="shared" si="27"/>
        <v>9.6218883835226539</v>
      </c>
    </row>
    <row r="1785" spans="1:8" ht="15.75" x14ac:dyDescent="0.25">
      <c r="A1785" s="69" t="s">
        <v>3264</v>
      </c>
      <c r="B1785" s="69" t="s">
        <v>1919</v>
      </c>
      <c r="C1785" s="69" t="s">
        <v>1427</v>
      </c>
      <c r="D1785" s="69" t="s">
        <v>1320</v>
      </c>
      <c r="E1785" s="75" t="s">
        <v>1185</v>
      </c>
      <c r="F1785" s="69" t="s">
        <v>3265</v>
      </c>
      <c r="G1785" s="71">
        <v>96000</v>
      </c>
      <c r="H1785" s="72">
        <f t="shared" si="27"/>
        <v>46.185064240908737</v>
      </c>
    </row>
    <row r="1786" spans="1:8" ht="15.75" x14ac:dyDescent="0.25">
      <c r="A1786" s="69" t="s">
        <v>3266</v>
      </c>
      <c r="B1786" s="69" t="s">
        <v>2274</v>
      </c>
      <c r="C1786" s="69" t="s">
        <v>3267</v>
      </c>
      <c r="D1786" s="69" t="s">
        <v>1320</v>
      </c>
      <c r="E1786" s="75" t="s">
        <v>1185</v>
      </c>
      <c r="F1786" s="69" t="s">
        <v>3268</v>
      </c>
      <c r="G1786" s="71">
        <v>20000</v>
      </c>
      <c r="H1786" s="72">
        <f t="shared" si="27"/>
        <v>9.6218883835226539</v>
      </c>
    </row>
    <row r="1787" spans="1:8" ht="15.75" x14ac:dyDescent="0.25">
      <c r="A1787" s="69" t="s">
        <v>3269</v>
      </c>
      <c r="B1787" s="69" t="s">
        <v>1919</v>
      </c>
      <c r="C1787" s="69" t="s">
        <v>1430</v>
      </c>
      <c r="D1787" s="69" t="s">
        <v>1320</v>
      </c>
      <c r="E1787" s="75" t="s">
        <v>1185</v>
      </c>
      <c r="F1787" s="69" t="s">
        <v>3265</v>
      </c>
      <c r="G1787" s="71">
        <v>96000</v>
      </c>
      <c r="H1787" s="72">
        <f t="shared" si="27"/>
        <v>46.185064240908737</v>
      </c>
    </row>
    <row r="1788" spans="1:8" ht="15.75" x14ac:dyDescent="0.25">
      <c r="A1788" s="69" t="s">
        <v>3270</v>
      </c>
      <c r="B1788" s="69" t="s">
        <v>1919</v>
      </c>
      <c r="C1788" s="69" t="s">
        <v>1433</v>
      </c>
      <c r="D1788" s="69" t="s">
        <v>1320</v>
      </c>
      <c r="E1788" s="75" t="s">
        <v>1185</v>
      </c>
      <c r="F1788" s="69" t="s">
        <v>3271</v>
      </c>
      <c r="G1788" s="71">
        <v>20000</v>
      </c>
      <c r="H1788" s="72">
        <f t="shared" si="27"/>
        <v>9.6218883835226539</v>
      </c>
    </row>
    <row r="1789" spans="1:8" ht="15.75" x14ac:dyDescent="0.25">
      <c r="A1789" s="69" t="s">
        <v>3272</v>
      </c>
      <c r="B1789" s="69" t="s">
        <v>2274</v>
      </c>
      <c r="C1789" s="69" t="s">
        <v>3273</v>
      </c>
      <c r="D1789" s="69" t="s">
        <v>1320</v>
      </c>
      <c r="E1789" s="75" t="s">
        <v>1185</v>
      </c>
      <c r="F1789" s="69" t="s">
        <v>3268</v>
      </c>
      <c r="G1789" s="71">
        <v>20000</v>
      </c>
      <c r="H1789" s="72">
        <f t="shared" si="27"/>
        <v>9.6218883835226539</v>
      </c>
    </row>
    <row r="1790" spans="1:8" ht="15.75" x14ac:dyDescent="0.25">
      <c r="A1790" s="69" t="s">
        <v>3274</v>
      </c>
      <c r="B1790" s="69" t="s">
        <v>1302</v>
      </c>
      <c r="C1790" s="69" t="s">
        <v>3275</v>
      </c>
      <c r="D1790" s="69" t="s">
        <v>1320</v>
      </c>
      <c r="E1790" s="75" t="s">
        <v>1185</v>
      </c>
      <c r="F1790" s="69" t="s">
        <v>3276</v>
      </c>
      <c r="G1790" s="71">
        <v>350000</v>
      </c>
      <c r="H1790" s="72">
        <f t="shared" si="27"/>
        <v>168.38304671164644</v>
      </c>
    </row>
    <row r="1791" spans="1:8" ht="15.75" x14ac:dyDescent="0.25">
      <c r="A1791" s="69" t="s">
        <v>3277</v>
      </c>
      <c r="B1791" s="69" t="s">
        <v>1302</v>
      </c>
      <c r="C1791" s="69" t="s">
        <v>3278</v>
      </c>
      <c r="D1791" s="69" t="s">
        <v>1320</v>
      </c>
      <c r="E1791" s="75" t="s">
        <v>1185</v>
      </c>
      <c r="F1791" s="69" t="s">
        <v>3279</v>
      </c>
      <c r="G1791" s="71">
        <v>192700</v>
      </c>
      <c r="H1791" s="72">
        <f t="shared" si="27"/>
        <v>92.706894575240767</v>
      </c>
    </row>
    <row r="1792" spans="1:8" ht="15.75" x14ac:dyDescent="0.25">
      <c r="A1792" s="69" t="s">
        <v>3280</v>
      </c>
      <c r="B1792" s="69" t="s">
        <v>1337</v>
      </c>
      <c r="C1792" s="69" t="s">
        <v>1797</v>
      </c>
      <c r="D1792" s="69" t="s">
        <v>1320</v>
      </c>
      <c r="E1792" s="75" t="s">
        <v>1185</v>
      </c>
      <c r="F1792" s="69" t="s">
        <v>3281</v>
      </c>
      <c r="G1792" s="71">
        <v>400000</v>
      </c>
      <c r="H1792" s="72">
        <f t="shared" si="27"/>
        <v>192.43776767045307</v>
      </c>
    </row>
    <row r="1793" spans="1:8" ht="15.75" x14ac:dyDescent="0.25">
      <c r="A1793" s="69" t="s">
        <v>3282</v>
      </c>
      <c r="B1793" s="69" t="s">
        <v>1691</v>
      </c>
      <c r="C1793" s="69" t="s">
        <v>1298</v>
      </c>
      <c r="D1793" s="69" t="s">
        <v>1320</v>
      </c>
      <c r="E1793" s="75" t="s">
        <v>1185</v>
      </c>
      <c r="F1793" s="69" t="s">
        <v>3283</v>
      </c>
      <c r="G1793" s="71">
        <v>-1160868</v>
      </c>
      <c r="H1793" s="72">
        <f t="shared" si="27"/>
        <v>-558.48711620015877</v>
      </c>
    </row>
    <row r="1794" spans="1:8" ht="15.75" x14ac:dyDescent="0.25">
      <c r="A1794" s="69" t="s">
        <v>3284</v>
      </c>
      <c r="B1794" s="69" t="s">
        <v>1674</v>
      </c>
      <c r="C1794" s="69" t="s">
        <v>3285</v>
      </c>
      <c r="D1794" s="69" t="s">
        <v>1320</v>
      </c>
      <c r="E1794" s="75" t="s">
        <v>1185</v>
      </c>
      <c r="F1794" s="69" t="s">
        <v>3286</v>
      </c>
      <c r="G1794" s="71">
        <v>193478</v>
      </c>
      <c r="H1794" s="72">
        <f t="shared" si="27"/>
        <v>93.081186033359799</v>
      </c>
    </row>
    <row r="1795" spans="1:8" ht="15.75" x14ac:dyDescent="0.25">
      <c r="A1795" s="69" t="s">
        <v>3287</v>
      </c>
      <c r="B1795" s="69" t="s">
        <v>1691</v>
      </c>
      <c r="C1795" s="69" t="s">
        <v>1298</v>
      </c>
      <c r="D1795" s="69" t="s">
        <v>1320</v>
      </c>
      <c r="E1795" s="75" t="s">
        <v>1185</v>
      </c>
      <c r="F1795" s="69" t="s">
        <v>3288</v>
      </c>
      <c r="G1795" s="71">
        <v>1160868</v>
      </c>
      <c r="H1795" s="72">
        <f t="shared" si="27"/>
        <v>558.48711620015877</v>
      </c>
    </row>
    <row r="1796" spans="1:8" ht="15.75" x14ac:dyDescent="0.25">
      <c r="A1796" s="69" t="s">
        <v>3289</v>
      </c>
      <c r="B1796" s="69" t="s">
        <v>1691</v>
      </c>
      <c r="C1796" s="69" t="s">
        <v>1309</v>
      </c>
      <c r="D1796" s="69" t="s">
        <v>1320</v>
      </c>
      <c r="E1796" s="75" t="s">
        <v>1185</v>
      </c>
      <c r="F1796" s="69" t="s">
        <v>3290</v>
      </c>
      <c r="G1796" s="71">
        <v>1354346</v>
      </c>
      <c r="H1796" s="72">
        <f t="shared" si="27"/>
        <v>651.56830223351858</v>
      </c>
    </row>
    <row r="1797" spans="1:8" ht="15.75" x14ac:dyDescent="0.25">
      <c r="A1797" s="69" t="s">
        <v>3291</v>
      </c>
      <c r="B1797" s="69" t="s">
        <v>1685</v>
      </c>
      <c r="C1797" s="69" t="s">
        <v>1292</v>
      </c>
      <c r="D1797" s="69" t="s">
        <v>1320</v>
      </c>
      <c r="E1797" s="75" t="s">
        <v>1185</v>
      </c>
      <c r="F1797" s="69" t="s">
        <v>3292</v>
      </c>
      <c r="G1797" s="71">
        <v>193478</v>
      </c>
      <c r="H1797" s="72">
        <f t="shared" si="27"/>
        <v>93.081186033359799</v>
      </c>
    </row>
    <row r="1798" spans="1:8" ht="15.75" x14ac:dyDescent="0.25">
      <c r="A1798" s="69" t="s">
        <v>3293</v>
      </c>
      <c r="B1798" s="69" t="s">
        <v>1685</v>
      </c>
      <c r="C1798" s="69" t="s">
        <v>1294</v>
      </c>
      <c r="D1798" s="69" t="s">
        <v>1320</v>
      </c>
      <c r="E1798" s="75" t="s">
        <v>1185</v>
      </c>
      <c r="F1798" s="69" t="s">
        <v>3294</v>
      </c>
      <c r="G1798" s="71">
        <v>193478</v>
      </c>
      <c r="H1798" s="72">
        <f t="shared" si="27"/>
        <v>93.081186033359799</v>
      </c>
    </row>
    <row r="1799" spans="1:8" ht="15.75" x14ac:dyDescent="0.25">
      <c r="A1799" s="69" t="s">
        <v>3295</v>
      </c>
      <c r="B1799" s="69" t="s">
        <v>1685</v>
      </c>
      <c r="C1799" s="69" t="s">
        <v>1296</v>
      </c>
      <c r="D1799" s="69" t="s">
        <v>1320</v>
      </c>
      <c r="E1799" s="75" t="s">
        <v>1185</v>
      </c>
      <c r="F1799" s="69" t="s">
        <v>3296</v>
      </c>
      <c r="G1799" s="71">
        <v>193478</v>
      </c>
      <c r="H1799" s="72">
        <f t="shared" ref="H1799:H1862" si="28">G1799/$G$2</f>
        <v>93.081186033359799</v>
      </c>
    </row>
    <row r="1800" spans="1:8" ht="15.75" x14ac:dyDescent="0.25">
      <c r="A1800" s="69" t="s">
        <v>3297</v>
      </c>
      <c r="B1800" s="69" t="s">
        <v>1685</v>
      </c>
      <c r="C1800" s="69" t="s">
        <v>1298</v>
      </c>
      <c r="D1800" s="69" t="s">
        <v>1320</v>
      </c>
      <c r="E1800" s="75" t="s">
        <v>1185</v>
      </c>
      <c r="F1800" s="69" t="s">
        <v>3298</v>
      </c>
      <c r="G1800" s="71">
        <v>193478</v>
      </c>
      <c r="H1800" s="72">
        <f t="shared" si="28"/>
        <v>93.081186033359799</v>
      </c>
    </row>
    <row r="1801" spans="1:8" ht="15.75" x14ac:dyDescent="0.25">
      <c r="A1801" s="69" t="s">
        <v>3299</v>
      </c>
      <c r="B1801" s="69" t="s">
        <v>1685</v>
      </c>
      <c r="C1801" s="69" t="s">
        <v>1300</v>
      </c>
      <c r="D1801" s="69" t="s">
        <v>1320</v>
      </c>
      <c r="E1801" s="75" t="s">
        <v>1185</v>
      </c>
      <c r="F1801" s="69" t="s">
        <v>3300</v>
      </c>
      <c r="G1801" s="71">
        <v>193478</v>
      </c>
      <c r="H1801" s="72">
        <f t="shared" si="28"/>
        <v>93.081186033359799</v>
      </c>
    </row>
    <row r="1802" spans="1:8" ht="15.75" x14ac:dyDescent="0.25">
      <c r="A1802" s="69" t="s">
        <v>3301</v>
      </c>
      <c r="B1802" s="69" t="s">
        <v>1685</v>
      </c>
      <c r="C1802" s="69" t="s">
        <v>1305</v>
      </c>
      <c r="D1802" s="69" t="s">
        <v>1320</v>
      </c>
      <c r="E1802" s="75" t="s">
        <v>1185</v>
      </c>
      <c r="F1802" s="69" t="s">
        <v>3302</v>
      </c>
      <c r="G1802" s="71">
        <v>193478</v>
      </c>
      <c r="H1802" s="72">
        <f t="shared" si="28"/>
        <v>93.081186033359799</v>
      </c>
    </row>
    <row r="1803" spans="1:8" ht="15.75" x14ac:dyDescent="0.25">
      <c r="A1803" s="69" t="s">
        <v>3303</v>
      </c>
      <c r="B1803" s="69" t="s">
        <v>1522</v>
      </c>
      <c r="C1803" s="69" t="s">
        <v>1292</v>
      </c>
      <c r="D1803" s="69" t="s">
        <v>1320</v>
      </c>
      <c r="E1803" s="75" t="s">
        <v>1185</v>
      </c>
      <c r="F1803" s="69" t="s">
        <v>3304</v>
      </c>
      <c r="G1803" s="71">
        <v>193478</v>
      </c>
      <c r="H1803" s="72">
        <f t="shared" si="28"/>
        <v>93.081186033359799</v>
      </c>
    </row>
    <row r="1804" spans="1:8" ht="15.75" x14ac:dyDescent="0.25">
      <c r="A1804" s="69" t="s">
        <v>3305</v>
      </c>
      <c r="B1804" s="69" t="s">
        <v>1519</v>
      </c>
      <c r="C1804" s="69" t="s">
        <v>1286</v>
      </c>
      <c r="D1804" s="69" t="s">
        <v>1320</v>
      </c>
      <c r="E1804" s="75" t="s">
        <v>1185</v>
      </c>
      <c r="F1804" s="69" t="s">
        <v>3306</v>
      </c>
      <c r="G1804" s="71">
        <v>1160868</v>
      </c>
      <c r="H1804" s="72">
        <f t="shared" si="28"/>
        <v>558.48711620015877</v>
      </c>
    </row>
    <row r="1805" spans="1:8" ht="15.75" x14ac:dyDescent="0.25">
      <c r="A1805" s="69" t="s">
        <v>3307</v>
      </c>
      <c r="B1805" s="69" t="s">
        <v>1302</v>
      </c>
      <c r="C1805" s="69" t="s">
        <v>1507</v>
      </c>
      <c r="D1805" s="69" t="s">
        <v>1343</v>
      </c>
      <c r="E1805" s="75" t="s">
        <v>1265</v>
      </c>
      <c r="F1805" s="69" t="s">
        <v>3308</v>
      </c>
      <c r="G1805" s="71">
        <v>1770000</v>
      </c>
      <c r="H1805" s="72">
        <f t="shared" si="28"/>
        <v>851.53712194175489</v>
      </c>
    </row>
    <row r="1806" spans="1:8" ht="15.75" x14ac:dyDescent="0.25">
      <c r="A1806" s="69" t="s">
        <v>3309</v>
      </c>
      <c r="B1806" s="69" t="s">
        <v>1302</v>
      </c>
      <c r="C1806" s="69" t="s">
        <v>2064</v>
      </c>
      <c r="D1806" s="69" t="s">
        <v>1343</v>
      </c>
      <c r="E1806" s="75" t="s">
        <v>1265</v>
      </c>
      <c r="F1806" s="69" t="s">
        <v>3310</v>
      </c>
      <c r="G1806" s="71">
        <v>1770000</v>
      </c>
      <c r="H1806" s="72">
        <f t="shared" si="28"/>
        <v>851.53712194175489</v>
      </c>
    </row>
    <row r="1807" spans="1:8" ht="15.75" x14ac:dyDescent="0.25">
      <c r="A1807" s="69" t="s">
        <v>3311</v>
      </c>
      <c r="B1807" s="69" t="s">
        <v>1302</v>
      </c>
      <c r="C1807" s="69" t="s">
        <v>2893</v>
      </c>
      <c r="D1807" s="69" t="s">
        <v>1343</v>
      </c>
      <c r="E1807" s="75" t="s">
        <v>1265</v>
      </c>
      <c r="F1807" s="69" t="s">
        <v>3312</v>
      </c>
      <c r="G1807" s="71">
        <v>900000</v>
      </c>
      <c r="H1807" s="72">
        <f t="shared" si="28"/>
        <v>432.98497725851945</v>
      </c>
    </row>
    <row r="1808" spans="1:8" ht="15.75" x14ac:dyDescent="0.25">
      <c r="A1808" s="69" t="s">
        <v>3313</v>
      </c>
      <c r="B1808" s="69" t="s">
        <v>1302</v>
      </c>
      <c r="C1808" s="69" t="s">
        <v>3314</v>
      </c>
      <c r="D1808" s="69" t="s">
        <v>1343</v>
      </c>
      <c r="E1808" s="75" t="s">
        <v>1265</v>
      </c>
      <c r="F1808" s="69" t="s">
        <v>3315</v>
      </c>
      <c r="G1808" s="71">
        <v>3540000</v>
      </c>
      <c r="H1808" s="72">
        <f t="shared" si="28"/>
        <v>1703.0742438835098</v>
      </c>
    </row>
    <row r="1809" spans="1:8" ht="15.75" x14ac:dyDescent="0.25">
      <c r="A1809" s="69" t="s">
        <v>3316</v>
      </c>
      <c r="B1809" s="69" t="s">
        <v>1302</v>
      </c>
      <c r="C1809" s="69" t="s">
        <v>3317</v>
      </c>
      <c r="D1809" s="69" t="s">
        <v>1343</v>
      </c>
      <c r="E1809" s="75" t="s">
        <v>1265</v>
      </c>
      <c r="F1809" s="69" t="s">
        <v>3318</v>
      </c>
      <c r="G1809" s="71">
        <v>840000</v>
      </c>
      <c r="H1809" s="72">
        <f t="shared" si="28"/>
        <v>404.11931210795149</v>
      </c>
    </row>
    <row r="1810" spans="1:8" ht="15.75" x14ac:dyDescent="0.25">
      <c r="A1810" s="69" t="s">
        <v>3319</v>
      </c>
      <c r="B1810" s="69" t="s">
        <v>1302</v>
      </c>
      <c r="C1810" s="69" t="s">
        <v>1502</v>
      </c>
      <c r="D1810" s="69" t="s">
        <v>1700</v>
      </c>
      <c r="E1810" s="75" t="s">
        <v>59</v>
      </c>
      <c r="F1810" s="69" t="s">
        <v>3320</v>
      </c>
      <c r="G1810" s="71">
        <v>81180</v>
      </c>
      <c r="H1810" s="72">
        <f t="shared" si="28"/>
        <v>39.055244948718453</v>
      </c>
    </row>
    <row r="1811" spans="1:8" ht="15.75" x14ac:dyDescent="0.25">
      <c r="A1811" s="69" t="s">
        <v>3321</v>
      </c>
      <c r="B1811" s="69" t="s">
        <v>1341</v>
      </c>
      <c r="C1811" s="69" t="s">
        <v>3322</v>
      </c>
      <c r="D1811" s="69" t="s">
        <v>2388</v>
      </c>
      <c r="E1811" s="75" t="s">
        <v>67</v>
      </c>
      <c r="F1811" s="69" t="s">
        <v>3323</v>
      </c>
      <c r="G1811" s="71">
        <v>150000</v>
      </c>
      <c r="H1811" s="72">
        <f t="shared" si="28"/>
        <v>72.164162876419908</v>
      </c>
    </row>
    <row r="1812" spans="1:8" ht="15.75" x14ac:dyDescent="0.25">
      <c r="A1812" s="69" t="s">
        <v>3324</v>
      </c>
      <c r="B1812" s="69" t="s">
        <v>1341</v>
      </c>
      <c r="C1812" s="69" t="s">
        <v>1346</v>
      </c>
      <c r="D1812" s="69" t="s">
        <v>2388</v>
      </c>
      <c r="E1812" s="75" t="s">
        <v>67</v>
      </c>
      <c r="F1812" s="69" t="s">
        <v>3325</v>
      </c>
      <c r="G1812" s="71">
        <v>150000</v>
      </c>
      <c r="H1812" s="72">
        <f t="shared" si="28"/>
        <v>72.164162876419908</v>
      </c>
    </row>
    <row r="1813" spans="1:8" ht="15.75" x14ac:dyDescent="0.25">
      <c r="A1813" s="69" t="s">
        <v>3326</v>
      </c>
      <c r="B1813" s="69" t="s">
        <v>1341</v>
      </c>
      <c r="C1813" s="69" t="s">
        <v>1353</v>
      </c>
      <c r="D1813" s="69" t="s">
        <v>2388</v>
      </c>
      <c r="E1813" s="75" t="s">
        <v>67</v>
      </c>
      <c r="F1813" s="69" t="s">
        <v>3327</v>
      </c>
      <c r="G1813" s="71">
        <v>10000</v>
      </c>
      <c r="H1813" s="72">
        <f t="shared" si="28"/>
        <v>4.8109441917613269</v>
      </c>
    </row>
    <row r="1814" spans="1:8" ht="15.75" x14ac:dyDescent="0.25">
      <c r="A1814" s="69" t="s">
        <v>3328</v>
      </c>
      <c r="B1814" s="69" t="s">
        <v>1302</v>
      </c>
      <c r="C1814" s="69" t="s">
        <v>1505</v>
      </c>
      <c r="D1814" s="69" t="s">
        <v>2388</v>
      </c>
      <c r="E1814" s="75" t="s">
        <v>67</v>
      </c>
      <c r="F1814" s="69" t="s">
        <v>3329</v>
      </c>
      <c r="G1814" s="71">
        <v>100087</v>
      </c>
      <c r="H1814" s="72">
        <f t="shared" si="28"/>
        <v>48.151297132081595</v>
      </c>
    </row>
    <row r="1815" spans="1:8" ht="15.75" x14ac:dyDescent="0.25">
      <c r="A1815" s="69" t="s">
        <v>3330</v>
      </c>
      <c r="B1815" s="69" t="s">
        <v>1302</v>
      </c>
      <c r="C1815" s="69" t="s">
        <v>1326</v>
      </c>
      <c r="D1815" s="69" t="s">
        <v>2388</v>
      </c>
      <c r="E1815" s="75" t="s">
        <v>67</v>
      </c>
      <c r="F1815" s="69" t="s">
        <v>3331</v>
      </c>
      <c r="G1815" s="71">
        <v>40000</v>
      </c>
      <c r="H1815" s="72">
        <f t="shared" si="28"/>
        <v>19.243776767045308</v>
      </c>
    </row>
    <row r="1816" spans="1:8" ht="15.75" x14ac:dyDescent="0.25">
      <c r="A1816" s="69" t="s">
        <v>3332</v>
      </c>
      <c r="B1816" s="69" t="s">
        <v>1302</v>
      </c>
      <c r="C1816" s="69" t="s">
        <v>1330</v>
      </c>
      <c r="D1816" s="69" t="s">
        <v>2388</v>
      </c>
      <c r="E1816" s="75" t="s">
        <v>67</v>
      </c>
      <c r="F1816" s="69" t="s">
        <v>3333</v>
      </c>
      <c r="G1816" s="71">
        <v>350000</v>
      </c>
      <c r="H1816" s="72">
        <f t="shared" si="28"/>
        <v>168.38304671164644</v>
      </c>
    </row>
    <row r="1817" spans="1:8" ht="15.75" x14ac:dyDescent="0.25">
      <c r="A1817" s="69" t="s">
        <v>3334</v>
      </c>
      <c r="B1817" s="69" t="s">
        <v>1337</v>
      </c>
      <c r="C1817" s="69" t="s">
        <v>1307</v>
      </c>
      <c r="D1817" s="69" t="s">
        <v>2388</v>
      </c>
      <c r="E1817" s="75" t="s">
        <v>67</v>
      </c>
      <c r="F1817" s="69" t="s">
        <v>2086</v>
      </c>
      <c r="G1817" s="71">
        <v>670000</v>
      </c>
      <c r="H1817" s="72">
        <f t="shared" si="28"/>
        <v>322.33326084800893</v>
      </c>
    </row>
    <row r="1818" spans="1:8" ht="15.75" x14ac:dyDescent="0.25">
      <c r="A1818" s="69" t="s">
        <v>3335</v>
      </c>
      <c r="B1818" s="69" t="s">
        <v>1337</v>
      </c>
      <c r="C1818" s="69" t="s">
        <v>1317</v>
      </c>
      <c r="D1818" s="69" t="s">
        <v>2388</v>
      </c>
      <c r="E1818" s="75" t="s">
        <v>67</v>
      </c>
      <c r="F1818" s="69" t="s">
        <v>3336</v>
      </c>
      <c r="G1818" s="71">
        <v>600000</v>
      </c>
      <c r="H1818" s="72">
        <f t="shared" si="28"/>
        <v>288.65665150567963</v>
      </c>
    </row>
    <row r="1819" spans="1:8" ht="15.75" x14ac:dyDescent="0.25">
      <c r="A1819" s="69" t="s">
        <v>3337</v>
      </c>
      <c r="B1819" s="69" t="s">
        <v>1337</v>
      </c>
      <c r="C1819" s="69" t="s">
        <v>1365</v>
      </c>
      <c r="D1819" s="69" t="s">
        <v>2388</v>
      </c>
      <c r="E1819" s="75" t="s">
        <v>67</v>
      </c>
      <c r="F1819" s="69" t="s">
        <v>3338</v>
      </c>
      <c r="G1819" s="71">
        <v>800000</v>
      </c>
      <c r="H1819" s="72">
        <f t="shared" si="28"/>
        <v>384.87553534090614</v>
      </c>
    </row>
    <row r="1820" spans="1:8" ht="15.75" x14ac:dyDescent="0.25">
      <c r="A1820" s="69" t="s">
        <v>3339</v>
      </c>
      <c r="B1820" s="69" t="s">
        <v>1302</v>
      </c>
      <c r="C1820" s="69" t="s">
        <v>1356</v>
      </c>
      <c r="D1820" s="69" t="s">
        <v>2388</v>
      </c>
      <c r="E1820" s="75" t="s">
        <v>67</v>
      </c>
      <c r="F1820" s="69" t="s">
        <v>3340</v>
      </c>
      <c r="G1820" s="71">
        <v>50000</v>
      </c>
      <c r="H1820" s="72">
        <f t="shared" si="28"/>
        <v>24.054720958806634</v>
      </c>
    </row>
    <row r="1821" spans="1:8" ht="15.75" x14ac:dyDescent="0.25">
      <c r="A1821" s="69" t="s">
        <v>3339</v>
      </c>
      <c r="B1821" s="69" t="s">
        <v>1302</v>
      </c>
      <c r="C1821" s="69" t="s">
        <v>1356</v>
      </c>
      <c r="D1821" s="69" t="s">
        <v>2388</v>
      </c>
      <c r="E1821" s="75" t="s">
        <v>67</v>
      </c>
      <c r="F1821" s="69" t="s">
        <v>3341</v>
      </c>
      <c r="G1821" s="71">
        <v>744000</v>
      </c>
      <c r="H1821" s="72">
        <f t="shared" si="28"/>
        <v>357.93424786704276</v>
      </c>
    </row>
    <row r="1822" spans="1:8" ht="15.75" x14ac:dyDescent="0.25">
      <c r="A1822" s="69" t="s">
        <v>3342</v>
      </c>
      <c r="B1822" s="69" t="s">
        <v>1302</v>
      </c>
      <c r="C1822" s="69" t="s">
        <v>1703</v>
      </c>
      <c r="D1822" s="69" t="s">
        <v>2388</v>
      </c>
      <c r="E1822" s="75" t="s">
        <v>67</v>
      </c>
      <c r="F1822" s="69" t="s">
        <v>3343</v>
      </c>
      <c r="G1822" s="71">
        <v>100000</v>
      </c>
      <c r="H1822" s="72">
        <f t="shared" si="28"/>
        <v>48.109441917613267</v>
      </c>
    </row>
    <row r="1823" spans="1:8" ht="15.75" x14ac:dyDescent="0.25">
      <c r="A1823" s="69" t="s">
        <v>3342</v>
      </c>
      <c r="B1823" s="69" t="s">
        <v>1302</v>
      </c>
      <c r="C1823" s="69" t="s">
        <v>1703</v>
      </c>
      <c r="D1823" s="69" t="s">
        <v>2388</v>
      </c>
      <c r="E1823" s="75" t="s">
        <v>67</v>
      </c>
      <c r="F1823" s="69" t="s">
        <v>3344</v>
      </c>
      <c r="G1823" s="71">
        <v>1680000</v>
      </c>
      <c r="H1823" s="72">
        <f t="shared" si="28"/>
        <v>808.23862421590297</v>
      </c>
    </row>
    <row r="1824" spans="1:8" ht="15.75" x14ac:dyDescent="0.25">
      <c r="A1824" s="69" t="s">
        <v>3345</v>
      </c>
      <c r="B1824" s="69" t="s">
        <v>1341</v>
      </c>
      <c r="C1824" s="69" t="s">
        <v>3346</v>
      </c>
      <c r="D1824" s="69" t="s">
        <v>1347</v>
      </c>
      <c r="E1824" s="75" t="s">
        <v>72</v>
      </c>
      <c r="F1824" s="69" t="s">
        <v>3347</v>
      </c>
      <c r="G1824" s="71">
        <v>100000</v>
      </c>
      <c r="H1824" s="72">
        <f t="shared" si="28"/>
        <v>48.109441917613267</v>
      </c>
    </row>
    <row r="1825" spans="1:8" ht="15.75" x14ac:dyDescent="0.25">
      <c r="A1825" s="69" t="s">
        <v>3348</v>
      </c>
      <c r="B1825" s="69" t="s">
        <v>1341</v>
      </c>
      <c r="C1825" s="69" t="s">
        <v>3349</v>
      </c>
      <c r="D1825" s="69" t="s">
        <v>1347</v>
      </c>
      <c r="E1825" s="75" t="s">
        <v>72</v>
      </c>
      <c r="F1825" s="69" t="s">
        <v>3350</v>
      </c>
      <c r="G1825" s="71">
        <v>100000</v>
      </c>
      <c r="H1825" s="72">
        <f t="shared" si="28"/>
        <v>48.109441917613267</v>
      </c>
    </row>
    <row r="1826" spans="1:8" ht="15.75" x14ac:dyDescent="0.25">
      <c r="A1826" s="69" t="s">
        <v>3351</v>
      </c>
      <c r="B1826" s="69" t="s">
        <v>1341</v>
      </c>
      <c r="C1826" s="69" t="s">
        <v>3352</v>
      </c>
      <c r="D1826" s="69" t="s">
        <v>1347</v>
      </c>
      <c r="E1826" s="75" t="s">
        <v>72</v>
      </c>
      <c r="F1826" s="69" t="s">
        <v>3353</v>
      </c>
      <c r="G1826" s="71">
        <v>100000</v>
      </c>
      <c r="H1826" s="72">
        <f t="shared" si="28"/>
        <v>48.109441917613267</v>
      </c>
    </row>
    <row r="1827" spans="1:8" ht="15.75" x14ac:dyDescent="0.25">
      <c r="A1827" s="69" t="s">
        <v>3354</v>
      </c>
      <c r="B1827" s="69" t="s">
        <v>1341</v>
      </c>
      <c r="C1827" s="69" t="s">
        <v>3355</v>
      </c>
      <c r="D1827" s="69" t="s">
        <v>1347</v>
      </c>
      <c r="E1827" s="75" t="s">
        <v>72</v>
      </c>
      <c r="F1827" s="69" t="s">
        <v>3356</v>
      </c>
      <c r="G1827" s="71">
        <v>100000</v>
      </c>
      <c r="H1827" s="72">
        <f t="shared" si="28"/>
        <v>48.109441917613267</v>
      </c>
    </row>
    <row r="1828" spans="1:8" ht="15.75" x14ac:dyDescent="0.25">
      <c r="A1828" s="69" t="s">
        <v>3357</v>
      </c>
      <c r="B1828" s="69" t="s">
        <v>1341</v>
      </c>
      <c r="C1828" s="69" t="s">
        <v>3358</v>
      </c>
      <c r="D1828" s="69" t="s">
        <v>1347</v>
      </c>
      <c r="E1828" s="75" t="s">
        <v>72</v>
      </c>
      <c r="F1828" s="69" t="s">
        <v>3359</v>
      </c>
      <c r="G1828" s="71">
        <v>100000</v>
      </c>
      <c r="H1828" s="72">
        <f t="shared" si="28"/>
        <v>48.109441917613267</v>
      </c>
    </row>
    <row r="1829" spans="1:8" ht="15.75" x14ac:dyDescent="0.25">
      <c r="A1829" s="69" t="s">
        <v>3360</v>
      </c>
      <c r="B1829" s="69" t="s">
        <v>1341</v>
      </c>
      <c r="C1829" s="69" t="s">
        <v>3361</v>
      </c>
      <c r="D1829" s="69" t="s">
        <v>1347</v>
      </c>
      <c r="E1829" s="75" t="s">
        <v>72</v>
      </c>
      <c r="F1829" s="69" t="s">
        <v>3362</v>
      </c>
      <c r="G1829" s="71">
        <v>100000</v>
      </c>
      <c r="H1829" s="72">
        <f t="shared" si="28"/>
        <v>48.109441917613267</v>
      </c>
    </row>
    <row r="1830" spans="1:8" ht="15.75" x14ac:dyDescent="0.25">
      <c r="A1830" s="69" t="s">
        <v>3363</v>
      </c>
      <c r="B1830" s="69" t="s">
        <v>1341</v>
      </c>
      <c r="C1830" s="69" t="s">
        <v>3364</v>
      </c>
      <c r="D1830" s="69" t="s">
        <v>1347</v>
      </c>
      <c r="E1830" s="75" t="s">
        <v>72</v>
      </c>
      <c r="F1830" s="69" t="s">
        <v>3365</v>
      </c>
      <c r="G1830" s="71">
        <v>100000</v>
      </c>
      <c r="H1830" s="72">
        <f t="shared" si="28"/>
        <v>48.109441917613267</v>
      </c>
    </row>
    <row r="1831" spans="1:8" ht="15.75" x14ac:dyDescent="0.25">
      <c r="A1831" s="69" t="s">
        <v>3366</v>
      </c>
      <c r="B1831" s="69" t="s">
        <v>1341</v>
      </c>
      <c r="C1831" s="69" t="s">
        <v>3367</v>
      </c>
      <c r="D1831" s="69" t="s">
        <v>1347</v>
      </c>
      <c r="E1831" s="75" t="s">
        <v>72</v>
      </c>
      <c r="F1831" s="69" t="s">
        <v>3368</v>
      </c>
      <c r="G1831" s="71">
        <v>20000</v>
      </c>
      <c r="H1831" s="72">
        <f t="shared" si="28"/>
        <v>9.6218883835226539</v>
      </c>
    </row>
    <row r="1832" spans="1:8" ht="15.75" x14ac:dyDescent="0.25">
      <c r="A1832" s="69" t="s">
        <v>3369</v>
      </c>
      <c r="B1832" s="69" t="s">
        <v>1341</v>
      </c>
      <c r="C1832" s="69" t="s">
        <v>3370</v>
      </c>
      <c r="D1832" s="69" t="s">
        <v>1347</v>
      </c>
      <c r="E1832" s="75" t="s">
        <v>72</v>
      </c>
      <c r="F1832" s="69" t="s">
        <v>3371</v>
      </c>
      <c r="G1832" s="71">
        <v>100000</v>
      </c>
      <c r="H1832" s="72">
        <f t="shared" si="28"/>
        <v>48.109441917613267</v>
      </c>
    </row>
    <row r="1833" spans="1:8" ht="15.75" x14ac:dyDescent="0.25">
      <c r="A1833" s="69" t="s">
        <v>3372</v>
      </c>
      <c r="B1833" s="69" t="s">
        <v>1341</v>
      </c>
      <c r="C1833" s="69" t="s">
        <v>3373</v>
      </c>
      <c r="D1833" s="69" t="s">
        <v>1347</v>
      </c>
      <c r="E1833" s="75" t="s">
        <v>72</v>
      </c>
      <c r="F1833" s="69" t="s">
        <v>3374</v>
      </c>
      <c r="G1833" s="71">
        <v>100000</v>
      </c>
      <c r="H1833" s="72">
        <f t="shared" si="28"/>
        <v>48.109441917613267</v>
      </c>
    </row>
    <row r="1834" spans="1:8" ht="15.75" x14ac:dyDescent="0.25">
      <c r="A1834" s="69" t="s">
        <v>3375</v>
      </c>
      <c r="B1834" s="69" t="s">
        <v>1337</v>
      </c>
      <c r="C1834" s="69" t="s">
        <v>1309</v>
      </c>
      <c r="D1834" s="69" t="s">
        <v>1347</v>
      </c>
      <c r="E1834" s="75" t="s">
        <v>72</v>
      </c>
      <c r="F1834" s="69" t="s">
        <v>3376</v>
      </c>
      <c r="G1834" s="71">
        <v>335000</v>
      </c>
      <c r="H1834" s="72">
        <f t="shared" si="28"/>
        <v>161.16663042400447</v>
      </c>
    </row>
    <row r="1835" spans="1:8" ht="15.75" x14ac:dyDescent="0.25">
      <c r="A1835" s="69" t="s">
        <v>3377</v>
      </c>
      <c r="B1835" s="69" t="s">
        <v>1337</v>
      </c>
      <c r="C1835" s="69" t="s">
        <v>1368</v>
      </c>
      <c r="D1835" s="69" t="s">
        <v>1347</v>
      </c>
      <c r="E1835" s="75" t="s">
        <v>72</v>
      </c>
      <c r="F1835" s="69" t="s">
        <v>3378</v>
      </c>
      <c r="G1835" s="71">
        <v>1000000</v>
      </c>
      <c r="H1835" s="72">
        <f t="shared" si="28"/>
        <v>481.0944191761327</v>
      </c>
    </row>
    <row r="1836" spans="1:8" ht="15.75" x14ac:dyDescent="0.25">
      <c r="A1836" s="69" t="s">
        <v>3379</v>
      </c>
      <c r="B1836" s="69" t="s">
        <v>1337</v>
      </c>
      <c r="C1836" s="69" t="s">
        <v>1372</v>
      </c>
      <c r="D1836" s="69" t="s">
        <v>1347</v>
      </c>
      <c r="E1836" s="75" t="s">
        <v>72</v>
      </c>
      <c r="F1836" s="69" t="s">
        <v>3380</v>
      </c>
      <c r="G1836" s="71">
        <v>415000</v>
      </c>
      <c r="H1836" s="72">
        <f t="shared" si="28"/>
        <v>199.65418395809508</v>
      </c>
    </row>
    <row r="1837" spans="1:8" ht="15.75" x14ac:dyDescent="0.25">
      <c r="A1837" s="69" t="s">
        <v>3381</v>
      </c>
      <c r="B1837" s="69" t="s">
        <v>1337</v>
      </c>
      <c r="C1837" s="69" t="s">
        <v>1574</v>
      </c>
      <c r="D1837" s="69" t="s">
        <v>1347</v>
      </c>
      <c r="E1837" s="75" t="s">
        <v>72</v>
      </c>
      <c r="F1837" s="69" t="s">
        <v>3382</v>
      </c>
      <c r="G1837" s="71">
        <v>1200000</v>
      </c>
      <c r="H1837" s="72">
        <f t="shared" si="28"/>
        <v>577.31330301135927</v>
      </c>
    </row>
    <row r="1838" spans="1:8" ht="15.75" x14ac:dyDescent="0.25">
      <c r="A1838" s="69" t="s">
        <v>3383</v>
      </c>
      <c r="B1838" s="69" t="s">
        <v>1302</v>
      </c>
      <c r="C1838" s="69" t="s">
        <v>1334</v>
      </c>
      <c r="D1838" s="69" t="s">
        <v>1347</v>
      </c>
      <c r="E1838" s="75" t="s">
        <v>72</v>
      </c>
      <c r="F1838" s="69" t="s">
        <v>3384</v>
      </c>
      <c r="G1838" s="71">
        <v>60000</v>
      </c>
      <c r="H1838" s="72">
        <f t="shared" si="28"/>
        <v>28.865665150567963</v>
      </c>
    </row>
    <row r="1839" spans="1:8" ht="15.75" x14ac:dyDescent="0.25">
      <c r="A1839" s="69" t="s">
        <v>3383</v>
      </c>
      <c r="B1839" s="69" t="s">
        <v>1302</v>
      </c>
      <c r="C1839" s="69" t="s">
        <v>1334</v>
      </c>
      <c r="D1839" s="69" t="s">
        <v>1347</v>
      </c>
      <c r="E1839" s="75" t="s">
        <v>72</v>
      </c>
      <c r="F1839" s="69" t="s">
        <v>3385</v>
      </c>
      <c r="G1839" s="71">
        <v>1504000</v>
      </c>
      <c r="H1839" s="72">
        <f t="shared" si="28"/>
        <v>723.56600644090361</v>
      </c>
    </row>
    <row r="1840" spans="1:8" ht="15.75" x14ac:dyDescent="0.25">
      <c r="A1840" s="69" t="s">
        <v>3386</v>
      </c>
      <c r="B1840" s="69" t="s">
        <v>1302</v>
      </c>
      <c r="C1840" s="69" t="s">
        <v>1338</v>
      </c>
      <c r="D1840" s="69" t="s">
        <v>1347</v>
      </c>
      <c r="E1840" s="75" t="s">
        <v>72</v>
      </c>
      <c r="F1840" s="69" t="s">
        <v>3387</v>
      </c>
      <c r="G1840" s="71">
        <v>60000</v>
      </c>
      <c r="H1840" s="72">
        <f t="shared" si="28"/>
        <v>28.865665150567963</v>
      </c>
    </row>
    <row r="1841" spans="1:8" ht="15.75" x14ac:dyDescent="0.25">
      <c r="A1841" s="69" t="s">
        <v>3386</v>
      </c>
      <c r="B1841" s="69" t="s">
        <v>1302</v>
      </c>
      <c r="C1841" s="69" t="s">
        <v>1338</v>
      </c>
      <c r="D1841" s="69" t="s">
        <v>1347</v>
      </c>
      <c r="E1841" s="75" t="s">
        <v>72</v>
      </c>
      <c r="F1841" s="69" t="s">
        <v>3388</v>
      </c>
      <c r="G1841" s="71">
        <v>1264000</v>
      </c>
      <c r="H1841" s="72">
        <f t="shared" si="28"/>
        <v>608.10334583863175</v>
      </c>
    </row>
    <row r="1842" spans="1:8" ht="15.75" x14ac:dyDescent="0.25">
      <c r="A1842" s="69" t="s">
        <v>3389</v>
      </c>
      <c r="B1842" s="69" t="s">
        <v>1302</v>
      </c>
      <c r="C1842" s="69" t="s">
        <v>1382</v>
      </c>
      <c r="D1842" s="69" t="s">
        <v>1347</v>
      </c>
      <c r="E1842" s="75" t="s">
        <v>72</v>
      </c>
      <c r="F1842" s="69" t="s">
        <v>3390</v>
      </c>
      <c r="G1842" s="71">
        <v>80000</v>
      </c>
      <c r="H1842" s="72">
        <f t="shared" si="28"/>
        <v>38.487553534090615</v>
      </c>
    </row>
    <row r="1843" spans="1:8" ht="15.75" x14ac:dyDescent="0.25">
      <c r="A1843" s="69" t="s">
        <v>3391</v>
      </c>
      <c r="B1843" s="69" t="s">
        <v>1302</v>
      </c>
      <c r="C1843" s="69" t="s">
        <v>1404</v>
      </c>
      <c r="D1843" s="69" t="s">
        <v>1347</v>
      </c>
      <c r="E1843" s="75" t="s">
        <v>72</v>
      </c>
      <c r="F1843" s="69" t="s">
        <v>3392</v>
      </c>
      <c r="G1843" s="71">
        <v>143820</v>
      </c>
      <c r="H1843" s="72">
        <f t="shared" si="28"/>
        <v>69.190999365911409</v>
      </c>
    </row>
    <row r="1844" spans="1:8" ht="15.75" x14ac:dyDescent="0.25">
      <c r="A1844" s="69" t="s">
        <v>3393</v>
      </c>
      <c r="B1844" s="69" t="s">
        <v>1302</v>
      </c>
      <c r="C1844" s="69" t="s">
        <v>1407</v>
      </c>
      <c r="D1844" s="69" t="s">
        <v>1347</v>
      </c>
      <c r="E1844" s="75" t="s">
        <v>72</v>
      </c>
      <c r="F1844" s="69" t="s">
        <v>3394</v>
      </c>
      <c r="G1844" s="71">
        <v>350000</v>
      </c>
      <c r="H1844" s="72">
        <f t="shared" si="28"/>
        <v>168.38304671164644</v>
      </c>
    </row>
    <row r="1845" spans="1:8" ht="15.75" x14ac:dyDescent="0.25">
      <c r="A1845" s="69" t="s">
        <v>3156</v>
      </c>
      <c r="B1845" s="69" t="s">
        <v>1302</v>
      </c>
      <c r="C1845" s="69" t="s">
        <v>2958</v>
      </c>
      <c r="D1845" s="69" t="s">
        <v>1347</v>
      </c>
      <c r="E1845" s="75" t="s">
        <v>72</v>
      </c>
      <c r="F1845" s="69" t="s">
        <v>3157</v>
      </c>
      <c r="G1845" s="71">
        <v>121965</v>
      </c>
      <c r="H1845" s="72">
        <f t="shared" si="28"/>
        <v>58.676680834817027</v>
      </c>
    </row>
    <row r="1846" spans="1:8" ht="15.75" x14ac:dyDescent="0.25">
      <c r="A1846" s="69" t="s">
        <v>3395</v>
      </c>
      <c r="B1846" s="69" t="s">
        <v>1337</v>
      </c>
      <c r="C1846" s="69" t="s">
        <v>2204</v>
      </c>
      <c r="D1846" s="69" t="s">
        <v>1347</v>
      </c>
      <c r="E1846" s="75" t="s">
        <v>72</v>
      </c>
      <c r="F1846" s="69" t="s">
        <v>3376</v>
      </c>
      <c r="G1846" s="71">
        <v>240000</v>
      </c>
      <c r="H1846" s="72">
        <f t="shared" si="28"/>
        <v>115.46266060227185</v>
      </c>
    </row>
    <row r="1847" spans="1:8" ht="15.75" x14ac:dyDescent="0.25">
      <c r="A1847" s="69" t="s">
        <v>3396</v>
      </c>
      <c r="B1847" s="69" t="s">
        <v>1302</v>
      </c>
      <c r="C1847" s="69" t="s">
        <v>3397</v>
      </c>
      <c r="D1847" s="69" t="s">
        <v>1347</v>
      </c>
      <c r="E1847" s="75" t="s">
        <v>72</v>
      </c>
      <c r="F1847" s="69" t="s">
        <v>3398</v>
      </c>
      <c r="G1847" s="71">
        <v>140000</v>
      </c>
      <c r="H1847" s="72">
        <f t="shared" si="28"/>
        <v>67.353218684658572</v>
      </c>
    </row>
    <row r="1848" spans="1:8" ht="15.75" x14ac:dyDescent="0.25">
      <c r="A1848" s="69" t="s">
        <v>3399</v>
      </c>
      <c r="B1848" s="69" t="s">
        <v>1302</v>
      </c>
      <c r="C1848" s="69" t="s">
        <v>3400</v>
      </c>
      <c r="D1848" s="69" t="s">
        <v>1347</v>
      </c>
      <c r="E1848" s="75" t="s">
        <v>72</v>
      </c>
      <c r="F1848" s="69" t="s">
        <v>3401</v>
      </c>
      <c r="G1848" s="71">
        <v>886000</v>
      </c>
      <c r="H1848" s="72">
        <f t="shared" si="28"/>
        <v>426.24965539005359</v>
      </c>
    </row>
    <row r="1849" spans="1:8" ht="15.75" x14ac:dyDescent="0.25">
      <c r="A1849" s="69" t="s">
        <v>3402</v>
      </c>
      <c r="B1849" s="69" t="s">
        <v>1337</v>
      </c>
      <c r="C1849" s="69" t="s">
        <v>2682</v>
      </c>
      <c r="D1849" s="69" t="s">
        <v>1347</v>
      </c>
      <c r="E1849" s="75" t="s">
        <v>72</v>
      </c>
      <c r="F1849" s="69" t="s">
        <v>3403</v>
      </c>
      <c r="G1849" s="71">
        <v>200000</v>
      </c>
      <c r="H1849" s="72">
        <f t="shared" si="28"/>
        <v>96.218883835226535</v>
      </c>
    </row>
    <row r="1850" spans="1:8" ht="15.75" x14ac:dyDescent="0.25">
      <c r="A1850" s="69" t="s">
        <v>3404</v>
      </c>
      <c r="B1850" s="69" t="s">
        <v>1337</v>
      </c>
      <c r="C1850" s="69" t="s">
        <v>2241</v>
      </c>
      <c r="D1850" s="69" t="s">
        <v>1347</v>
      </c>
      <c r="E1850" s="75" t="s">
        <v>72</v>
      </c>
      <c r="F1850" s="69" t="s">
        <v>3405</v>
      </c>
      <c r="G1850" s="71">
        <v>1520000</v>
      </c>
      <c r="H1850" s="72">
        <f t="shared" si="28"/>
        <v>731.2635171477217</v>
      </c>
    </row>
    <row r="1851" spans="1:8" ht="15.75" x14ac:dyDescent="0.25">
      <c r="A1851" s="69" t="s">
        <v>3406</v>
      </c>
      <c r="B1851" s="69" t="s">
        <v>1337</v>
      </c>
      <c r="C1851" s="69" t="s">
        <v>2244</v>
      </c>
      <c r="D1851" s="69" t="s">
        <v>1347</v>
      </c>
      <c r="E1851" s="75" t="s">
        <v>72</v>
      </c>
      <c r="F1851" s="69" t="s">
        <v>3407</v>
      </c>
      <c r="G1851" s="71">
        <v>600000</v>
      </c>
      <c r="H1851" s="72">
        <f t="shared" si="28"/>
        <v>288.65665150567963</v>
      </c>
    </row>
    <row r="1852" spans="1:8" ht="15.75" x14ac:dyDescent="0.25">
      <c r="A1852" s="69" t="s">
        <v>3408</v>
      </c>
      <c r="B1852" s="69" t="s">
        <v>1337</v>
      </c>
      <c r="C1852" s="69" t="s">
        <v>2177</v>
      </c>
      <c r="D1852" s="69" t="s">
        <v>1347</v>
      </c>
      <c r="E1852" s="75" t="s">
        <v>72</v>
      </c>
      <c r="F1852" s="69" t="s">
        <v>3403</v>
      </c>
      <c r="G1852" s="71">
        <v>710000</v>
      </c>
      <c r="H1852" s="72">
        <f t="shared" si="28"/>
        <v>341.57703761505422</v>
      </c>
    </row>
    <row r="1853" spans="1:8" ht="15.75" x14ac:dyDescent="0.25">
      <c r="A1853" s="69" t="s">
        <v>3409</v>
      </c>
      <c r="B1853" s="69" t="s">
        <v>1337</v>
      </c>
      <c r="C1853" s="69" t="s">
        <v>2253</v>
      </c>
      <c r="D1853" s="69" t="s">
        <v>1347</v>
      </c>
      <c r="E1853" s="75" t="s">
        <v>72</v>
      </c>
      <c r="F1853" s="69" t="s">
        <v>3410</v>
      </c>
      <c r="G1853" s="71">
        <v>135000</v>
      </c>
      <c r="H1853" s="72">
        <f t="shared" si="28"/>
        <v>64.947746588777918</v>
      </c>
    </row>
    <row r="1854" spans="1:8" ht="15.75" x14ac:dyDescent="0.25">
      <c r="A1854" s="69" t="s">
        <v>3411</v>
      </c>
      <c r="B1854" s="69" t="s">
        <v>1302</v>
      </c>
      <c r="C1854" s="69" t="s">
        <v>3412</v>
      </c>
      <c r="D1854" s="69" t="s">
        <v>1347</v>
      </c>
      <c r="E1854" s="75" t="s">
        <v>72</v>
      </c>
      <c r="F1854" s="69" t="s">
        <v>3413</v>
      </c>
      <c r="G1854" s="71">
        <v>350000</v>
      </c>
      <c r="H1854" s="72">
        <f t="shared" si="28"/>
        <v>168.38304671164644</v>
      </c>
    </row>
    <row r="1855" spans="1:8" ht="15.75" x14ac:dyDescent="0.25">
      <c r="A1855" s="69" t="s">
        <v>3414</v>
      </c>
      <c r="B1855" s="69" t="s">
        <v>1341</v>
      </c>
      <c r="C1855" s="69" t="s">
        <v>3415</v>
      </c>
      <c r="D1855" s="69" t="s">
        <v>1768</v>
      </c>
      <c r="E1855" s="75" t="s">
        <v>77</v>
      </c>
      <c r="F1855" s="69" t="s">
        <v>3416</v>
      </c>
      <c r="G1855" s="71">
        <v>450000</v>
      </c>
      <c r="H1855" s="72">
        <f t="shared" si="28"/>
        <v>216.49248862925973</v>
      </c>
    </row>
    <row r="1856" spans="1:8" ht="15.75" x14ac:dyDescent="0.25">
      <c r="A1856" s="69" t="s">
        <v>3417</v>
      </c>
      <c r="B1856" s="69" t="s">
        <v>1341</v>
      </c>
      <c r="C1856" s="69" t="s">
        <v>3418</v>
      </c>
      <c r="D1856" s="69" t="s">
        <v>1768</v>
      </c>
      <c r="E1856" s="75" t="s">
        <v>77</v>
      </c>
      <c r="F1856" s="69" t="s">
        <v>3419</v>
      </c>
      <c r="G1856" s="71">
        <v>450000</v>
      </c>
      <c r="H1856" s="72">
        <f t="shared" si="28"/>
        <v>216.49248862925973</v>
      </c>
    </row>
    <row r="1857" spans="1:8" ht="15.75" x14ac:dyDescent="0.25">
      <c r="A1857" s="69" t="s">
        <v>3420</v>
      </c>
      <c r="B1857" s="69" t="s">
        <v>1341</v>
      </c>
      <c r="C1857" s="69" t="s">
        <v>3421</v>
      </c>
      <c r="D1857" s="69" t="s">
        <v>1768</v>
      </c>
      <c r="E1857" s="75" t="s">
        <v>77</v>
      </c>
      <c r="F1857" s="69" t="s">
        <v>3422</v>
      </c>
      <c r="G1857" s="71">
        <v>450000</v>
      </c>
      <c r="H1857" s="72">
        <f t="shared" si="28"/>
        <v>216.49248862925973</v>
      </c>
    </row>
    <row r="1858" spans="1:8" ht="15.75" x14ac:dyDescent="0.25">
      <c r="A1858" s="69" t="s">
        <v>3423</v>
      </c>
      <c r="B1858" s="69" t="s">
        <v>1341</v>
      </c>
      <c r="C1858" s="69" t="s">
        <v>3424</v>
      </c>
      <c r="D1858" s="69" t="s">
        <v>1768</v>
      </c>
      <c r="E1858" s="75" t="s">
        <v>77</v>
      </c>
      <c r="F1858" s="69" t="s">
        <v>3425</v>
      </c>
      <c r="G1858" s="71">
        <v>450000</v>
      </c>
      <c r="H1858" s="72">
        <f t="shared" si="28"/>
        <v>216.49248862925973</v>
      </c>
    </row>
    <row r="1859" spans="1:8" ht="15.75" x14ac:dyDescent="0.25">
      <c r="A1859" s="69" t="s">
        <v>3426</v>
      </c>
      <c r="B1859" s="69" t="s">
        <v>1341</v>
      </c>
      <c r="C1859" s="69" t="s">
        <v>3427</v>
      </c>
      <c r="D1859" s="69" t="s">
        <v>1768</v>
      </c>
      <c r="E1859" s="75" t="s">
        <v>77</v>
      </c>
      <c r="F1859" s="69" t="s">
        <v>3428</v>
      </c>
      <c r="G1859" s="71">
        <v>450000</v>
      </c>
      <c r="H1859" s="72">
        <f t="shared" si="28"/>
        <v>216.49248862925973</v>
      </c>
    </row>
    <row r="1860" spans="1:8" ht="15.75" x14ac:dyDescent="0.25">
      <c r="A1860" s="69" t="s">
        <v>3429</v>
      </c>
      <c r="B1860" s="69" t="s">
        <v>1341</v>
      </c>
      <c r="C1860" s="69" t="s">
        <v>3430</v>
      </c>
      <c r="D1860" s="69" t="s">
        <v>1768</v>
      </c>
      <c r="E1860" s="75" t="s">
        <v>77</v>
      </c>
      <c r="F1860" s="69" t="s">
        <v>3431</v>
      </c>
      <c r="G1860" s="71">
        <v>450000</v>
      </c>
      <c r="H1860" s="72">
        <f t="shared" si="28"/>
        <v>216.49248862925973</v>
      </c>
    </row>
    <row r="1861" spans="1:8" ht="15.75" x14ac:dyDescent="0.25">
      <c r="A1861" s="69" t="s">
        <v>3432</v>
      </c>
      <c r="B1861" s="69" t="s">
        <v>1302</v>
      </c>
      <c r="C1861" s="69" t="s">
        <v>2448</v>
      </c>
      <c r="D1861" s="69" t="s">
        <v>1768</v>
      </c>
      <c r="E1861" s="75" t="s">
        <v>77</v>
      </c>
      <c r="F1861" s="69" t="s">
        <v>3433</v>
      </c>
      <c r="G1861" s="71">
        <v>235000</v>
      </c>
      <c r="H1861" s="72">
        <f t="shared" si="28"/>
        <v>113.05718850639119</v>
      </c>
    </row>
    <row r="1862" spans="1:8" ht="15.75" x14ac:dyDescent="0.25">
      <c r="A1862" s="69" t="s">
        <v>3432</v>
      </c>
      <c r="B1862" s="69" t="s">
        <v>1302</v>
      </c>
      <c r="C1862" s="69" t="s">
        <v>2448</v>
      </c>
      <c r="D1862" s="69" t="s">
        <v>1768</v>
      </c>
      <c r="E1862" s="75" t="s">
        <v>77</v>
      </c>
      <c r="F1862" s="69" t="s">
        <v>3434</v>
      </c>
      <c r="G1862" s="71">
        <v>50000</v>
      </c>
      <c r="H1862" s="72">
        <f t="shared" si="28"/>
        <v>24.054720958806634</v>
      </c>
    </row>
    <row r="1863" spans="1:8" ht="15.75" x14ac:dyDescent="0.25">
      <c r="A1863" s="69" t="s">
        <v>3435</v>
      </c>
      <c r="B1863" s="69" t="s">
        <v>1302</v>
      </c>
      <c r="C1863" s="69" t="s">
        <v>3436</v>
      </c>
      <c r="D1863" s="69" t="s">
        <v>1768</v>
      </c>
      <c r="E1863" s="75" t="s">
        <v>77</v>
      </c>
      <c r="F1863" s="69" t="s">
        <v>3433</v>
      </c>
      <c r="G1863" s="71">
        <v>235000</v>
      </c>
      <c r="H1863" s="72">
        <f t="shared" ref="H1863:H1926" si="29">G1863/$G$2</f>
        <v>113.05718850639119</v>
      </c>
    </row>
    <row r="1864" spans="1:8" ht="15.75" x14ac:dyDescent="0.25">
      <c r="A1864" s="69" t="s">
        <v>3435</v>
      </c>
      <c r="B1864" s="69" t="s">
        <v>1302</v>
      </c>
      <c r="C1864" s="69" t="s">
        <v>3436</v>
      </c>
      <c r="D1864" s="69" t="s">
        <v>1768</v>
      </c>
      <c r="E1864" s="75" t="s">
        <v>77</v>
      </c>
      <c r="F1864" s="69" t="s">
        <v>3434</v>
      </c>
      <c r="G1864" s="71">
        <v>50000</v>
      </c>
      <c r="H1864" s="72">
        <f t="shared" si="29"/>
        <v>24.054720958806634</v>
      </c>
    </row>
    <row r="1865" spans="1:8" ht="15.75" x14ac:dyDescent="0.25">
      <c r="A1865" s="69" t="s">
        <v>3437</v>
      </c>
      <c r="B1865" s="69" t="s">
        <v>1302</v>
      </c>
      <c r="C1865" s="69" t="s">
        <v>2450</v>
      </c>
      <c r="D1865" s="69" t="s">
        <v>1768</v>
      </c>
      <c r="E1865" s="75" t="s">
        <v>77</v>
      </c>
      <c r="F1865" s="69" t="s">
        <v>3433</v>
      </c>
      <c r="G1865" s="71">
        <v>225000</v>
      </c>
      <c r="H1865" s="72">
        <f t="shared" si="29"/>
        <v>108.24624431462986</v>
      </c>
    </row>
    <row r="1866" spans="1:8" ht="15.75" x14ac:dyDescent="0.25">
      <c r="A1866" s="69" t="s">
        <v>3437</v>
      </c>
      <c r="B1866" s="69" t="s">
        <v>1302</v>
      </c>
      <c r="C1866" s="69" t="s">
        <v>2450</v>
      </c>
      <c r="D1866" s="69" t="s">
        <v>1768</v>
      </c>
      <c r="E1866" s="75" t="s">
        <v>77</v>
      </c>
      <c r="F1866" s="69" t="s">
        <v>3434</v>
      </c>
      <c r="G1866" s="71">
        <v>50000</v>
      </c>
      <c r="H1866" s="72">
        <f t="shared" si="29"/>
        <v>24.054720958806634</v>
      </c>
    </row>
    <row r="1867" spans="1:8" ht="15.75" x14ac:dyDescent="0.25">
      <c r="A1867" s="69" t="s">
        <v>3438</v>
      </c>
      <c r="B1867" s="69" t="s">
        <v>1302</v>
      </c>
      <c r="C1867" s="69" t="s">
        <v>2453</v>
      </c>
      <c r="D1867" s="69" t="s">
        <v>1768</v>
      </c>
      <c r="E1867" s="75" t="s">
        <v>77</v>
      </c>
      <c r="F1867" s="69" t="s">
        <v>3433</v>
      </c>
      <c r="G1867" s="71">
        <v>235000</v>
      </c>
      <c r="H1867" s="72">
        <f t="shared" si="29"/>
        <v>113.05718850639119</v>
      </c>
    </row>
    <row r="1868" spans="1:8" ht="15.75" x14ac:dyDescent="0.25">
      <c r="A1868" s="69" t="s">
        <v>3438</v>
      </c>
      <c r="B1868" s="69" t="s">
        <v>1302</v>
      </c>
      <c r="C1868" s="69" t="s">
        <v>2453</v>
      </c>
      <c r="D1868" s="69" t="s">
        <v>1768</v>
      </c>
      <c r="E1868" s="75" t="s">
        <v>77</v>
      </c>
      <c r="F1868" s="69" t="s">
        <v>3434</v>
      </c>
      <c r="G1868" s="71">
        <v>50000</v>
      </c>
      <c r="H1868" s="72">
        <f t="shared" si="29"/>
        <v>24.054720958806634</v>
      </c>
    </row>
    <row r="1869" spans="1:8" ht="15.75" x14ac:dyDescent="0.25">
      <c r="A1869" s="69" t="s">
        <v>3439</v>
      </c>
      <c r="B1869" s="69" t="s">
        <v>1302</v>
      </c>
      <c r="C1869" s="69" t="s">
        <v>2456</v>
      </c>
      <c r="D1869" s="69" t="s">
        <v>1768</v>
      </c>
      <c r="E1869" s="75" t="s">
        <v>77</v>
      </c>
      <c r="F1869" s="69" t="s">
        <v>3433</v>
      </c>
      <c r="G1869" s="71">
        <v>235000</v>
      </c>
      <c r="H1869" s="72">
        <f t="shared" si="29"/>
        <v>113.05718850639119</v>
      </c>
    </row>
    <row r="1870" spans="1:8" ht="15.75" x14ac:dyDescent="0.25">
      <c r="A1870" s="69" t="s">
        <v>3439</v>
      </c>
      <c r="B1870" s="69" t="s">
        <v>1302</v>
      </c>
      <c r="C1870" s="69" t="s">
        <v>2456</v>
      </c>
      <c r="D1870" s="69" t="s">
        <v>1768</v>
      </c>
      <c r="E1870" s="75" t="s">
        <v>77</v>
      </c>
      <c r="F1870" s="69" t="s">
        <v>3440</v>
      </c>
      <c r="G1870" s="71">
        <v>50000</v>
      </c>
      <c r="H1870" s="72">
        <f t="shared" si="29"/>
        <v>24.054720958806634</v>
      </c>
    </row>
    <row r="1871" spans="1:8" ht="15.75" x14ac:dyDescent="0.25">
      <c r="A1871" s="69" t="s">
        <v>3441</v>
      </c>
      <c r="B1871" s="69" t="s">
        <v>1302</v>
      </c>
      <c r="C1871" s="69" t="s">
        <v>2459</v>
      </c>
      <c r="D1871" s="69" t="s">
        <v>1768</v>
      </c>
      <c r="E1871" s="75" t="s">
        <v>77</v>
      </c>
      <c r="F1871" s="69" t="s">
        <v>3433</v>
      </c>
      <c r="G1871" s="71">
        <v>235000</v>
      </c>
      <c r="H1871" s="72">
        <f t="shared" si="29"/>
        <v>113.05718850639119</v>
      </c>
    </row>
    <row r="1872" spans="1:8" ht="15.75" x14ac:dyDescent="0.25">
      <c r="A1872" s="69" t="s">
        <v>3441</v>
      </c>
      <c r="B1872" s="69" t="s">
        <v>1302</v>
      </c>
      <c r="C1872" s="69" t="s">
        <v>2459</v>
      </c>
      <c r="D1872" s="69" t="s">
        <v>1768</v>
      </c>
      <c r="E1872" s="75" t="s">
        <v>77</v>
      </c>
      <c r="F1872" s="69" t="s">
        <v>3442</v>
      </c>
      <c r="G1872" s="71">
        <v>50000</v>
      </c>
      <c r="H1872" s="72">
        <f t="shared" si="29"/>
        <v>24.054720958806634</v>
      </c>
    </row>
    <row r="1873" spans="1:8" ht="15.75" x14ac:dyDescent="0.25">
      <c r="A1873" s="69" t="s">
        <v>3443</v>
      </c>
      <c r="B1873" s="69" t="s">
        <v>1302</v>
      </c>
      <c r="C1873" s="69" t="s">
        <v>2462</v>
      </c>
      <c r="D1873" s="69" t="s">
        <v>1768</v>
      </c>
      <c r="E1873" s="75" t="s">
        <v>77</v>
      </c>
      <c r="F1873" s="69" t="s">
        <v>3444</v>
      </c>
      <c r="G1873" s="71">
        <v>150000</v>
      </c>
      <c r="H1873" s="72">
        <f t="shared" si="29"/>
        <v>72.164162876419908</v>
      </c>
    </row>
    <row r="1874" spans="1:8" ht="15.75" x14ac:dyDescent="0.25">
      <c r="A1874" s="69" t="s">
        <v>3443</v>
      </c>
      <c r="B1874" s="69" t="s">
        <v>1302</v>
      </c>
      <c r="C1874" s="69" t="s">
        <v>2462</v>
      </c>
      <c r="D1874" s="69" t="s">
        <v>1768</v>
      </c>
      <c r="E1874" s="75" t="s">
        <v>77</v>
      </c>
      <c r="F1874" s="69" t="s">
        <v>3445</v>
      </c>
      <c r="G1874" s="71">
        <v>75000</v>
      </c>
      <c r="H1874" s="72">
        <f t="shared" si="29"/>
        <v>36.082081438209954</v>
      </c>
    </row>
    <row r="1875" spans="1:8" ht="15.75" x14ac:dyDescent="0.25">
      <c r="A1875" s="69" t="s">
        <v>3446</v>
      </c>
      <c r="B1875" s="69" t="s">
        <v>1302</v>
      </c>
      <c r="C1875" s="69" t="s">
        <v>2465</v>
      </c>
      <c r="D1875" s="69" t="s">
        <v>1768</v>
      </c>
      <c r="E1875" s="75" t="s">
        <v>77</v>
      </c>
      <c r="F1875" s="69" t="s">
        <v>3447</v>
      </c>
      <c r="G1875" s="71">
        <v>150000</v>
      </c>
      <c r="H1875" s="72">
        <f t="shared" si="29"/>
        <v>72.164162876419908</v>
      </c>
    </row>
    <row r="1876" spans="1:8" ht="15.75" x14ac:dyDescent="0.25">
      <c r="A1876" s="69" t="s">
        <v>3446</v>
      </c>
      <c r="B1876" s="69" t="s">
        <v>1302</v>
      </c>
      <c r="C1876" s="69" t="s">
        <v>2465</v>
      </c>
      <c r="D1876" s="69" t="s">
        <v>1768</v>
      </c>
      <c r="E1876" s="75" t="s">
        <v>77</v>
      </c>
      <c r="F1876" s="69" t="s">
        <v>3448</v>
      </c>
      <c r="G1876" s="71">
        <v>75000</v>
      </c>
      <c r="H1876" s="72">
        <f t="shared" si="29"/>
        <v>36.082081438209954</v>
      </c>
    </row>
    <row r="1877" spans="1:8" ht="15.75" x14ac:dyDescent="0.25">
      <c r="A1877" s="69" t="s">
        <v>3449</v>
      </c>
      <c r="B1877" s="69" t="s">
        <v>1302</v>
      </c>
      <c r="C1877" s="69" t="s">
        <v>2468</v>
      </c>
      <c r="D1877" s="69" t="s">
        <v>1768</v>
      </c>
      <c r="E1877" s="75" t="s">
        <v>77</v>
      </c>
      <c r="F1877" s="69" t="s">
        <v>3450</v>
      </c>
      <c r="G1877" s="71">
        <v>150000</v>
      </c>
      <c r="H1877" s="72">
        <f t="shared" si="29"/>
        <v>72.164162876419908</v>
      </c>
    </row>
    <row r="1878" spans="1:8" ht="15.75" x14ac:dyDescent="0.25">
      <c r="A1878" s="69" t="s">
        <v>3449</v>
      </c>
      <c r="B1878" s="69" t="s">
        <v>1302</v>
      </c>
      <c r="C1878" s="69" t="s">
        <v>2468</v>
      </c>
      <c r="D1878" s="69" t="s">
        <v>1768</v>
      </c>
      <c r="E1878" s="75" t="s">
        <v>77</v>
      </c>
      <c r="F1878" s="69" t="s">
        <v>3451</v>
      </c>
      <c r="G1878" s="71">
        <v>75000</v>
      </c>
      <c r="H1878" s="72">
        <f t="shared" si="29"/>
        <v>36.082081438209954</v>
      </c>
    </row>
    <row r="1879" spans="1:8" ht="15.75" x14ac:dyDescent="0.25">
      <c r="A1879" s="69" t="s">
        <v>3452</v>
      </c>
      <c r="B1879" s="69" t="s">
        <v>1302</v>
      </c>
      <c r="C1879" s="69" t="s">
        <v>2471</v>
      </c>
      <c r="D1879" s="69" t="s">
        <v>1768</v>
      </c>
      <c r="E1879" s="75" t="s">
        <v>77</v>
      </c>
      <c r="F1879" s="69" t="s">
        <v>3453</v>
      </c>
      <c r="G1879" s="71">
        <v>150000</v>
      </c>
      <c r="H1879" s="72">
        <f t="shared" si="29"/>
        <v>72.164162876419908</v>
      </c>
    </row>
    <row r="1880" spans="1:8" ht="15.75" x14ac:dyDescent="0.25">
      <c r="A1880" s="69" t="s">
        <v>3452</v>
      </c>
      <c r="B1880" s="69" t="s">
        <v>1302</v>
      </c>
      <c r="C1880" s="69" t="s">
        <v>2471</v>
      </c>
      <c r="D1880" s="69" t="s">
        <v>1768</v>
      </c>
      <c r="E1880" s="75" t="s">
        <v>77</v>
      </c>
      <c r="F1880" s="69" t="s">
        <v>3454</v>
      </c>
      <c r="G1880" s="71">
        <v>75000</v>
      </c>
      <c r="H1880" s="72">
        <f t="shared" si="29"/>
        <v>36.082081438209954</v>
      </c>
    </row>
    <row r="1881" spans="1:8" ht="15.75" x14ac:dyDescent="0.25">
      <c r="A1881" s="69" t="s">
        <v>3455</v>
      </c>
      <c r="B1881" s="69" t="s">
        <v>1302</v>
      </c>
      <c r="C1881" s="69" t="s">
        <v>2474</v>
      </c>
      <c r="D1881" s="69" t="s">
        <v>1768</v>
      </c>
      <c r="E1881" s="75" t="s">
        <v>77</v>
      </c>
      <c r="F1881" s="69" t="s">
        <v>3456</v>
      </c>
      <c r="G1881" s="71">
        <v>150000</v>
      </c>
      <c r="H1881" s="72">
        <f t="shared" si="29"/>
        <v>72.164162876419908</v>
      </c>
    </row>
    <row r="1882" spans="1:8" ht="15.75" x14ac:dyDescent="0.25">
      <c r="A1882" s="69" t="s">
        <v>3455</v>
      </c>
      <c r="B1882" s="69" t="s">
        <v>1302</v>
      </c>
      <c r="C1882" s="69" t="s">
        <v>2474</v>
      </c>
      <c r="D1882" s="69" t="s">
        <v>1768</v>
      </c>
      <c r="E1882" s="75" t="s">
        <v>77</v>
      </c>
      <c r="F1882" s="69" t="s">
        <v>3457</v>
      </c>
      <c r="G1882" s="71">
        <v>75000</v>
      </c>
      <c r="H1882" s="72">
        <f t="shared" si="29"/>
        <v>36.082081438209954</v>
      </c>
    </row>
    <row r="1883" spans="1:8" ht="15.75" x14ac:dyDescent="0.25">
      <c r="A1883" s="69" t="s">
        <v>3458</v>
      </c>
      <c r="B1883" s="69" t="s">
        <v>1302</v>
      </c>
      <c r="C1883" s="69" t="s">
        <v>2477</v>
      </c>
      <c r="D1883" s="69" t="s">
        <v>1768</v>
      </c>
      <c r="E1883" s="75" t="s">
        <v>77</v>
      </c>
      <c r="F1883" s="69" t="s">
        <v>3459</v>
      </c>
      <c r="G1883" s="71">
        <v>150000</v>
      </c>
      <c r="H1883" s="72">
        <f t="shared" si="29"/>
        <v>72.164162876419908</v>
      </c>
    </row>
    <row r="1884" spans="1:8" ht="15.75" x14ac:dyDescent="0.25">
      <c r="A1884" s="69" t="s">
        <v>3458</v>
      </c>
      <c r="B1884" s="69" t="s">
        <v>1302</v>
      </c>
      <c r="C1884" s="69" t="s">
        <v>2477</v>
      </c>
      <c r="D1884" s="69" t="s">
        <v>1768</v>
      </c>
      <c r="E1884" s="75" t="s">
        <v>77</v>
      </c>
      <c r="F1884" s="69" t="s">
        <v>3460</v>
      </c>
      <c r="G1884" s="71">
        <v>75000</v>
      </c>
      <c r="H1884" s="72">
        <f t="shared" si="29"/>
        <v>36.082081438209954</v>
      </c>
    </row>
    <row r="1885" spans="1:8" ht="15.75" x14ac:dyDescent="0.25">
      <c r="A1885" s="69" t="s">
        <v>3461</v>
      </c>
      <c r="B1885" s="69" t="s">
        <v>1302</v>
      </c>
      <c r="C1885" s="69" t="s">
        <v>3462</v>
      </c>
      <c r="D1885" s="69" t="s">
        <v>1768</v>
      </c>
      <c r="E1885" s="75" t="s">
        <v>77</v>
      </c>
      <c r="F1885" s="69" t="s">
        <v>3463</v>
      </c>
      <c r="G1885" s="71">
        <v>2700000</v>
      </c>
      <c r="H1885" s="72">
        <f t="shared" si="29"/>
        <v>1298.9549317755584</v>
      </c>
    </row>
    <row r="1886" spans="1:8" ht="15.75" x14ac:dyDescent="0.25">
      <c r="A1886" s="69" t="s">
        <v>3464</v>
      </c>
      <c r="B1886" s="69" t="s">
        <v>1302</v>
      </c>
      <c r="C1886" s="69" t="s">
        <v>2631</v>
      </c>
      <c r="D1886" s="69" t="s">
        <v>1768</v>
      </c>
      <c r="E1886" s="75" t="s">
        <v>77</v>
      </c>
      <c r="F1886" s="69" t="s">
        <v>3465</v>
      </c>
      <c r="G1886" s="71">
        <v>3220000</v>
      </c>
      <c r="H1886" s="72">
        <f t="shared" si="29"/>
        <v>1549.1240297471472</v>
      </c>
    </row>
    <row r="1887" spans="1:8" ht="15.75" x14ac:dyDescent="0.25">
      <c r="A1887" s="69" t="s">
        <v>3466</v>
      </c>
      <c r="B1887" s="69" t="s">
        <v>1302</v>
      </c>
      <c r="C1887" s="69" t="s">
        <v>3467</v>
      </c>
      <c r="D1887" s="69" t="s">
        <v>1768</v>
      </c>
      <c r="E1887" s="75" t="s">
        <v>77</v>
      </c>
      <c r="F1887" s="69" t="s">
        <v>3468</v>
      </c>
      <c r="G1887" s="71">
        <v>822500</v>
      </c>
      <c r="H1887" s="72">
        <f t="shared" si="29"/>
        <v>395.70015977236915</v>
      </c>
    </row>
    <row r="1888" spans="1:8" ht="15.75" x14ac:dyDescent="0.25">
      <c r="A1888" s="69" t="s">
        <v>3469</v>
      </c>
      <c r="B1888" s="69" t="s">
        <v>1302</v>
      </c>
      <c r="C1888" s="69" t="s">
        <v>3470</v>
      </c>
      <c r="D1888" s="69" t="s">
        <v>1768</v>
      </c>
      <c r="E1888" s="75" t="s">
        <v>77</v>
      </c>
      <c r="F1888" s="69" t="s">
        <v>3471</v>
      </c>
      <c r="G1888" s="71">
        <v>4502883</v>
      </c>
      <c r="H1888" s="72">
        <f t="shared" si="29"/>
        <v>2166.3118815030821</v>
      </c>
    </row>
    <row r="1889" spans="1:8" ht="15.75" x14ac:dyDescent="0.25">
      <c r="A1889" s="69" t="s">
        <v>3472</v>
      </c>
      <c r="B1889" s="69" t="s">
        <v>1302</v>
      </c>
      <c r="C1889" s="69" t="s">
        <v>3473</v>
      </c>
      <c r="D1889" s="69" t="s">
        <v>1768</v>
      </c>
      <c r="E1889" s="75" t="s">
        <v>77</v>
      </c>
      <c r="F1889" s="69" t="s">
        <v>3474</v>
      </c>
      <c r="G1889" s="71">
        <v>1103217</v>
      </c>
      <c r="H1889" s="72">
        <f t="shared" si="29"/>
        <v>530.75154184023563</v>
      </c>
    </row>
    <row r="1890" spans="1:8" ht="15.75" x14ac:dyDescent="0.25">
      <c r="A1890" s="69" t="s">
        <v>3475</v>
      </c>
      <c r="B1890" s="69" t="s">
        <v>1302</v>
      </c>
      <c r="C1890" s="69" t="s">
        <v>3476</v>
      </c>
      <c r="D1890" s="69" t="s">
        <v>1833</v>
      </c>
      <c r="E1890" s="75" t="s">
        <v>82</v>
      </c>
      <c r="F1890" s="69" t="s">
        <v>3477</v>
      </c>
      <c r="G1890" s="71">
        <v>40000</v>
      </c>
      <c r="H1890" s="72">
        <f t="shared" si="29"/>
        <v>19.243776767045308</v>
      </c>
    </row>
    <row r="1891" spans="1:8" ht="15.75" x14ac:dyDescent="0.25">
      <c r="A1891" s="69" t="s">
        <v>3399</v>
      </c>
      <c r="B1891" s="69" t="s">
        <v>1302</v>
      </c>
      <c r="C1891" s="69" t="s">
        <v>3400</v>
      </c>
      <c r="D1891" s="69" t="s">
        <v>1833</v>
      </c>
      <c r="E1891" s="75" t="s">
        <v>82</v>
      </c>
      <c r="F1891" s="69" t="s">
        <v>3478</v>
      </c>
      <c r="G1891" s="71">
        <v>1530000</v>
      </c>
      <c r="H1891" s="72">
        <f t="shared" si="29"/>
        <v>736.07446133948304</v>
      </c>
    </row>
    <row r="1892" spans="1:8" ht="15.75" x14ac:dyDescent="0.25">
      <c r="A1892" s="69" t="s">
        <v>3479</v>
      </c>
      <c r="B1892" s="69" t="s">
        <v>1337</v>
      </c>
      <c r="C1892" s="69" t="s">
        <v>1654</v>
      </c>
      <c r="D1892" s="69" t="s">
        <v>1833</v>
      </c>
      <c r="E1892" s="75" t="s">
        <v>82</v>
      </c>
      <c r="F1892" s="69" t="s">
        <v>3480</v>
      </c>
      <c r="G1892" s="71">
        <v>100000</v>
      </c>
      <c r="H1892" s="72">
        <f t="shared" si="29"/>
        <v>48.109441917613267</v>
      </c>
    </row>
    <row r="1893" spans="1:8" ht="15.75" x14ac:dyDescent="0.25">
      <c r="A1893" s="69" t="s">
        <v>3481</v>
      </c>
      <c r="B1893" s="69" t="s">
        <v>1337</v>
      </c>
      <c r="C1893" s="69" t="s">
        <v>1657</v>
      </c>
      <c r="D1893" s="69" t="s">
        <v>1833</v>
      </c>
      <c r="E1893" s="75" t="s">
        <v>82</v>
      </c>
      <c r="F1893" s="69" t="s">
        <v>3482</v>
      </c>
      <c r="G1893" s="71">
        <v>1120000</v>
      </c>
      <c r="H1893" s="72">
        <f t="shared" si="29"/>
        <v>538.82574947726857</v>
      </c>
    </row>
    <row r="1894" spans="1:8" ht="15.75" x14ac:dyDescent="0.25">
      <c r="A1894" s="69" t="s">
        <v>3483</v>
      </c>
      <c r="B1894" s="69" t="s">
        <v>1337</v>
      </c>
      <c r="C1894" s="69" t="s">
        <v>2267</v>
      </c>
      <c r="D1894" s="69" t="s">
        <v>1833</v>
      </c>
      <c r="E1894" s="75" t="s">
        <v>82</v>
      </c>
      <c r="F1894" s="69" t="s">
        <v>3484</v>
      </c>
      <c r="G1894" s="71">
        <v>300000</v>
      </c>
      <c r="H1894" s="72">
        <f t="shared" si="29"/>
        <v>144.32832575283982</v>
      </c>
    </row>
    <row r="1895" spans="1:8" ht="15.75" x14ac:dyDescent="0.25">
      <c r="A1895" s="69" t="s">
        <v>3485</v>
      </c>
      <c r="B1895" s="69" t="s">
        <v>1878</v>
      </c>
      <c r="C1895" s="69" t="s">
        <v>1388</v>
      </c>
      <c r="D1895" s="69" t="s">
        <v>1833</v>
      </c>
      <c r="E1895" s="75" t="s">
        <v>82</v>
      </c>
      <c r="F1895" s="69" t="s">
        <v>3486</v>
      </c>
      <c r="G1895" s="71">
        <v>78540</v>
      </c>
      <c r="H1895" s="72">
        <f t="shared" si="29"/>
        <v>37.78515568209346</v>
      </c>
    </row>
    <row r="1896" spans="1:8" ht="15.75" x14ac:dyDescent="0.25">
      <c r="A1896" s="69" t="s">
        <v>3487</v>
      </c>
      <c r="B1896" s="69" t="s">
        <v>2263</v>
      </c>
      <c r="C1896" s="69" t="s">
        <v>3488</v>
      </c>
      <c r="D1896" s="69" t="s">
        <v>1833</v>
      </c>
      <c r="E1896" s="75" t="s">
        <v>82</v>
      </c>
      <c r="F1896" s="69" t="s">
        <v>3489</v>
      </c>
      <c r="G1896" s="71">
        <v>40000</v>
      </c>
      <c r="H1896" s="72">
        <f t="shared" si="29"/>
        <v>19.243776767045308</v>
      </c>
    </row>
    <row r="1897" spans="1:8" ht="15.75" x14ac:dyDescent="0.25">
      <c r="A1897" s="69" t="s">
        <v>3490</v>
      </c>
      <c r="B1897" s="69" t="s">
        <v>2263</v>
      </c>
      <c r="C1897" s="69" t="s">
        <v>3491</v>
      </c>
      <c r="D1897" s="69" t="s">
        <v>1833</v>
      </c>
      <c r="E1897" s="75" t="s">
        <v>82</v>
      </c>
      <c r="F1897" s="69" t="s">
        <v>3492</v>
      </c>
      <c r="G1897" s="71">
        <v>20000</v>
      </c>
      <c r="H1897" s="72">
        <f t="shared" si="29"/>
        <v>9.6218883835226539</v>
      </c>
    </row>
    <row r="1898" spans="1:8" ht="15.75" x14ac:dyDescent="0.25">
      <c r="A1898" s="69" t="s">
        <v>3493</v>
      </c>
      <c r="B1898" s="69" t="s">
        <v>1878</v>
      </c>
      <c r="C1898" s="69" t="s">
        <v>1507</v>
      </c>
      <c r="D1898" s="69" t="s">
        <v>1833</v>
      </c>
      <c r="E1898" s="75" t="s">
        <v>82</v>
      </c>
      <c r="F1898" s="69" t="s">
        <v>3494</v>
      </c>
      <c r="G1898" s="71">
        <v>70000</v>
      </c>
      <c r="H1898" s="72">
        <f t="shared" si="29"/>
        <v>33.676609342329286</v>
      </c>
    </row>
    <row r="1899" spans="1:8" ht="15.75" x14ac:dyDescent="0.25">
      <c r="A1899" s="69" t="s">
        <v>3495</v>
      </c>
      <c r="B1899" s="69" t="s">
        <v>2263</v>
      </c>
      <c r="C1899" s="69" t="s">
        <v>3496</v>
      </c>
      <c r="D1899" s="69" t="s">
        <v>1833</v>
      </c>
      <c r="E1899" s="75" t="s">
        <v>82</v>
      </c>
      <c r="F1899" s="69" t="s">
        <v>3497</v>
      </c>
      <c r="G1899" s="71">
        <v>105000</v>
      </c>
      <c r="H1899" s="72">
        <f t="shared" si="29"/>
        <v>50.514914013493936</v>
      </c>
    </row>
    <row r="1900" spans="1:8" ht="15.75" x14ac:dyDescent="0.25">
      <c r="A1900" s="69" t="s">
        <v>3498</v>
      </c>
      <c r="B1900" s="69" t="s">
        <v>1302</v>
      </c>
      <c r="C1900" s="69" t="s">
        <v>3499</v>
      </c>
      <c r="D1900" s="69" t="s">
        <v>1833</v>
      </c>
      <c r="E1900" s="75" t="s">
        <v>82</v>
      </c>
      <c r="F1900" s="69" t="s">
        <v>3500</v>
      </c>
      <c r="G1900" s="71">
        <v>119850</v>
      </c>
      <c r="H1900" s="72">
        <f t="shared" si="29"/>
        <v>57.659166138259508</v>
      </c>
    </row>
    <row r="1901" spans="1:8" ht="15.75" x14ac:dyDescent="0.25">
      <c r="A1901" s="69" t="s">
        <v>3501</v>
      </c>
      <c r="B1901" s="69" t="s">
        <v>1556</v>
      </c>
      <c r="C1901" s="69" t="s">
        <v>1330</v>
      </c>
      <c r="D1901" s="69" t="s">
        <v>1833</v>
      </c>
      <c r="E1901" s="75" t="s">
        <v>82</v>
      </c>
      <c r="F1901" s="69" t="s">
        <v>3502</v>
      </c>
      <c r="G1901" s="71">
        <v>70000</v>
      </c>
      <c r="H1901" s="72">
        <f t="shared" si="29"/>
        <v>33.676609342329286</v>
      </c>
    </row>
    <row r="1902" spans="1:8" ht="15.75" x14ac:dyDescent="0.25">
      <c r="A1902" s="69" t="s">
        <v>3501</v>
      </c>
      <c r="B1902" s="69" t="s">
        <v>1556</v>
      </c>
      <c r="C1902" s="69" t="s">
        <v>1330</v>
      </c>
      <c r="D1902" s="69" t="s">
        <v>1833</v>
      </c>
      <c r="E1902" s="75" t="s">
        <v>82</v>
      </c>
      <c r="F1902" s="69" t="s">
        <v>3503</v>
      </c>
      <c r="G1902" s="71">
        <v>84500</v>
      </c>
      <c r="H1902" s="72">
        <f t="shared" si="29"/>
        <v>40.652478420383211</v>
      </c>
    </row>
    <row r="1903" spans="1:8" ht="15.75" x14ac:dyDescent="0.25">
      <c r="A1903" s="69" t="s">
        <v>3504</v>
      </c>
      <c r="B1903" s="69" t="s">
        <v>1341</v>
      </c>
      <c r="C1903" s="69" t="s">
        <v>3505</v>
      </c>
      <c r="D1903" s="69" t="s">
        <v>2186</v>
      </c>
      <c r="E1903" s="75" t="s">
        <v>85</v>
      </c>
      <c r="F1903" s="69" t="s">
        <v>3506</v>
      </c>
      <c r="G1903" s="71">
        <v>200000</v>
      </c>
      <c r="H1903" s="72">
        <f t="shared" si="29"/>
        <v>96.218883835226535</v>
      </c>
    </row>
    <row r="1904" spans="1:8" ht="15.75" x14ac:dyDescent="0.25">
      <c r="A1904" s="69" t="s">
        <v>3507</v>
      </c>
      <c r="B1904" s="69" t="s">
        <v>1341</v>
      </c>
      <c r="C1904" s="69" t="s">
        <v>3508</v>
      </c>
      <c r="D1904" s="69" t="s">
        <v>2186</v>
      </c>
      <c r="E1904" s="75" t="s">
        <v>85</v>
      </c>
      <c r="F1904" s="69" t="s">
        <v>3509</v>
      </c>
      <c r="G1904" s="71">
        <v>200000</v>
      </c>
      <c r="H1904" s="72">
        <f t="shared" si="29"/>
        <v>96.218883835226535</v>
      </c>
    </row>
    <row r="1905" spans="1:8" ht="15.75" x14ac:dyDescent="0.25">
      <c r="A1905" s="69" t="s">
        <v>3510</v>
      </c>
      <c r="B1905" s="69" t="s">
        <v>1341</v>
      </c>
      <c r="C1905" s="69" t="s">
        <v>3511</v>
      </c>
      <c r="D1905" s="69" t="s">
        <v>2186</v>
      </c>
      <c r="E1905" s="75" t="s">
        <v>85</v>
      </c>
      <c r="F1905" s="69" t="s">
        <v>3512</v>
      </c>
      <c r="G1905" s="71">
        <v>40000</v>
      </c>
      <c r="H1905" s="72">
        <f t="shared" si="29"/>
        <v>19.243776767045308</v>
      </c>
    </row>
    <row r="1906" spans="1:8" ht="15.75" x14ac:dyDescent="0.25">
      <c r="A1906" s="69" t="s">
        <v>3513</v>
      </c>
      <c r="B1906" s="69" t="s">
        <v>1341</v>
      </c>
      <c r="C1906" s="69" t="s">
        <v>3514</v>
      </c>
      <c r="D1906" s="69" t="s">
        <v>2186</v>
      </c>
      <c r="E1906" s="75" t="s">
        <v>85</v>
      </c>
      <c r="F1906" s="69" t="s">
        <v>3515</v>
      </c>
      <c r="G1906" s="71">
        <v>40000</v>
      </c>
      <c r="H1906" s="72">
        <f t="shared" si="29"/>
        <v>19.243776767045308</v>
      </c>
    </row>
    <row r="1907" spans="1:8" ht="15.75" x14ac:dyDescent="0.25">
      <c r="A1907" s="69" t="s">
        <v>3516</v>
      </c>
      <c r="B1907" s="69" t="s">
        <v>1341</v>
      </c>
      <c r="C1907" s="69" t="s">
        <v>3517</v>
      </c>
      <c r="D1907" s="69" t="s">
        <v>2186</v>
      </c>
      <c r="E1907" s="75" t="s">
        <v>85</v>
      </c>
      <c r="F1907" s="69" t="s">
        <v>3518</v>
      </c>
      <c r="G1907" s="71">
        <v>150000</v>
      </c>
      <c r="H1907" s="72">
        <f t="shared" si="29"/>
        <v>72.164162876419908</v>
      </c>
    </row>
    <row r="1908" spans="1:8" ht="15.75" x14ac:dyDescent="0.25">
      <c r="A1908" s="69" t="s">
        <v>3519</v>
      </c>
      <c r="B1908" s="69" t="s">
        <v>1341</v>
      </c>
      <c r="C1908" s="69" t="s">
        <v>2046</v>
      </c>
      <c r="D1908" s="69" t="s">
        <v>2186</v>
      </c>
      <c r="E1908" s="75" t="s">
        <v>85</v>
      </c>
      <c r="F1908" s="69" t="s">
        <v>3520</v>
      </c>
      <c r="G1908" s="71">
        <v>200000</v>
      </c>
      <c r="H1908" s="72">
        <f t="shared" si="29"/>
        <v>96.218883835226535</v>
      </c>
    </row>
    <row r="1909" spans="1:8" ht="15.75" x14ac:dyDescent="0.25">
      <c r="A1909" s="69" t="s">
        <v>3521</v>
      </c>
      <c r="B1909" s="69" t="s">
        <v>1341</v>
      </c>
      <c r="C1909" s="69" t="s">
        <v>2048</v>
      </c>
      <c r="D1909" s="69" t="s">
        <v>2186</v>
      </c>
      <c r="E1909" s="75" t="s">
        <v>85</v>
      </c>
      <c r="F1909" s="69" t="s">
        <v>3522</v>
      </c>
      <c r="G1909" s="71">
        <v>200000</v>
      </c>
      <c r="H1909" s="72">
        <f t="shared" si="29"/>
        <v>96.218883835226535</v>
      </c>
    </row>
    <row r="1910" spans="1:8" ht="15.75" x14ac:dyDescent="0.25">
      <c r="A1910" s="69" t="s">
        <v>3523</v>
      </c>
      <c r="B1910" s="69" t="s">
        <v>1341</v>
      </c>
      <c r="C1910" s="69" t="s">
        <v>2054</v>
      </c>
      <c r="D1910" s="69" t="s">
        <v>2186</v>
      </c>
      <c r="E1910" s="75" t="s">
        <v>85</v>
      </c>
      <c r="F1910" s="69" t="s">
        <v>3524</v>
      </c>
      <c r="G1910" s="71">
        <v>150000</v>
      </c>
      <c r="H1910" s="72">
        <f t="shared" si="29"/>
        <v>72.164162876419908</v>
      </c>
    </row>
    <row r="1911" spans="1:8" ht="15.75" x14ac:dyDescent="0.25">
      <c r="A1911" s="69" t="s">
        <v>3525</v>
      </c>
      <c r="B1911" s="69" t="s">
        <v>1900</v>
      </c>
      <c r="C1911" s="69" t="s">
        <v>1279</v>
      </c>
      <c r="D1911" s="69" t="s">
        <v>2186</v>
      </c>
      <c r="E1911" s="75" t="s">
        <v>85</v>
      </c>
      <c r="F1911" s="69" t="s">
        <v>3526</v>
      </c>
      <c r="G1911" s="71">
        <v>280000</v>
      </c>
      <c r="H1911" s="72">
        <f t="shared" si="29"/>
        <v>134.70643736931714</v>
      </c>
    </row>
    <row r="1912" spans="1:8" ht="15.75" x14ac:dyDescent="0.25">
      <c r="A1912" s="69" t="s">
        <v>3527</v>
      </c>
      <c r="B1912" s="69" t="s">
        <v>1900</v>
      </c>
      <c r="C1912" s="69" t="s">
        <v>1282</v>
      </c>
      <c r="D1912" s="69" t="s">
        <v>2186</v>
      </c>
      <c r="E1912" s="75" t="s">
        <v>85</v>
      </c>
      <c r="F1912" s="69" t="s">
        <v>3526</v>
      </c>
      <c r="G1912" s="71">
        <v>280000</v>
      </c>
      <c r="H1912" s="72">
        <f t="shared" si="29"/>
        <v>134.70643736931714</v>
      </c>
    </row>
    <row r="1913" spans="1:8" ht="15.75" x14ac:dyDescent="0.25">
      <c r="A1913" s="69" t="s">
        <v>3528</v>
      </c>
      <c r="B1913" s="69" t="s">
        <v>1585</v>
      </c>
      <c r="C1913" s="69" t="s">
        <v>1294</v>
      </c>
      <c r="D1913" s="69" t="s">
        <v>2186</v>
      </c>
      <c r="E1913" s="75" t="s">
        <v>85</v>
      </c>
      <c r="F1913" s="69" t="s">
        <v>3529</v>
      </c>
      <c r="G1913" s="71">
        <v>240000</v>
      </c>
      <c r="H1913" s="72">
        <f t="shared" si="29"/>
        <v>115.46266060227185</v>
      </c>
    </row>
    <row r="1914" spans="1:8" ht="15.75" x14ac:dyDescent="0.25">
      <c r="A1914" s="69" t="s">
        <v>3530</v>
      </c>
      <c r="B1914" s="69" t="s">
        <v>1337</v>
      </c>
      <c r="C1914" s="69" t="s">
        <v>1359</v>
      </c>
      <c r="D1914" s="69" t="s">
        <v>2186</v>
      </c>
      <c r="E1914" s="75" t="s">
        <v>85</v>
      </c>
      <c r="F1914" s="69" t="s">
        <v>1339</v>
      </c>
      <c r="G1914" s="71">
        <v>2120000</v>
      </c>
      <c r="H1914" s="72">
        <f t="shared" si="29"/>
        <v>1019.9201686534013</v>
      </c>
    </row>
    <row r="1915" spans="1:8" ht="15.75" x14ac:dyDescent="0.25">
      <c r="A1915" s="69" t="s">
        <v>3531</v>
      </c>
      <c r="B1915" s="69" t="s">
        <v>1337</v>
      </c>
      <c r="C1915" s="69" t="s">
        <v>1699</v>
      </c>
      <c r="D1915" s="69" t="s">
        <v>2186</v>
      </c>
      <c r="E1915" s="75" t="s">
        <v>85</v>
      </c>
      <c r="F1915" s="69" t="s">
        <v>3151</v>
      </c>
      <c r="G1915" s="71">
        <v>1600000</v>
      </c>
      <c r="H1915" s="72">
        <f t="shared" si="29"/>
        <v>769.75107068181228</v>
      </c>
    </row>
    <row r="1916" spans="1:8" ht="15.75" x14ac:dyDescent="0.25">
      <c r="A1916" s="69" t="s">
        <v>3532</v>
      </c>
      <c r="B1916" s="69" t="s">
        <v>1337</v>
      </c>
      <c r="C1916" s="69" t="s">
        <v>2135</v>
      </c>
      <c r="D1916" s="69" t="s">
        <v>2186</v>
      </c>
      <c r="E1916" s="75" t="s">
        <v>85</v>
      </c>
      <c r="F1916" s="69" t="s">
        <v>3153</v>
      </c>
      <c r="G1916" s="71">
        <v>200000</v>
      </c>
      <c r="H1916" s="72">
        <f t="shared" si="29"/>
        <v>96.218883835226535</v>
      </c>
    </row>
    <row r="1917" spans="1:8" ht="15.75" x14ac:dyDescent="0.25">
      <c r="A1917" s="69" t="s">
        <v>3533</v>
      </c>
      <c r="B1917" s="69" t="s">
        <v>1531</v>
      </c>
      <c r="C1917" s="69" t="s">
        <v>1505</v>
      </c>
      <c r="D1917" s="69" t="s">
        <v>2186</v>
      </c>
      <c r="E1917" s="75" t="s">
        <v>85</v>
      </c>
      <c r="F1917" s="69" t="s">
        <v>3534</v>
      </c>
      <c r="G1917" s="71">
        <v>760000</v>
      </c>
      <c r="H1917" s="72">
        <f t="shared" si="29"/>
        <v>365.63175857386085</v>
      </c>
    </row>
    <row r="1918" spans="1:8" ht="15.75" x14ac:dyDescent="0.25">
      <c r="A1918" s="69" t="s">
        <v>3535</v>
      </c>
      <c r="B1918" s="69" t="s">
        <v>1302</v>
      </c>
      <c r="C1918" s="69" t="s">
        <v>2948</v>
      </c>
      <c r="D1918" s="69" t="s">
        <v>2186</v>
      </c>
      <c r="E1918" s="75" t="s">
        <v>85</v>
      </c>
      <c r="F1918" s="69" t="s">
        <v>3536</v>
      </c>
      <c r="G1918" s="71">
        <v>40000</v>
      </c>
      <c r="H1918" s="72">
        <f t="shared" si="29"/>
        <v>19.243776767045308</v>
      </c>
    </row>
    <row r="1919" spans="1:8" ht="15.75" x14ac:dyDescent="0.25">
      <c r="A1919" s="69" t="s">
        <v>3537</v>
      </c>
      <c r="B1919" s="69" t="s">
        <v>1302</v>
      </c>
      <c r="C1919" s="69" t="s">
        <v>2952</v>
      </c>
      <c r="D1919" s="69" t="s">
        <v>2186</v>
      </c>
      <c r="E1919" s="75" t="s">
        <v>85</v>
      </c>
      <c r="F1919" s="69" t="s">
        <v>3538</v>
      </c>
      <c r="G1919" s="71">
        <v>40000</v>
      </c>
      <c r="H1919" s="72">
        <f t="shared" si="29"/>
        <v>19.243776767045308</v>
      </c>
    </row>
    <row r="1920" spans="1:8" ht="15.75" x14ac:dyDescent="0.25">
      <c r="A1920" s="69" t="s">
        <v>3539</v>
      </c>
      <c r="B1920" s="69" t="s">
        <v>1302</v>
      </c>
      <c r="C1920" s="69" t="s">
        <v>2955</v>
      </c>
      <c r="D1920" s="69" t="s">
        <v>2186</v>
      </c>
      <c r="E1920" s="75" t="s">
        <v>85</v>
      </c>
      <c r="F1920" s="69" t="s">
        <v>2489</v>
      </c>
      <c r="G1920" s="71">
        <v>300000</v>
      </c>
      <c r="H1920" s="72">
        <f t="shared" si="29"/>
        <v>144.32832575283982</v>
      </c>
    </row>
    <row r="1921" spans="1:8" ht="15.75" x14ac:dyDescent="0.25">
      <c r="A1921" s="69" t="s">
        <v>3539</v>
      </c>
      <c r="B1921" s="69" t="s">
        <v>1302</v>
      </c>
      <c r="C1921" s="69" t="s">
        <v>2955</v>
      </c>
      <c r="D1921" s="69" t="s">
        <v>2186</v>
      </c>
      <c r="E1921" s="75" t="s">
        <v>85</v>
      </c>
      <c r="F1921" s="69" t="s">
        <v>3540</v>
      </c>
      <c r="G1921" s="71">
        <v>4200000</v>
      </c>
      <c r="H1921" s="72">
        <f t="shared" si="29"/>
        <v>2020.5965605397573</v>
      </c>
    </row>
    <row r="1922" spans="1:8" ht="15.75" x14ac:dyDescent="0.25">
      <c r="A1922" s="69" t="s">
        <v>3541</v>
      </c>
      <c r="B1922" s="69" t="s">
        <v>1302</v>
      </c>
      <c r="C1922" s="69" t="s">
        <v>2588</v>
      </c>
      <c r="D1922" s="69" t="s">
        <v>2186</v>
      </c>
      <c r="E1922" s="75" t="s">
        <v>85</v>
      </c>
      <c r="F1922" s="69" t="s">
        <v>3542</v>
      </c>
      <c r="G1922" s="71">
        <v>150000</v>
      </c>
      <c r="H1922" s="72">
        <f t="shared" si="29"/>
        <v>72.164162876419908</v>
      </c>
    </row>
    <row r="1923" spans="1:8" ht="15.75" x14ac:dyDescent="0.25">
      <c r="A1923" s="69" t="s">
        <v>3541</v>
      </c>
      <c r="B1923" s="69" t="s">
        <v>1302</v>
      </c>
      <c r="C1923" s="69" t="s">
        <v>2588</v>
      </c>
      <c r="D1923" s="69" t="s">
        <v>2186</v>
      </c>
      <c r="E1923" s="75" t="s">
        <v>85</v>
      </c>
      <c r="F1923" s="69" t="s">
        <v>3543</v>
      </c>
      <c r="G1923" s="71">
        <v>3720000</v>
      </c>
      <c r="H1923" s="72">
        <f t="shared" si="29"/>
        <v>1789.6712393352136</v>
      </c>
    </row>
    <row r="1924" spans="1:8" ht="15.75" x14ac:dyDescent="0.25">
      <c r="A1924" s="69" t="s">
        <v>3544</v>
      </c>
      <c r="B1924" s="69" t="s">
        <v>1337</v>
      </c>
      <c r="C1924" s="69" t="s">
        <v>1326</v>
      </c>
      <c r="D1924" s="69" t="s">
        <v>2186</v>
      </c>
      <c r="E1924" s="75" t="s">
        <v>85</v>
      </c>
      <c r="F1924" s="69" t="s">
        <v>3545</v>
      </c>
      <c r="G1924" s="71">
        <v>2900000</v>
      </c>
      <c r="H1924" s="72">
        <f t="shared" si="29"/>
        <v>1395.1738156107849</v>
      </c>
    </row>
    <row r="1925" spans="1:8" ht="15.75" x14ac:dyDescent="0.25">
      <c r="A1925" s="69" t="s">
        <v>3546</v>
      </c>
      <c r="B1925" s="69" t="s">
        <v>1337</v>
      </c>
      <c r="C1925" s="69" t="s">
        <v>1330</v>
      </c>
      <c r="D1925" s="69" t="s">
        <v>2186</v>
      </c>
      <c r="E1925" s="75" t="s">
        <v>85</v>
      </c>
      <c r="F1925" s="69" t="s">
        <v>3547</v>
      </c>
      <c r="G1925" s="71">
        <v>365000</v>
      </c>
      <c r="H1925" s="72">
        <f t="shared" si="29"/>
        <v>175.59946299928845</v>
      </c>
    </row>
    <row r="1926" spans="1:8" ht="15.75" x14ac:dyDescent="0.25">
      <c r="A1926" s="69" t="s">
        <v>3548</v>
      </c>
      <c r="B1926" s="69" t="s">
        <v>1337</v>
      </c>
      <c r="C1926" s="69" t="s">
        <v>1356</v>
      </c>
      <c r="D1926" s="69" t="s">
        <v>2186</v>
      </c>
      <c r="E1926" s="75" t="s">
        <v>85</v>
      </c>
      <c r="F1926" s="69" t="s">
        <v>3159</v>
      </c>
      <c r="G1926" s="71">
        <v>700000</v>
      </c>
      <c r="H1926" s="72">
        <f t="shared" si="29"/>
        <v>336.76609342329289</v>
      </c>
    </row>
    <row r="1927" spans="1:8" ht="15.75" x14ac:dyDescent="0.25">
      <c r="A1927" s="69" t="s">
        <v>3549</v>
      </c>
      <c r="B1927" s="69" t="s">
        <v>1337</v>
      </c>
      <c r="C1927" s="69" t="s">
        <v>1334</v>
      </c>
      <c r="D1927" s="69" t="s">
        <v>2186</v>
      </c>
      <c r="E1927" s="75" t="s">
        <v>85</v>
      </c>
      <c r="F1927" s="69" t="s">
        <v>3547</v>
      </c>
      <c r="G1927" s="71">
        <v>700000</v>
      </c>
      <c r="H1927" s="72">
        <f t="shared" ref="H1927:H1990" si="30">G1927/$G$2</f>
        <v>336.76609342329289</v>
      </c>
    </row>
    <row r="1928" spans="1:8" ht="15.75" x14ac:dyDescent="0.25">
      <c r="A1928" s="69" t="s">
        <v>3550</v>
      </c>
      <c r="B1928" s="69" t="s">
        <v>1341</v>
      </c>
      <c r="C1928" s="69" t="s">
        <v>2152</v>
      </c>
      <c r="D1928" s="69" t="s">
        <v>2186</v>
      </c>
      <c r="E1928" s="75" t="s">
        <v>85</v>
      </c>
      <c r="F1928" s="69" t="s">
        <v>3551</v>
      </c>
      <c r="G1928" s="71">
        <v>100000</v>
      </c>
      <c r="H1928" s="72">
        <f t="shared" si="30"/>
        <v>48.109441917613267</v>
      </c>
    </row>
    <row r="1929" spans="1:8" ht="15.75" x14ac:dyDescent="0.25">
      <c r="A1929" s="69" t="s">
        <v>3552</v>
      </c>
      <c r="B1929" s="69" t="s">
        <v>1302</v>
      </c>
      <c r="C1929" s="69" t="s">
        <v>2182</v>
      </c>
      <c r="D1929" s="69" t="s">
        <v>2186</v>
      </c>
      <c r="E1929" s="75" t="s">
        <v>85</v>
      </c>
      <c r="F1929" s="69" t="s">
        <v>3553</v>
      </c>
      <c r="G1929" s="71">
        <v>350000</v>
      </c>
      <c r="H1929" s="72">
        <f t="shared" si="30"/>
        <v>168.38304671164644</v>
      </c>
    </row>
    <row r="1930" spans="1:8" ht="15.75" x14ac:dyDescent="0.25">
      <c r="A1930" s="69" t="s">
        <v>3554</v>
      </c>
      <c r="B1930" s="69" t="s">
        <v>1302</v>
      </c>
      <c r="C1930" s="69" t="s">
        <v>2658</v>
      </c>
      <c r="D1930" s="69" t="s">
        <v>2186</v>
      </c>
      <c r="E1930" s="75" t="s">
        <v>85</v>
      </c>
      <c r="F1930" s="69" t="s">
        <v>3555</v>
      </c>
      <c r="G1930" s="71">
        <v>350000</v>
      </c>
      <c r="H1930" s="72">
        <f t="shared" si="30"/>
        <v>168.38304671164644</v>
      </c>
    </row>
    <row r="1931" spans="1:8" ht="15.75" x14ac:dyDescent="0.25">
      <c r="A1931" s="69" t="s">
        <v>3556</v>
      </c>
      <c r="B1931" s="69" t="s">
        <v>1302</v>
      </c>
      <c r="C1931" s="69" t="s">
        <v>3017</v>
      </c>
      <c r="D1931" s="69" t="s">
        <v>2186</v>
      </c>
      <c r="E1931" s="75" t="s">
        <v>85</v>
      </c>
      <c r="F1931" s="69" t="s">
        <v>3557</v>
      </c>
      <c r="G1931" s="71">
        <v>135525</v>
      </c>
      <c r="H1931" s="72">
        <f t="shared" si="30"/>
        <v>65.200321158845384</v>
      </c>
    </row>
    <row r="1932" spans="1:8" ht="15.75" x14ac:dyDescent="0.25">
      <c r="A1932" s="69" t="s">
        <v>3558</v>
      </c>
      <c r="B1932" s="69" t="s">
        <v>1553</v>
      </c>
      <c r="C1932" s="69" t="s">
        <v>1307</v>
      </c>
      <c r="D1932" s="69" t="s">
        <v>2186</v>
      </c>
      <c r="E1932" s="75" t="s">
        <v>85</v>
      </c>
      <c r="F1932" s="69" t="s">
        <v>3559</v>
      </c>
      <c r="G1932" s="71">
        <v>140000</v>
      </c>
      <c r="H1932" s="72">
        <f t="shared" si="30"/>
        <v>67.353218684658572</v>
      </c>
    </row>
    <row r="1933" spans="1:8" ht="15.75" x14ac:dyDescent="0.25">
      <c r="A1933" s="69" t="s">
        <v>3560</v>
      </c>
      <c r="B1933" s="69" t="s">
        <v>2303</v>
      </c>
      <c r="C1933" s="69" t="s">
        <v>1502</v>
      </c>
      <c r="D1933" s="69" t="s">
        <v>2186</v>
      </c>
      <c r="E1933" s="75" t="s">
        <v>85</v>
      </c>
      <c r="F1933" s="69" t="s">
        <v>3561</v>
      </c>
      <c r="G1933" s="71">
        <v>120000</v>
      </c>
      <c r="H1933" s="72">
        <f t="shared" si="30"/>
        <v>57.731330301135927</v>
      </c>
    </row>
    <row r="1934" spans="1:8" ht="15.75" x14ac:dyDescent="0.25">
      <c r="A1934" s="69" t="s">
        <v>3562</v>
      </c>
      <c r="B1934" s="69" t="s">
        <v>1553</v>
      </c>
      <c r="C1934" s="69" t="s">
        <v>1311</v>
      </c>
      <c r="D1934" s="69" t="s">
        <v>2186</v>
      </c>
      <c r="E1934" s="75" t="s">
        <v>85</v>
      </c>
      <c r="F1934" s="69" t="s">
        <v>3559</v>
      </c>
      <c r="G1934" s="71">
        <v>140000</v>
      </c>
      <c r="H1934" s="72">
        <f t="shared" si="30"/>
        <v>67.353218684658572</v>
      </c>
    </row>
    <row r="1935" spans="1:8" ht="15.75" x14ac:dyDescent="0.25">
      <c r="A1935" s="69" t="s">
        <v>3563</v>
      </c>
      <c r="B1935" s="69" t="s">
        <v>2303</v>
      </c>
      <c r="C1935" s="69" t="s">
        <v>1505</v>
      </c>
      <c r="D1935" s="69" t="s">
        <v>2186</v>
      </c>
      <c r="E1935" s="75" t="s">
        <v>85</v>
      </c>
      <c r="F1935" s="69" t="s">
        <v>3564</v>
      </c>
      <c r="G1935" s="71">
        <v>120000</v>
      </c>
      <c r="H1935" s="72">
        <f t="shared" si="30"/>
        <v>57.731330301135927</v>
      </c>
    </row>
    <row r="1936" spans="1:8" ht="15.75" x14ac:dyDescent="0.25">
      <c r="A1936" s="69" t="s">
        <v>3565</v>
      </c>
      <c r="B1936" s="69" t="s">
        <v>1553</v>
      </c>
      <c r="C1936" s="69" t="s">
        <v>1315</v>
      </c>
      <c r="D1936" s="69" t="s">
        <v>2186</v>
      </c>
      <c r="E1936" s="75" t="s">
        <v>85</v>
      </c>
      <c r="F1936" s="69" t="s">
        <v>3566</v>
      </c>
      <c r="G1936" s="71">
        <v>40000</v>
      </c>
      <c r="H1936" s="72">
        <f t="shared" si="30"/>
        <v>19.243776767045308</v>
      </c>
    </row>
    <row r="1937" spans="1:8" ht="15.75" x14ac:dyDescent="0.25">
      <c r="A1937" s="69" t="s">
        <v>3567</v>
      </c>
      <c r="B1937" s="69" t="s">
        <v>1553</v>
      </c>
      <c r="C1937" s="69" t="s">
        <v>1317</v>
      </c>
      <c r="D1937" s="69" t="s">
        <v>2186</v>
      </c>
      <c r="E1937" s="75" t="s">
        <v>85</v>
      </c>
      <c r="F1937" s="69" t="s">
        <v>3568</v>
      </c>
      <c r="G1937" s="71">
        <v>40000</v>
      </c>
      <c r="H1937" s="72">
        <f t="shared" si="30"/>
        <v>19.243776767045308</v>
      </c>
    </row>
    <row r="1938" spans="1:8" ht="15.75" x14ac:dyDescent="0.25">
      <c r="A1938" s="69" t="s">
        <v>3569</v>
      </c>
      <c r="B1938" s="69" t="s">
        <v>2303</v>
      </c>
      <c r="C1938" s="69" t="s">
        <v>1388</v>
      </c>
      <c r="D1938" s="69" t="s">
        <v>2186</v>
      </c>
      <c r="E1938" s="75" t="s">
        <v>85</v>
      </c>
      <c r="F1938" s="69" t="s">
        <v>3570</v>
      </c>
      <c r="G1938" s="71">
        <v>80000</v>
      </c>
      <c r="H1938" s="72">
        <f t="shared" si="30"/>
        <v>38.487553534090615</v>
      </c>
    </row>
    <row r="1939" spans="1:8" ht="15.75" x14ac:dyDescent="0.25">
      <c r="A1939" s="69" t="s">
        <v>3571</v>
      </c>
      <c r="B1939" s="69" t="s">
        <v>2303</v>
      </c>
      <c r="C1939" s="69" t="s">
        <v>1507</v>
      </c>
      <c r="D1939" s="69" t="s">
        <v>2186</v>
      </c>
      <c r="E1939" s="75" t="s">
        <v>85</v>
      </c>
      <c r="F1939" s="69" t="s">
        <v>3572</v>
      </c>
      <c r="G1939" s="71">
        <v>120000</v>
      </c>
      <c r="H1939" s="72">
        <f t="shared" si="30"/>
        <v>57.731330301135927</v>
      </c>
    </row>
    <row r="1940" spans="1:8" ht="15.75" x14ac:dyDescent="0.25">
      <c r="A1940" s="69" t="s">
        <v>3573</v>
      </c>
      <c r="B1940" s="69" t="s">
        <v>1385</v>
      </c>
      <c r="C1940" s="69" t="s">
        <v>1594</v>
      </c>
      <c r="D1940" s="69" t="s">
        <v>2186</v>
      </c>
      <c r="E1940" s="75" t="s">
        <v>85</v>
      </c>
      <c r="F1940" s="69" t="s">
        <v>3574</v>
      </c>
      <c r="G1940" s="71">
        <v>205000</v>
      </c>
      <c r="H1940" s="72">
        <f t="shared" si="30"/>
        <v>98.624355931107203</v>
      </c>
    </row>
    <row r="1941" spans="1:8" ht="15.75" x14ac:dyDescent="0.25">
      <c r="A1941" s="69" t="s">
        <v>3575</v>
      </c>
      <c r="B1941" s="69" t="s">
        <v>1385</v>
      </c>
      <c r="C1941" s="69" t="s">
        <v>1326</v>
      </c>
      <c r="D1941" s="69" t="s">
        <v>2186</v>
      </c>
      <c r="E1941" s="75" t="s">
        <v>85</v>
      </c>
      <c r="F1941" s="69" t="s">
        <v>3576</v>
      </c>
      <c r="G1941" s="71">
        <v>40000</v>
      </c>
      <c r="H1941" s="72">
        <f t="shared" si="30"/>
        <v>19.243776767045308</v>
      </c>
    </row>
    <row r="1942" spans="1:8" ht="15.75" x14ac:dyDescent="0.25">
      <c r="A1942" s="69" t="s">
        <v>3577</v>
      </c>
      <c r="B1942" s="69" t="s">
        <v>1385</v>
      </c>
      <c r="C1942" s="69" t="s">
        <v>1330</v>
      </c>
      <c r="D1942" s="69" t="s">
        <v>2186</v>
      </c>
      <c r="E1942" s="75" t="s">
        <v>85</v>
      </c>
      <c r="F1942" s="69" t="s">
        <v>3578</v>
      </c>
      <c r="G1942" s="71">
        <v>215000</v>
      </c>
      <c r="H1942" s="72">
        <f t="shared" si="30"/>
        <v>103.43530012286853</v>
      </c>
    </row>
    <row r="1943" spans="1:8" ht="15.75" x14ac:dyDescent="0.25">
      <c r="A1943" s="69" t="s">
        <v>3579</v>
      </c>
      <c r="B1943" s="69" t="s">
        <v>1385</v>
      </c>
      <c r="C1943" s="69" t="s">
        <v>1356</v>
      </c>
      <c r="D1943" s="69" t="s">
        <v>2186</v>
      </c>
      <c r="E1943" s="75" t="s">
        <v>85</v>
      </c>
      <c r="F1943" s="69" t="s">
        <v>3580</v>
      </c>
      <c r="G1943" s="71">
        <v>280000</v>
      </c>
      <c r="H1943" s="72">
        <f t="shared" si="30"/>
        <v>134.70643736931714</v>
      </c>
    </row>
    <row r="1944" spans="1:8" ht="15.75" x14ac:dyDescent="0.25">
      <c r="A1944" s="69" t="s">
        <v>3581</v>
      </c>
      <c r="B1944" s="69" t="s">
        <v>1716</v>
      </c>
      <c r="C1944" s="69" t="s">
        <v>3582</v>
      </c>
      <c r="D1944" s="69" t="s">
        <v>2186</v>
      </c>
      <c r="E1944" s="75" t="s">
        <v>85</v>
      </c>
      <c r="F1944" s="69" t="s">
        <v>3583</v>
      </c>
      <c r="G1944" s="71">
        <v>40000</v>
      </c>
      <c r="H1944" s="72">
        <f t="shared" si="30"/>
        <v>19.243776767045308</v>
      </c>
    </row>
    <row r="1945" spans="1:8" ht="15.75" x14ac:dyDescent="0.25">
      <c r="A1945" s="69" t="s">
        <v>3584</v>
      </c>
      <c r="B1945" s="69" t="s">
        <v>1302</v>
      </c>
      <c r="C1945" s="69" t="s">
        <v>3585</v>
      </c>
      <c r="D1945" s="69" t="s">
        <v>2186</v>
      </c>
      <c r="E1945" s="75" t="s">
        <v>85</v>
      </c>
      <c r="F1945" s="69" t="s">
        <v>3586</v>
      </c>
      <c r="G1945" s="71">
        <v>40000</v>
      </c>
      <c r="H1945" s="72">
        <f t="shared" si="30"/>
        <v>19.243776767045308</v>
      </c>
    </row>
    <row r="1946" spans="1:8" ht="15.75" x14ac:dyDescent="0.25">
      <c r="A1946" s="69" t="s">
        <v>3399</v>
      </c>
      <c r="B1946" s="69" t="s">
        <v>1302</v>
      </c>
      <c r="C1946" s="69" t="s">
        <v>3400</v>
      </c>
      <c r="D1946" s="69" t="s">
        <v>2186</v>
      </c>
      <c r="E1946" s="75" t="s">
        <v>85</v>
      </c>
      <c r="F1946" s="69" t="s">
        <v>3478</v>
      </c>
      <c r="G1946" s="71">
        <v>1530000</v>
      </c>
      <c r="H1946" s="72">
        <f t="shared" si="30"/>
        <v>736.07446133948304</v>
      </c>
    </row>
    <row r="1947" spans="1:8" ht="15.75" x14ac:dyDescent="0.25">
      <c r="A1947" s="69" t="s">
        <v>3587</v>
      </c>
      <c r="B1947" s="69" t="s">
        <v>1337</v>
      </c>
      <c r="C1947" s="69" t="s">
        <v>2697</v>
      </c>
      <c r="D1947" s="69" t="s">
        <v>2186</v>
      </c>
      <c r="E1947" s="75" t="s">
        <v>85</v>
      </c>
      <c r="F1947" s="69" t="s">
        <v>3407</v>
      </c>
      <c r="G1947" s="71">
        <v>150000</v>
      </c>
      <c r="H1947" s="72">
        <f t="shared" si="30"/>
        <v>72.164162876419908</v>
      </c>
    </row>
    <row r="1948" spans="1:8" ht="15.75" x14ac:dyDescent="0.25">
      <c r="A1948" s="69" t="s">
        <v>3588</v>
      </c>
      <c r="B1948" s="69" t="s">
        <v>1337</v>
      </c>
      <c r="C1948" s="69" t="s">
        <v>2601</v>
      </c>
      <c r="D1948" s="69" t="s">
        <v>2186</v>
      </c>
      <c r="E1948" s="75" t="s">
        <v>85</v>
      </c>
      <c r="F1948" s="69" t="s">
        <v>3482</v>
      </c>
      <c r="G1948" s="71">
        <v>1230000</v>
      </c>
      <c r="H1948" s="72">
        <f t="shared" si="30"/>
        <v>591.74613558664328</v>
      </c>
    </row>
    <row r="1949" spans="1:8" ht="15.75" x14ac:dyDescent="0.25">
      <c r="A1949" s="69" t="s">
        <v>3589</v>
      </c>
      <c r="B1949" s="69" t="s">
        <v>1919</v>
      </c>
      <c r="C1949" s="69" t="s">
        <v>1413</v>
      </c>
      <c r="D1949" s="69" t="s">
        <v>2186</v>
      </c>
      <c r="E1949" s="75" t="s">
        <v>85</v>
      </c>
      <c r="F1949" s="69" t="s">
        <v>3590</v>
      </c>
      <c r="G1949" s="71">
        <v>640000</v>
      </c>
      <c r="H1949" s="72">
        <f t="shared" si="30"/>
        <v>307.90042827272492</v>
      </c>
    </row>
    <row r="1950" spans="1:8" ht="15.75" x14ac:dyDescent="0.25">
      <c r="A1950" s="69" t="s">
        <v>3591</v>
      </c>
      <c r="B1950" s="69" t="s">
        <v>1919</v>
      </c>
      <c r="C1950" s="69" t="s">
        <v>1416</v>
      </c>
      <c r="D1950" s="69" t="s">
        <v>2186</v>
      </c>
      <c r="E1950" s="75" t="s">
        <v>85</v>
      </c>
      <c r="F1950" s="69" t="s">
        <v>3592</v>
      </c>
      <c r="G1950" s="71">
        <v>160000</v>
      </c>
      <c r="H1950" s="72">
        <f t="shared" si="30"/>
        <v>76.975107068181231</v>
      </c>
    </row>
    <row r="1951" spans="1:8" ht="15.75" x14ac:dyDescent="0.25">
      <c r="A1951" s="69" t="s">
        <v>3593</v>
      </c>
      <c r="B1951" s="69" t="s">
        <v>1716</v>
      </c>
      <c r="C1951" s="69" t="s">
        <v>3594</v>
      </c>
      <c r="D1951" s="69" t="s">
        <v>2186</v>
      </c>
      <c r="E1951" s="75" t="s">
        <v>85</v>
      </c>
      <c r="F1951" s="69" t="s">
        <v>3595</v>
      </c>
      <c r="G1951" s="71">
        <v>20000</v>
      </c>
      <c r="H1951" s="72">
        <f t="shared" si="30"/>
        <v>9.6218883835226539</v>
      </c>
    </row>
    <row r="1952" spans="1:8" ht="15.75" x14ac:dyDescent="0.25">
      <c r="A1952" s="69" t="s">
        <v>3596</v>
      </c>
      <c r="B1952" s="69" t="s">
        <v>1341</v>
      </c>
      <c r="C1952" s="69" t="s">
        <v>3597</v>
      </c>
      <c r="D1952" s="69" t="s">
        <v>2992</v>
      </c>
      <c r="E1952" s="75" t="s">
        <v>90</v>
      </c>
      <c r="F1952" s="69" t="s">
        <v>3598</v>
      </c>
      <c r="G1952" s="71">
        <v>10000</v>
      </c>
      <c r="H1952" s="72">
        <f t="shared" si="30"/>
        <v>4.8109441917613269</v>
      </c>
    </row>
    <row r="1953" spans="1:8" ht="15.75" x14ac:dyDescent="0.25">
      <c r="A1953" s="69" t="s">
        <v>3599</v>
      </c>
      <c r="B1953" s="69" t="s">
        <v>1341</v>
      </c>
      <c r="C1953" s="69" t="s">
        <v>3600</v>
      </c>
      <c r="D1953" s="69" t="s">
        <v>2992</v>
      </c>
      <c r="E1953" s="75" t="s">
        <v>90</v>
      </c>
      <c r="F1953" s="69" t="s">
        <v>3601</v>
      </c>
      <c r="G1953" s="71">
        <v>10000</v>
      </c>
      <c r="H1953" s="72">
        <f t="shared" si="30"/>
        <v>4.8109441917613269</v>
      </c>
    </row>
    <row r="1954" spans="1:8" ht="15.75" x14ac:dyDescent="0.25">
      <c r="A1954" s="69" t="s">
        <v>3602</v>
      </c>
      <c r="B1954" s="69" t="s">
        <v>1341</v>
      </c>
      <c r="C1954" s="69" t="s">
        <v>3603</v>
      </c>
      <c r="D1954" s="69" t="s">
        <v>2992</v>
      </c>
      <c r="E1954" s="75" t="s">
        <v>90</v>
      </c>
      <c r="F1954" s="69" t="s">
        <v>3604</v>
      </c>
      <c r="G1954" s="71">
        <v>50000</v>
      </c>
      <c r="H1954" s="72">
        <f t="shared" si="30"/>
        <v>24.054720958806634</v>
      </c>
    </row>
    <row r="1955" spans="1:8" ht="15.75" x14ac:dyDescent="0.25">
      <c r="A1955" s="77" t="s">
        <v>3605</v>
      </c>
      <c r="B1955" s="77" t="s">
        <v>1341</v>
      </c>
      <c r="C1955" s="77" t="s">
        <v>3606</v>
      </c>
      <c r="D1955" s="77" t="s">
        <v>2992</v>
      </c>
      <c r="E1955" s="75" t="s">
        <v>90</v>
      </c>
      <c r="F1955" s="77" t="s">
        <v>3607</v>
      </c>
      <c r="G1955" s="71">
        <v>50000</v>
      </c>
      <c r="H1955" s="72">
        <f t="shared" si="30"/>
        <v>24.054720958806634</v>
      </c>
    </row>
    <row r="1956" spans="1:8" ht="15.75" x14ac:dyDescent="0.25">
      <c r="A1956" s="69" t="s">
        <v>3608</v>
      </c>
      <c r="B1956" s="69" t="s">
        <v>1337</v>
      </c>
      <c r="C1956" s="69" t="s">
        <v>1311</v>
      </c>
      <c r="D1956" s="69" t="s">
        <v>2992</v>
      </c>
      <c r="E1956" s="75" t="s">
        <v>90</v>
      </c>
      <c r="F1956" s="69" t="s">
        <v>3609</v>
      </c>
      <c r="G1956" s="78">
        <v>325000</v>
      </c>
      <c r="H1956" s="72">
        <f t="shared" si="30"/>
        <v>156.35568623224313</v>
      </c>
    </row>
    <row r="1957" spans="1:8" ht="15.75" x14ac:dyDescent="0.25">
      <c r="A1957" s="69" t="s">
        <v>3610</v>
      </c>
      <c r="B1957" s="69" t="s">
        <v>1337</v>
      </c>
      <c r="C1957" s="69" t="s">
        <v>1313</v>
      </c>
      <c r="D1957" s="69" t="s">
        <v>2992</v>
      </c>
      <c r="E1957" s="75" t="s">
        <v>90</v>
      </c>
      <c r="F1957" s="69" t="s">
        <v>3611</v>
      </c>
      <c r="G1957" s="78">
        <v>400000</v>
      </c>
      <c r="H1957" s="72">
        <f t="shared" si="30"/>
        <v>192.43776767045307</v>
      </c>
    </row>
    <row r="1958" spans="1:8" ht="15.75" x14ac:dyDescent="0.25">
      <c r="A1958" s="69" t="s">
        <v>3612</v>
      </c>
      <c r="B1958" s="69" t="s">
        <v>1337</v>
      </c>
      <c r="C1958" s="69" t="s">
        <v>1315</v>
      </c>
      <c r="D1958" s="69" t="s">
        <v>2992</v>
      </c>
      <c r="E1958" s="75" t="s">
        <v>90</v>
      </c>
      <c r="F1958" s="69" t="s">
        <v>3613</v>
      </c>
      <c r="G1958" s="78">
        <v>450000</v>
      </c>
      <c r="H1958" s="72">
        <f t="shared" si="30"/>
        <v>216.49248862925973</v>
      </c>
    </row>
    <row r="1959" spans="1:8" ht="15.75" x14ac:dyDescent="0.25">
      <c r="A1959" s="69" t="s">
        <v>3614</v>
      </c>
      <c r="B1959" s="69" t="s">
        <v>1337</v>
      </c>
      <c r="C1959" s="69" t="s">
        <v>1532</v>
      </c>
      <c r="D1959" s="69" t="s">
        <v>2992</v>
      </c>
      <c r="E1959" s="75" t="s">
        <v>90</v>
      </c>
      <c r="F1959" s="69" t="s">
        <v>3615</v>
      </c>
      <c r="G1959" s="78">
        <v>735000</v>
      </c>
      <c r="H1959" s="72">
        <f t="shared" si="30"/>
        <v>353.60439809445757</v>
      </c>
    </row>
    <row r="1960" spans="1:8" ht="15.75" x14ac:dyDescent="0.25">
      <c r="A1960" s="69" t="s">
        <v>3616</v>
      </c>
      <c r="B1960" s="69" t="s">
        <v>1302</v>
      </c>
      <c r="C1960" s="69" t="s">
        <v>1762</v>
      </c>
      <c r="D1960" s="69" t="s">
        <v>2992</v>
      </c>
      <c r="E1960" s="75" t="s">
        <v>90</v>
      </c>
      <c r="F1960" s="69" t="s">
        <v>3617</v>
      </c>
      <c r="G1960" s="78">
        <v>60000</v>
      </c>
      <c r="H1960" s="72">
        <f t="shared" si="30"/>
        <v>28.865665150567963</v>
      </c>
    </row>
    <row r="1961" spans="1:8" ht="15.75" x14ac:dyDescent="0.25">
      <c r="A1961" s="69" t="s">
        <v>3616</v>
      </c>
      <c r="B1961" s="69" t="s">
        <v>1302</v>
      </c>
      <c r="C1961" s="69" t="s">
        <v>1762</v>
      </c>
      <c r="D1961" s="69" t="s">
        <v>2992</v>
      </c>
      <c r="E1961" s="75" t="s">
        <v>90</v>
      </c>
      <c r="F1961" s="69" t="s">
        <v>3617</v>
      </c>
      <c r="G1961" s="78">
        <v>640000</v>
      </c>
      <c r="H1961" s="72">
        <f t="shared" si="30"/>
        <v>307.90042827272492</v>
      </c>
    </row>
    <row r="1962" spans="1:8" ht="15.75" x14ac:dyDescent="0.25">
      <c r="A1962" s="69" t="s">
        <v>3391</v>
      </c>
      <c r="B1962" s="69" t="s">
        <v>1302</v>
      </c>
      <c r="C1962" s="69" t="s">
        <v>1404</v>
      </c>
      <c r="D1962" s="69" t="s">
        <v>2992</v>
      </c>
      <c r="E1962" s="75" t="s">
        <v>90</v>
      </c>
      <c r="F1962" s="69" t="s">
        <v>3392</v>
      </c>
      <c r="G1962" s="78">
        <v>105797</v>
      </c>
      <c r="H1962" s="72">
        <f t="shared" si="30"/>
        <v>50.89834626557731</v>
      </c>
    </row>
    <row r="1963" spans="1:8" ht="15.75" x14ac:dyDescent="0.25">
      <c r="A1963" s="69" t="s">
        <v>3618</v>
      </c>
      <c r="B1963" s="69" t="s">
        <v>1337</v>
      </c>
      <c r="C1963" s="69" t="s">
        <v>1401</v>
      </c>
      <c r="D1963" s="69" t="s">
        <v>2992</v>
      </c>
      <c r="E1963" s="75" t="s">
        <v>90</v>
      </c>
      <c r="F1963" s="69" t="s">
        <v>3619</v>
      </c>
      <c r="G1963" s="78">
        <v>250000</v>
      </c>
      <c r="H1963" s="72">
        <f t="shared" si="30"/>
        <v>120.27360479403318</v>
      </c>
    </row>
    <row r="1964" spans="1:8" ht="15.75" x14ac:dyDescent="0.25">
      <c r="A1964" s="69" t="s">
        <v>3620</v>
      </c>
      <c r="B1964" s="69" t="s">
        <v>1302</v>
      </c>
      <c r="C1964" s="69" t="s">
        <v>3621</v>
      </c>
      <c r="D1964" s="69" t="s">
        <v>2992</v>
      </c>
      <c r="E1964" s="75" t="s">
        <v>90</v>
      </c>
      <c r="F1964" s="69" t="s">
        <v>3622</v>
      </c>
      <c r="G1964" s="78">
        <v>100000</v>
      </c>
      <c r="H1964" s="72">
        <f t="shared" si="30"/>
        <v>48.109441917613267</v>
      </c>
    </row>
    <row r="1965" spans="1:8" ht="15.75" x14ac:dyDescent="0.25">
      <c r="A1965" s="69" t="s">
        <v>3623</v>
      </c>
      <c r="B1965" s="69" t="s">
        <v>1337</v>
      </c>
      <c r="C1965" s="69" t="s">
        <v>1410</v>
      </c>
      <c r="D1965" s="69" t="s">
        <v>2992</v>
      </c>
      <c r="E1965" s="75" t="s">
        <v>90</v>
      </c>
      <c r="F1965" s="69" t="s">
        <v>3624</v>
      </c>
      <c r="G1965" s="78">
        <v>300000</v>
      </c>
      <c r="H1965" s="72">
        <f t="shared" si="30"/>
        <v>144.32832575283982</v>
      </c>
    </row>
    <row r="1966" spans="1:8" ht="15.75" x14ac:dyDescent="0.25">
      <c r="A1966" s="69" t="s">
        <v>3623</v>
      </c>
      <c r="B1966" s="69" t="s">
        <v>1337</v>
      </c>
      <c r="C1966" s="69" t="s">
        <v>1410</v>
      </c>
      <c r="D1966" s="69" t="s">
        <v>2992</v>
      </c>
      <c r="E1966" s="75" t="s">
        <v>90</v>
      </c>
      <c r="F1966" s="69" t="s">
        <v>3625</v>
      </c>
      <c r="G1966" s="78">
        <v>15000</v>
      </c>
      <c r="H1966" s="72">
        <f t="shared" si="30"/>
        <v>7.2164162876419908</v>
      </c>
    </row>
    <row r="1967" spans="1:8" ht="15.75" x14ac:dyDescent="0.25">
      <c r="A1967" s="69" t="s">
        <v>3626</v>
      </c>
      <c r="B1967" s="69" t="s">
        <v>1337</v>
      </c>
      <c r="C1967" s="69" t="s">
        <v>2064</v>
      </c>
      <c r="D1967" s="69" t="s">
        <v>2992</v>
      </c>
      <c r="E1967" s="75" t="s">
        <v>90</v>
      </c>
      <c r="F1967" s="69" t="s">
        <v>3627</v>
      </c>
      <c r="G1967" s="78">
        <v>300000</v>
      </c>
      <c r="H1967" s="72">
        <f t="shared" si="30"/>
        <v>144.32832575283982</v>
      </c>
    </row>
    <row r="1968" spans="1:8" ht="15.75" x14ac:dyDescent="0.25">
      <c r="A1968" s="69" t="s">
        <v>3628</v>
      </c>
      <c r="B1968" s="69" t="s">
        <v>1337</v>
      </c>
      <c r="C1968" s="69" t="s">
        <v>1404</v>
      </c>
      <c r="D1968" s="69" t="s">
        <v>2992</v>
      </c>
      <c r="E1968" s="75" t="s">
        <v>90</v>
      </c>
      <c r="F1968" s="69" t="s">
        <v>3629</v>
      </c>
      <c r="G1968" s="78">
        <v>300000</v>
      </c>
      <c r="H1968" s="72">
        <f t="shared" si="30"/>
        <v>144.32832575283982</v>
      </c>
    </row>
    <row r="1969" spans="1:8" ht="15.75" x14ac:dyDescent="0.25">
      <c r="A1969" s="69" t="s">
        <v>3630</v>
      </c>
      <c r="B1969" s="69" t="s">
        <v>1337</v>
      </c>
      <c r="C1969" s="69" t="s">
        <v>1703</v>
      </c>
      <c r="D1969" s="69" t="s">
        <v>2992</v>
      </c>
      <c r="E1969" s="75" t="s">
        <v>90</v>
      </c>
      <c r="F1969" s="69" t="s">
        <v>3631</v>
      </c>
      <c r="G1969" s="78">
        <v>300000</v>
      </c>
      <c r="H1969" s="72">
        <f t="shared" si="30"/>
        <v>144.32832575283982</v>
      </c>
    </row>
    <row r="1970" spans="1:8" ht="15.75" x14ac:dyDescent="0.25">
      <c r="A1970" s="69" t="s">
        <v>3632</v>
      </c>
      <c r="B1970" s="69" t="s">
        <v>1337</v>
      </c>
      <c r="C1970" s="69" t="s">
        <v>1407</v>
      </c>
      <c r="D1970" s="69" t="s">
        <v>2992</v>
      </c>
      <c r="E1970" s="75" t="s">
        <v>90</v>
      </c>
      <c r="F1970" s="69" t="s">
        <v>3633</v>
      </c>
      <c r="G1970" s="78">
        <v>300000</v>
      </c>
      <c r="H1970" s="72">
        <f t="shared" si="30"/>
        <v>144.32832575283982</v>
      </c>
    </row>
    <row r="1971" spans="1:8" ht="15.75" x14ac:dyDescent="0.25">
      <c r="A1971" s="69" t="s">
        <v>3634</v>
      </c>
      <c r="B1971" s="69" t="s">
        <v>1337</v>
      </c>
      <c r="C1971" s="69" t="s">
        <v>2890</v>
      </c>
      <c r="D1971" s="69" t="s">
        <v>2992</v>
      </c>
      <c r="E1971" s="75" t="s">
        <v>90</v>
      </c>
      <c r="F1971" s="69" t="s">
        <v>1339</v>
      </c>
      <c r="G1971" s="78">
        <v>140000</v>
      </c>
      <c r="H1971" s="72">
        <f t="shared" si="30"/>
        <v>67.353218684658572</v>
      </c>
    </row>
    <row r="1972" spans="1:8" ht="15.75" x14ac:dyDescent="0.25">
      <c r="A1972" s="69" t="s">
        <v>3204</v>
      </c>
      <c r="B1972" s="69" t="s">
        <v>1337</v>
      </c>
      <c r="C1972" s="69" t="s">
        <v>2902</v>
      </c>
      <c r="D1972" s="69" t="s">
        <v>2992</v>
      </c>
      <c r="E1972" s="75" t="s">
        <v>90</v>
      </c>
      <c r="F1972" s="69" t="s">
        <v>3205</v>
      </c>
      <c r="G1972" s="78">
        <v>100000</v>
      </c>
      <c r="H1972" s="72">
        <f t="shared" si="30"/>
        <v>48.109441917613267</v>
      </c>
    </row>
    <row r="1973" spans="1:8" ht="15.75" x14ac:dyDescent="0.25">
      <c r="A1973" s="69" t="s">
        <v>3206</v>
      </c>
      <c r="B1973" s="69" t="s">
        <v>1337</v>
      </c>
      <c r="C1973" s="69" t="s">
        <v>2907</v>
      </c>
      <c r="D1973" s="69" t="s">
        <v>2992</v>
      </c>
      <c r="E1973" s="75" t="s">
        <v>90</v>
      </c>
      <c r="F1973" s="69" t="s">
        <v>3207</v>
      </c>
      <c r="G1973" s="78">
        <v>30000</v>
      </c>
      <c r="H1973" s="72">
        <f t="shared" si="30"/>
        <v>14.432832575283982</v>
      </c>
    </row>
    <row r="1974" spans="1:8" ht="15.75" x14ac:dyDescent="0.25">
      <c r="A1974" s="69" t="s">
        <v>3635</v>
      </c>
      <c r="B1974" s="69" t="s">
        <v>1337</v>
      </c>
      <c r="C1974" s="69" t="s">
        <v>1445</v>
      </c>
      <c r="D1974" s="69" t="s">
        <v>2992</v>
      </c>
      <c r="E1974" s="75" t="s">
        <v>90</v>
      </c>
      <c r="F1974" s="69" t="s">
        <v>3636</v>
      </c>
      <c r="G1974" s="78">
        <v>300000</v>
      </c>
      <c r="H1974" s="72">
        <f t="shared" si="30"/>
        <v>144.32832575283982</v>
      </c>
    </row>
    <row r="1975" spans="1:8" ht="15.75" x14ac:dyDescent="0.25">
      <c r="A1975" s="69" t="s">
        <v>3637</v>
      </c>
      <c r="B1975" s="69" t="s">
        <v>1531</v>
      </c>
      <c r="C1975" s="69" t="s">
        <v>1379</v>
      </c>
      <c r="D1975" s="69" t="s">
        <v>2992</v>
      </c>
      <c r="E1975" s="75" t="s">
        <v>90</v>
      </c>
      <c r="F1975" s="69" t="s">
        <v>3638</v>
      </c>
      <c r="G1975" s="78">
        <v>100000</v>
      </c>
      <c r="H1975" s="72">
        <f t="shared" si="30"/>
        <v>48.109441917613267</v>
      </c>
    </row>
    <row r="1976" spans="1:8" ht="15.75" x14ac:dyDescent="0.25">
      <c r="A1976" s="69" t="s">
        <v>3639</v>
      </c>
      <c r="B1976" s="69" t="s">
        <v>1844</v>
      </c>
      <c r="C1976" s="69" t="s">
        <v>3640</v>
      </c>
      <c r="D1976" s="69" t="s">
        <v>2992</v>
      </c>
      <c r="E1976" s="75" t="s">
        <v>90</v>
      </c>
      <c r="F1976" s="69" t="s">
        <v>3641</v>
      </c>
      <c r="G1976" s="78">
        <v>250000</v>
      </c>
      <c r="H1976" s="72">
        <f t="shared" si="30"/>
        <v>120.27360479403318</v>
      </c>
    </row>
    <row r="1977" spans="1:8" ht="15.75" x14ac:dyDescent="0.25">
      <c r="A1977" s="69" t="s">
        <v>3642</v>
      </c>
      <c r="B1977" s="69" t="s">
        <v>1531</v>
      </c>
      <c r="C1977" s="69" t="s">
        <v>1481</v>
      </c>
      <c r="D1977" s="69" t="s">
        <v>2992</v>
      </c>
      <c r="E1977" s="75" t="s">
        <v>90</v>
      </c>
      <c r="F1977" s="69" t="s">
        <v>3643</v>
      </c>
      <c r="G1977" s="78">
        <v>1200000</v>
      </c>
      <c r="H1977" s="72">
        <f t="shared" si="30"/>
        <v>577.31330301135927</v>
      </c>
    </row>
    <row r="1978" spans="1:8" ht="15.75" x14ac:dyDescent="0.25">
      <c r="A1978" s="69" t="s">
        <v>3644</v>
      </c>
      <c r="B1978" s="69" t="s">
        <v>1844</v>
      </c>
      <c r="C1978" s="69" t="s">
        <v>3645</v>
      </c>
      <c r="D1978" s="69" t="s">
        <v>2992</v>
      </c>
      <c r="E1978" s="75" t="s">
        <v>90</v>
      </c>
      <c r="F1978" s="69" t="s">
        <v>3646</v>
      </c>
      <c r="G1978" s="78">
        <v>30000</v>
      </c>
      <c r="H1978" s="72">
        <f t="shared" si="30"/>
        <v>14.432832575283982</v>
      </c>
    </row>
    <row r="1979" spans="1:8" ht="15.75" x14ac:dyDescent="0.25">
      <c r="A1979" s="69" t="s">
        <v>3647</v>
      </c>
      <c r="B1979" s="69" t="s">
        <v>1531</v>
      </c>
      <c r="C1979" s="69" t="s">
        <v>1484</v>
      </c>
      <c r="D1979" s="69" t="s">
        <v>2992</v>
      </c>
      <c r="E1979" s="75" t="s">
        <v>90</v>
      </c>
      <c r="F1979" s="69" t="s">
        <v>3648</v>
      </c>
      <c r="G1979" s="78">
        <v>100000</v>
      </c>
      <c r="H1979" s="72">
        <f t="shared" si="30"/>
        <v>48.109441917613267</v>
      </c>
    </row>
    <row r="1980" spans="1:8" ht="15.75" x14ac:dyDescent="0.25">
      <c r="A1980" s="69" t="s">
        <v>3649</v>
      </c>
      <c r="B1980" s="69" t="s">
        <v>1531</v>
      </c>
      <c r="C1980" s="69" t="s">
        <v>1396</v>
      </c>
      <c r="D1980" s="69" t="s">
        <v>2992</v>
      </c>
      <c r="E1980" s="75" t="s">
        <v>90</v>
      </c>
      <c r="F1980" s="69" t="s">
        <v>3650</v>
      </c>
      <c r="G1980" s="78">
        <v>100000</v>
      </c>
      <c r="H1980" s="72">
        <f t="shared" si="30"/>
        <v>48.109441917613267</v>
      </c>
    </row>
    <row r="1981" spans="1:8" ht="15.75" x14ac:dyDescent="0.25">
      <c r="A1981" s="69" t="s">
        <v>3651</v>
      </c>
      <c r="B1981" s="69" t="s">
        <v>1531</v>
      </c>
      <c r="C1981" s="69" t="s">
        <v>1382</v>
      </c>
      <c r="D1981" s="69" t="s">
        <v>2992</v>
      </c>
      <c r="E1981" s="75" t="s">
        <v>90</v>
      </c>
      <c r="F1981" s="69" t="s">
        <v>3652</v>
      </c>
      <c r="G1981" s="78">
        <v>30000</v>
      </c>
      <c r="H1981" s="72">
        <f t="shared" si="30"/>
        <v>14.432832575283982</v>
      </c>
    </row>
    <row r="1982" spans="1:8" ht="15.75" x14ac:dyDescent="0.25">
      <c r="A1982" s="69" t="s">
        <v>3653</v>
      </c>
      <c r="B1982" s="69" t="s">
        <v>1531</v>
      </c>
      <c r="C1982" s="69" t="s">
        <v>2064</v>
      </c>
      <c r="D1982" s="69" t="s">
        <v>2992</v>
      </c>
      <c r="E1982" s="75" t="s">
        <v>90</v>
      </c>
      <c r="F1982" s="69" t="s">
        <v>3654</v>
      </c>
      <c r="G1982" s="78">
        <v>100000</v>
      </c>
      <c r="H1982" s="72">
        <f t="shared" si="30"/>
        <v>48.109441917613267</v>
      </c>
    </row>
    <row r="1983" spans="1:8" ht="15.75" x14ac:dyDescent="0.25">
      <c r="A1983" s="69" t="s">
        <v>3655</v>
      </c>
      <c r="B1983" s="69" t="s">
        <v>1844</v>
      </c>
      <c r="C1983" s="69" t="s">
        <v>3656</v>
      </c>
      <c r="D1983" s="69" t="s">
        <v>2992</v>
      </c>
      <c r="E1983" s="75" t="s">
        <v>90</v>
      </c>
      <c r="F1983" s="69" t="s">
        <v>3657</v>
      </c>
      <c r="G1983" s="78">
        <v>250000</v>
      </c>
      <c r="H1983" s="72">
        <f t="shared" si="30"/>
        <v>120.27360479403318</v>
      </c>
    </row>
    <row r="1984" spans="1:8" ht="15.75" x14ac:dyDescent="0.25">
      <c r="A1984" s="69" t="s">
        <v>3658</v>
      </c>
      <c r="B1984" s="69" t="s">
        <v>1531</v>
      </c>
      <c r="C1984" s="69" t="s">
        <v>1703</v>
      </c>
      <c r="D1984" s="69" t="s">
        <v>2992</v>
      </c>
      <c r="E1984" s="75" t="s">
        <v>90</v>
      </c>
      <c r="F1984" s="69" t="s">
        <v>3659</v>
      </c>
      <c r="G1984" s="78">
        <v>900000</v>
      </c>
      <c r="H1984" s="72">
        <f t="shared" si="30"/>
        <v>432.98497725851945</v>
      </c>
    </row>
    <row r="1985" spans="1:8" ht="15.75" x14ac:dyDescent="0.25">
      <c r="A1985" s="69" t="s">
        <v>3660</v>
      </c>
      <c r="B1985" s="69" t="s">
        <v>1531</v>
      </c>
      <c r="C1985" s="69" t="s">
        <v>1401</v>
      </c>
      <c r="D1985" s="69" t="s">
        <v>2992</v>
      </c>
      <c r="E1985" s="75" t="s">
        <v>90</v>
      </c>
      <c r="F1985" s="69" t="s">
        <v>3661</v>
      </c>
      <c r="G1985" s="78">
        <v>100000</v>
      </c>
      <c r="H1985" s="72">
        <f t="shared" si="30"/>
        <v>48.109441917613267</v>
      </c>
    </row>
    <row r="1986" spans="1:8" ht="15.75" x14ac:dyDescent="0.25">
      <c r="A1986" s="69" t="s">
        <v>3662</v>
      </c>
      <c r="B1986" s="69" t="s">
        <v>1531</v>
      </c>
      <c r="C1986" s="69" t="s">
        <v>1404</v>
      </c>
      <c r="D1986" s="69" t="s">
        <v>2992</v>
      </c>
      <c r="E1986" s="75" t="s">
        <v>90</v>
      </c>
      <c r="F1986" s="69" t="s">
        <v>3663</v>
      </c>
      <c r="G1986" s="78">
        <v>100000</v>
      </c>
      <c r="H1986" s="72">
        <f t="shared" si="30"/>
        <v>48.109441917613267</v>
      </c>
    </row>
    <row r="1987" spans="1:8" ht="15.75" x14ac:dyDescent="0.25">
      <c r="A1987" s="69" t="s">
        <v>3664</v>
      </c>
      <c r="B1987" s="69" t="s">
        <v>1844</v>
      </c>
      <c r="C1987" s="69" t="s">
        <v>3665</v>
      </c>
      <c r="D1987" s="69" t="s">
        <v>2992</v>
      </c>
      <c r="E1987" s="75" t="s">
        <v>90</v>
      </c>
      <c r="F1987" s="69" t="s">
        <v>3666</v>
      </c>
      <c r="G1987" s="78">
        <v>15000</v>
      </c>
      <c r="H1987" s="72">
        <f t="shared" si="30"/>
        <v>7.2164162876419908</v>
      </c>
    </row>
    <row r="1988" spans="1:8" ht="15.75" x14ac:dyDescent="0.25">
      <c r="A1988" s="69" t="s">
        <v>3667</v>
      </c>
      <c r="B1988" s="69" t="s">
        <v>1531</v>
      </c>
      <c r="C1988" s="69" t="s">
        <v>1407</v>
      </c>
      <c r="D1988" s="69" t="s">
        <v>2992</v>
      </c>
      <c r="E1988" s="75" t="s">
        <v>90</v>
      </c>
      <c r="F1988" s="69" t="s">
        <v>3668</v>
      </c>
      <c r="G1988" s="78">
        <v>70000</v>
      </c>
      <c r="H1988" s="72">
        <f t="shared" si="30"/>
        <v>33.676609342329286</v>
      </c>
    </row>
    <row r="1989" spans="1:8" ht="15.75" x14ac:dyDescent="0.25">
      <c r="A1989" s="69" t="s">
        <v>3669</v>
      </c>
      <c r="B1989" s="69" t="s">
        <v>1531</v>
      </c>
      <c r="C1989" s="69" t="s">
        <v>1410</v>
      </c>
      <c r="D1989" s="69" t="s">
        <v>2992</v>
      </c>
      <c r="E1989" s="75" t="s">
        <v>90</v>
      </c>
      <c r="F1989" s="69" t="s">
        <v>3670</v>
      </c>
      <c r="G1989" s="78">
        <v>48200</v>
      </c>
      <c r="H1989" s="72">
        <f t="shared" si="30"/>
        <v>23.188751004289596</v>
      </c>
    </row>
    <row r="1990" spans="1:8" ht="15.75" x14ac:dyDescent="0.25">
      <c r="A1990" s="69" t="s">
        <v>3671</v>
      </c>
      <c r="B1990" s="69" t="s">
        <v>1531</v>
      </c>
      <c r="C1990" s="69" t="s">
        <v>1413</v>
      </c>
      <c r="D1990" s="69" t="s">
        <v>2992</v>
      </c>
      <c r="E1990" s="75" t="s">
        <v>90</v>
      </c>
      <c r="F1990" s="69" t="s">
        <v>3672</v>
      </c>
      <c r="G1990" s="78">
        <v>30000</v>
      </c>
      <c r="H1990" s="72">
        <f t="shared" si="30"/>
        <v>14.432832575283982</v>
      </c>
    </row>
    <row r="1991" spans="1:8" ht="15.75" x14ac:dyDescent="0.25">
      <c r="A1991" s="69" t="s">
        <v>3673</v>
      </c>
      <c r="B1991" s="69" t="s">
        <v>1844</v>
      </c>
      <c r="C1991" s="69" t="s">
        <v>3674</v>
      </c>
      <c r="D1991" s="69" t="s">
        <v>2992</v>
      </c>
      <c r="E1991" s="75" t="s">
        <v>90</v>
      </c>
      <c r="F1991" s="69" t="s">
        <v>3675</v>
      </c>
      <c r="G1991" s="78">
        <v>10000</v>
      </c>
      <c r="H1991" s="72">
        <f t="shared" ref="H1991:H2054" si="31">G1991/$G$2</f>
        <v>4.8109441917613269</v>
      </c>
    </row>
    <row r="1992" spans="1:8" ht="15.75" x14ac:dyDescent="0.25">
      <c r="A1992" s="69" t="s">
        <v>3676</v>
      </c>
      <c r="B1992" s="69" t="s">
        <v>1844</v>
      </c>
      <c r="C1992" s="69" t="s">
        <v>3677</v>
      </c>
      <c r="D1992" s="69" t="s">
        <v>2992</v>
      </c>
      <c r="E1992" s="75" t="s">
        <v>90</v>
      </c>
      <c r="F1992" s="69" t="s">
        <v>3675</v>
      </c>
      <c r="G1992" s="78">
        <v>10000</v>
      </c>
      <c r="H1992" s="72">
        <f t="shared" si="31"/>
        <v>4.8109441917613269</v>
      </c>
    </row>
    <row r="1993" spans="1:8" ht="15.75" x14ac:dyDescent="0.25">
      <c r="A1993" s="69" t="s">
        <v>3678</v>
      </c>
      <c r="B1993" s="69" t="s">
        <v>1844</v>
      </c>
      <c r="C1993" s="69" t="s">
        <v>3679</v>
      </c>
      <c r="D1993" s="69" t="s">
        <v>2992</v>
      </c>
      <c r="E1993" s="75" t="s">
        <v>90</v>
      </c>
      <c r="F1993" s="69" t="s">
        <v>3680</v>
      </c>
      <c r="G1993" s="78">
        <v>10000</v>
      </c>
      <c r="H1993" s="72">
        <f t="shared" si="31"/>
        <v>4.8109441917613269</v>
      </c>
    </row>
    <row r="1994" spans="1:8" ht="15.75" x14ac:dyDescent="0.25">
      <c r="A1994" s="69" t="s">
        <v>3681</v>
      </c>
      <c r="B1994" s="69" t="s">
        <v>1302</v>
      </c>
      <c r="C1994" s="69" t="s">
        <v>3682</v>
      </c>
      <c r="D1994" s="69" t="s">
        <v>2992</v>
      </c>
      <c r="E1994" s="75" t="s">
        <v>90</v>
      </c>
      <c r="F1994" s="69" t="s">
        <v>3683</v>
      </c>
      <c r="G1994" s="78">
        <v>192089</v>
      </c>
      <c r="H1994" s="72">
        <f t="shared" si="31"/>
        <v>92.412945885124159</v>
      </c>
    </row>
    <row r="1995" spans="1:8" ht="15.75" x14ac:dyDescent="0.25">
      <c r="A1995" s="69" t="s">
        <v>3681</v>
      </c>
      <c r="B1995" s="69" t="s">
        <v>1302</v>
      </c>
      <c r="C1995" s="69" t="s">
        <v>3682</v>
      </c>
      <c r="D1995" s="69" t="s">
        <v>2992</v>
      </c>
      <c r="E1995" s="75" t="s">
        <v>90</v>
      </c>
      <c r="F1995" s="69" t="s">
        <v>3683</v>
      </c>
      <c r="G1995" s="78">
        <v>163090</v>
      </c>
      <c r="H1995" s="72">
        <f t="shared" si="31"/>
        <v>78.46168882343548</v>
      </c>
    </row>
    <row r="1996" spans="1:8" ht="15.75" x14ac:dyDescent="0.25">
      <c r="A1996" s="69" t="s">
        <v>3684</v>
      </c>
      <c r="B1996" s="69" t="s">
        <v>1302</v>
      </c>
      <c r="C1996" s="69" t="s">
        <v>3685</v>
      </c>
      <c r="D1996" s="69" t="s">
        <v>2992</v>
      </c>
      <c r="E1996" s="75" t="s">
        <v>90</v>
      </c>
      <c r="F1996" s="69" t="s">
        <v>3686</v>
      </c>
      <c r="G1996" s="78">
        <v>100000</v>
      </c>
      <c r="H1996" s="72">
        <f t="shared" si="31"/>
        <v>48.109441917613267</v>
      </c>
    </row>
    <row r="1997" spans="1:8" ht="15.75" x14ac:dyDescent="0.25">
      <c r="A1997" s="69" t="s">
        <v>3687</v>
      </c>
      <c r="B1997" s="69" t="s">
        <v>1302</v>
      </c>
      <c r="C1997" s="69" t="s">
        <v>3688</v>
      </c>
      <c r="D1997" s="69" t="s">
        <v>2992</v>
      </c>
      <c r="E1997" s="75" t="s">
        <v>90</v>
      </c>
      <c r="F1997" s="69" t="s">
        <v>3689</v>
      </c>
      <c r="G1997" s="78">
        <v>350000</v>
      </c>
      <c r="H1997" s="72">
        <f t="shared" si="31"/>
        <v>168.38304671164644</v>
      </c>
    </row>
    <row r="1998" spans="1:8" ht="15.75" x14ac:dyDescent="0.25">
      <c r="A1998" s="69" t="s">
        <v>3690</v>
      </c>
      <c r="B1998" s="69" t="s">
        <v>1337</v>
      </c>
      <c r="C1998" s="69" t="s">
        <v>1450</v>
      </c>
      <c r="D1998" s="69" t="s">
        <v>2992</v>
      </c>
      <c r="E1998" s="75" t="s">
        <v>90</v>
      </c>
      <c r="F1998" s="69" t="s">
        <v>2327</v>
      </c>
      <c r="G1998" s="78">
        <v>500000</v>
      </c>
      <c r="H1998" s="72">
        <f t="shared" si="31"/>
        <v>240.54720958806635</v>
      </c>
    </row>
    <row r="1999" spans="1:8" ht="15.75" x14ac:dyDescent="0.25">
      <c r="A1999" s="69" t="s">
        <v>3691</v>
      </c>
      <c r="B1999" s="69" t="s">
        <v>1337</v>
      </c>
      <c r="C1999" s="69" t="s">
        <v>2201</v>
      </c>
      <c r="D1999" s="69" t="s">
        <v>2992</v>
      </c>
      <c r="E1999" s="75" t="s">
        <v>90</v>
      </c>
      <c r="F1999" s="69" t="s">
        <v>3692</v>
      </c>
      <c r="G1999" s="78">
        <v>250000</v>
      </c>
      <c r="H1999" s="72">
        <f t="shared" si="31"/>
        <v>120.27360479403318</v>
      </c>
    </row>
    <row r="2000" spans="1:8" ht="15.75" x14ac:dyDescent="0.25">
      <c r="A2000" s="69" t="s">
        <v>3693</v>
      </c>
      <c r="B2000" s="69" t="s">
        <v>1337</v>
      </c>
      <c r="C2000" s="69" t="s">
        <v>2207</v>
      </c>
      <c r="D2000" s="69" t="s">
        <v>2992</v>
      </c>
      <c r="E2000" s="75" t="s">
        <v>90</v>
      </c>
      <c r="F2000" s="69" t="s">
        <v>3694</v>
      </c>
      <c r="G2000" s="78">
        <v>300000</v>
      </c>
      <c r="H2000" s="72">
        <f t="shared" si="31"/>
        <v>144.32832575283982</v>
      </c>
    </row>
    <row r="2001" spans="1:8" ht="15.75" x14ac:dyDescent="0.25">
      <c r="A2001" s="69" t="s">
        <v>3695</v>
      </c>
      <c r="B2001" s="69" t="s">
        <v>1337</v>
      </c>
      <c r="C2001" s="69" t="s">
        <v>2210</v>
      </c>
      <c r="D2001" s="69" t="s">
        <v>2992</v>
      </c>
      <c r="E2001" s="75" t="s">
        <v>90</v>
      </c>
      <c r="F2001" s="69" t="s">
        <v>3696</v>
      </c>
      <c r="G2001" s="78">
        <v>150000</v>
      </c>
      <c r="H2001" s="72">
        <f t="shared" si="31"/>
        <v>72.164162876419908</v>
      </c>
    </row>
    <row r="2002" spans="1:8" ht="15.75" x14ac:dyDescent="0.25">
      <c r="A2002" s="69" t="s">
        <v>3697</v>
      </c>
      <c r="B2002" s="69" t="s">
        <v>1337</v>
      </c>
      <c r="C2002" s="69" t="s">
        <v>2213</v>
      </c>
      <c r="D2002" s="69" t="s">
        <v>2992</v>
      </c>
      <c r="E2002" s="75" t="s">
        <v>90</v>
      </c>
      <c r="F2002" s="69" t="s">
        <v>3698</v>
      </c>
      <c r="G2002" s="78">
        <v>300000</v>
      </c>
      <c r="H2002" s="72">
        <f t="shared" si="31"/>
        <v>144.32832575283982</v>
      </c>
    </row>
    <row r="2003" spans="1:8" ht="15.75" x14ac:dyDescent="0.25">
      <c r="A2003" s="69" t="s">
        <v>3699</v>
      </c>
      <c r="B2003" s="69" t="s">
        <v>1337</v>
      </c>
      <c r="C2003" s="69" t="s">
        <v>1651</v>
      </c>
      <c r="D2003" s="69" t="s">
        <v>2992</v>
      </c>
      <c r="E2003" s="75" t="s">
        <v>90</v>
      </c>
      <c r="F2003" s="69" t="s">
        <v>3700</v>
      </c>
      <c r="G2003" s="78">
        <v>300000</v>
      </c>
      <c r="H2003" s="72">
        <f t="shared" si="31"/>
        <v>144.32832575283982</v>
      </c>
    </row>
    <row r="2004" spans="1:8" ht="15.75" x14ac:dyDescent="0.25">
      <c r="A2004" s="69" t="s">
        <v>3701</v>
      </c>
      <c r="B2004" s="69" t="s">
        <v>1337</v>
      </c>
      <c r="C2004" s="69" t="s">
        <v>2637</v>
      </c>
      <c r="D2004" s="69" t="s">
        <v>2992</v>
      </c>
      <c r="E2004" s="75" t="s">
        <v>90</v>
      </c>
      <c r="F2004" s="69" t="s">
        <v>3702</v>
      </c>
      <c r="G2004" s="78">
        <v>300000</v>
      </c>
      <c r="H2004" s="72">
        <f t="shared" si="31"/>
        <v>144.32832575283982</v>
      </c>
    </row>
    <row r="2005" spans="1:8" ht="15.75" x14ac:dyDescent="0.25">
      <c r="A2005" s="69" t="s">
        <v>3703</v>
      </c>
      <c r="B2005" s="69" t="s">
        <v>1337</v>
      </c>
      <c r="C2005" s="69" t="s">
        <v>2555</v>
      </c>
      <c r="D2005" s="69" t="s">
        <v>2992</v>
      </c>
      <c r="E2005" s="75" t="s">
        <v>90</v>
      </c>
      <c r="F2005" s="69" t="s">
        <v>3704</v>
      </c>
      <c r="G2005" s="78">
        <v>300000</v>
      </c>
      <c r="H2005" s="72">
        <f t="shared" si="31"/>
        <v>144.32832575283982</v>
      </c>
    </row>
    <row r="2006" spans="1:8" ht="15.75" x14ac:dyDescent="0.25">
      <c r="A2006" s="69" t="s">
        <v>3705</v>
      </c>
      <c r="B2006" s="69" t="s">
        <v>1337</v>
      </c>
      <c r="C2006" s="69" t="s">
        <v>2945</v>
      </c>
      <c r="D2006" s="69" t="s">
        <v>2992</v>
      </c>
      <c r="E2006" s="75" t="s">
        <v>90</v>
      </c>
      <c r="F2006" s="69" t="s">
        <v>3706</v>
      </c>
      <c r="G2006" s="78">
        <v>200000</v>
      </c>
      <c r="H2006" s="72">
        <f t="shared" si="31"/>
        <v>96.218883835226535</v>
      </c>
    </row>
    <row r="2007" spans="1:8" ht="15.75" x14ac:dyDescent="0.25">
      <c r="A2007" s="69" t="s">
        <v>3707</v>
      </c>
      <c r="B2007" s="69" t="s">
        <v>1337</v>
      </c>
      <c r="C2007" s="69" t="s">
        <v>2948</v>
      </c>
      <c r="D2007" s="69" t="s">
        <v>2992</v>
      </c>
      <c r="E2007" s="75" t="s">
        <v>90</v>
      </c>
      <c r="F2007" s="69" t="s">
        <v>3708</v>
      </c>
      <c r="G2007" s="78">
        <v>300000</v>
      </c>
      <c r="H2007" s="72">
        <f t="shared" si="31"/>
        <v>144.32832575283982</v>
      </c>
    </row>
    <row r="2008" spans="1:8" ht="15.75" x14ac:dyDescent="0.25">
      <c r="A2008" s="69" t="s">
        <v>3709</v>
      </c>
      <c r="B2008" s="69" t="s">
        <v>1337</v>
      </c>
      <c r="C2008" s="69" t="s">
        <v>2952</v>
      </c>
      <c r="D2008" s="69" t="s">
        <v>2992</v>
      </c>
      <c r="E2008" s="75" t="s">
        <v>90</v>
      </c>
      <c r="F2008" s="69" t="s">
        <v>3710</v>
      </c>
      <c r="G2008" s="78">
        <v>300000</v>
      </c>
      <c r="H2008" s="72">
        <f t="shared" si="31"/>
        <v>144.32832575283982</v>
      </c>
    </row>
    <row r="2009" spans="1:8" ht="15.75" x14ac:dyDescent="0.25">
      <c r="A2009" s="69" t="s">
        <v>3711</v>
      </c>
      <c r="B2009" s="69" t="s">
        <v>1337</v>
      </c>
      <c r="C2009" s="69" t="s">
        <v>2955</v>
      </c>
      <c r="D2009" s="69" t="s">
        <v>2992</v>
      </c>
      <c r="E2009" s="75" t="s">
        <v>90</v>
      </c>
      <c r="F2009" s="69" t="s">
        <v>3712</v>
      </c>
      <c r="G2009" s="78">
        <v>300000</v>
      </c>
      <c r="H2009" s="72">
        <f t="shared" si="31"/>
        <v>144.32832575283982</v>
      </c>
    </row>
    <row r="2010" spans="1:8" ht="15.75" x14ac:dyDescent="0.25">
      <c r="A2010" s="69" t="s">
        <v>3713</v>
      </c>
      <c r="B2010" s="69" t="s">
        <v>1337</v>
      </c>
      <c r="C2010" s="69" t="s">
        <v>2938</v>
      </c>
      <c r="D2010" s="69" t="s">
        <v>2992</v>
      </c>
      <c r="E2010" s="75" t="s">
        <v>90</v>
      </c>
      <c r="F2010" s="69" t="s">
        <v>3714</v>
      </c>
      <c r="G2010" s="78">
        <v>300000</v>
      </c>
      <c r="H2010" s="72">
        <f t="shared" si="31"/>
        <v>144.32832575283982</v>
      </c>
    </row>
    <row r="2011" spans="1:8" ht="15.75" x14ac:dyDescent="0.25">
      <c r="A2011" s="69" t="s">
        <v>3715</v>
      </c>
      <c r="B2011" s="69" t="s">
        <v>1302</v>
      </c>
      <c r="C2011" s="69" t="s">
        <v>3716</v>
      </c>
      <c r="D2011" s="69" t="s">
        <v>2992</v>
      </c>
      <c r="E2011" s="75" t="s">
        <v>90</v>
      </c>
      <c r="F2011" s="69" t="s">
        <v>3717</v>
      </c>
      <c r="G2011" s="78">
        <v>100000</v>
      </c>
      <c r="H2011" s="72">
        <f t="shared" si="31"/>
        <v>48.109441917613267</v>
      </c>
    </row>
    <row r="2012" spans="1:8" ht="15.75" x14ac:dyDescent="0.25">
      <c r="A2012" s="69" t="s">
        <v>3718</v>
      </c>
      <c r="B2012" s="69" t="s">
        <v>1302</v>
      </c>
      <c r="C2012" s="69" t="s">
        <v>3719</v>
      </c>
      <c r="D2012" s="69" t="s">
        <v>2992</v>
      </c>
      <c r="E2012" s="75" t="s">
        <v>90</v>
      </c>
      <c r="F2012" s="69" t="s">
        <v>3720</v>
      </c>
      <c r="G2012" s="78">
        <v>690501</v>
      </c>
      <c r="H2012" s="72">
        <f t="shared" si="31"/>
        <v>332.19617753553882</v>
      </c>
    </row>
    <row r="2013" spans="1:8" ht="15.75" x14ac:dyDescent="0.25">
      <c r="A2013" s="69" t="s">
        <v>3721</v>
      </c>
      <c r="B2013" s="69" t="s">
        <v>1302</v>
      </c>
      <c r="C2013" s="69" t="s">
        <v>3722</v>
      </c>
      <c r="D2013" s="69" t="s">
        <v>2992</v>
      </c>
      <c r="E2013" s="75" t="s">
        <v>90</v>
      </c>
      <c r="F2013" s="69" t="s">
        <v>3723</v>
      </c>
      <c r="G2013" s="78">
        <v>490000</v>
      </c>
      <c r="H2013" s="72">
        <f t="shared" si="31"/>
        <v>235.73626539630501</v>
      </c>
    </row>
    <row r="2014" spans="1:8" ht="15.75" x14ac:dyDescent="0.25">
      <c r="A2014" s="69" t="s">
        <v>3724</v>
      </c>
      <c r="B2014" s="69" t="s">
        <v>1302</v>
      </c>
      <c r="C2014" s="69" t="s">
        <v>3725</v>
      </c>
      <c r="D2014" s="69" t="s">
        <v>2992</v>
      </c>
      <c r="E2014" s="75" t="s">
        <v>90</v>
      </c>
      <c r="F2014" s="69" t="s">
        <v>3726</v>
      </c>
      <c r="G2014" s="78">
        <v>420000</v>
      </c>
      <c r="H2014" s="72">
        <f t="shared" si="31"/>
        <v>202.05965605397574</v>
      </c>
    </row>
    <row r="2015" spans="1:8" ht="15.75" x14ac:dyDescent="0.25">
      <c r="A2015" s="69" t="s">
        <v>3727</v>
      </c>
      <c r="B2015" s="69" t="s">
        <v>1337</v>
      </c>
      <c r="C2015" s="69" t="s">
        <v>2702</v>
      </c>
      <c r="D2015" s="69" t="s">
        <v>2992</v>
      </c>
      <c r="E2015" s="75" t="s">
        <v>90</v>
      </c>
      <c r="F2015" s="69" t="s">
        <v>3407</v>
      </c>
      <c r="G2015" s="78">
        <v>1800000</v>
      </c>
      <c r="H2015" s="72">
        <f t="shared" si="31"/>
        <v>865.9699545170389</v>
      </c>
    </row>
    <row r="2016" spans="1:8" ht="15.75" x14ac:dyDescent="0.25">
      <c r="A2016" s="69" t="s">
        <v>3728</v>
      </c>
      <c r="B2016" s="69" t="s">
        <v>1302</v>
      </c>
      <c r="C2016" s="69" t="s">
        <v>3729</v>
      </c>
      <c r="D2016" s="69" t="s">
        <v>2992</v>
      </c>
      <c r="E2016" s="75" t="s">
        <v>90</v>
      </c>
      <c r="F2016" s="69" t="s">
        <v>3723</v>
      </c>
      <c r="G2016" s="78">
        <v>490000</v>
      </c>
      <c r="H2016" s="72">
        <f t="shared" si="31"/>
        <v>235.73626539630501</v>
      </c>
    </row>
    <row r="2017" spans="1:8" ht="15.75" x14ac:dyDescent="0.25">
      <c r="A2017" s="69" t="s">
        <v>3730</v>
      </c>
      <c r="B2017" s="69" t="s">
        <v>1302</v>
      </c>
      <c r="C2017" s="69" t="s">
        <v>3731</v>
      </c>
      <c r="D2017" s="69" t="s">
        <v>2992</v>
      </c>
      <c r="E2017" s="75" t="s">
        <v>90</v>
      </c>
      <c r="F2017" s="69" t="s">
        <v>3732</v>
      </c>
      <c r="G2017" s="78">
        <v>60000</v>
      </c>
      <c r="H2017" s="72">
        <f t="shared" si="31"/>
        <v>28.865665150567963</v>
      </c>
    </row>
    <row r="2018" spans="1:8" ht="15.75" x14ac:dyDescent="0.25">
      <c r="A2018" s="69" t="s">
        <v>3733</v>
      </c>
      <c r="B2018" s="69" t="s">
        <v>1337</v>
      </c>
      <c r="C2018" s="69" t="s">
        <v>2348</v>
      </c>
      <c r="D2018" s="69" t="s">
        <v>2992</v>
      </c>
      <c r="E2018" s="75" t="s">
        <v>90</v>
      </c>
      <c r="F2018" s="69" t="s">
        <v>3734</v>
      </c>
      <c r="G2018" s="78">
        <v>70000</v>
      </c>
      <c r="H2018" s="72">
        <f t="shared" si="31"/>
        <v>33.676609342329286</v>
      </c>
    </row>
    <row r="2019" spans="1:8" ht="15.75" x14ac:dyDescent="0.25">
      <c r="A2019" s="69" t="s">
        <v>3735</v>
      </c>
      <c r="B2019" s="69" t="s">
        <v>1878</v>
      </c>
      <c r="C2019" s="69" t="s">
        <v>1372</v>
      </c>
      <c r="D2019" s="69" t="s">
        <v>2992</v>
      </c>
      <c r="E2019" s="75" t="s">
        <v>90</v>
      </c>
      <c r="F2019" s="69" t="s">
        <v>3736</v>
      </c>
      <c r="G2019" s="78">
        <v>140000</v>
      </c>
      <c r="H2019" s="72">
        <f t="shared" si="31"/>
        <v>67.353218684658572</v>
      </c>
    </row>
    <row r="2020" spans="1:8" ht="15.75" x14ac:dyDescent="0.25">
      <c r="A2020" s="69" t="s">
        <v>3737</v>
      </c>
      <c r="B2020" s="69" t="s">
        <v>1878</v>
      </c>
      <c r="C2020" s="69" t="s">
        <v>1574</v>
      </c>
      <c r="D2020" s="69" t="s">
        <v>2992</v>
      </c>
      <c r="E2020" s="75" t="s">
        <v>90</v>
      </c>
      <c r="F2020" s="69" t="s">
        <v>3738</v>
      </c>
      <c r="G2020" s="78">
        <v>285600</v>
      </c>
      <c r="H2020" s="72">
        <f t="shared" si="31"/>
        <v>137.40056611670349</v>
      </c>
    </row>
    <row r="2021" spans="1:8" ht="15.75" x14ac:dyDescent="0.25">
      <c r="A2021" s="69" t="s">
        <v>3739</v>
      </c>
      <c r="B2021" s="69" t="s">
        <v>1878</v>
      </c>
      <c r="C2021" s="69" t="s">
        <v>1532</v>
      </c>
      <c r="D2021" s="69" t="s">
        <v>2992</v>
      </c>
      <c r="E2021" s="75" t="s">
        <v>90</v>
      </c>
      <c r="F2021" s="69" t="s">
        <v>3740</v>
      </c>
      <c r="G2021" s="78">
        <v>100000</v>
      </c>
      <c r="H2021" s="72">
        <f t="shared" si="31"/>
        <v>48.109441917613267</v>
      </c>
    </row>
    <row r="2022" spans="1:8" ht="15.75" x14ac:dyDescent="0.25">
      <c r="A2022" s="69" t="s">
        <v>3741</v>
      </c>
      <c r="B2022" s="69" t="s">
        <v>1878</v>
      </c>
      <c r="C2022" s="69" t="s">
        <v>1535</v>
      </c>
      <c r="D2022" s="69" t="s">
        <v>2992</v>
      </c>
      <c r="E2022" s="75" t="s">
        <v>90</v>
      </c>
      <c r="F2022" s="69" t="s">
        <v>3742</v>
      </c>
      <c r="G2022" s="78">
        <v>100000</v>
      </c>
      <c r="H2022" s="72">
        <f t="shared" si="31"/>
        <v>48.109441917613267</v>
      </c>
    </row>
    <row r="2023" spans="1:8" ht="15.75" x14ac:dyDescent="0.25">
      <c r="A2023" s="69" t="s">
        <v>3741</v>
      </c>
      <c r="B2023" s="69" t="s">
        <v>1878</v>
      </c>
      <c r="C2023" s="69" t="s">
        <v>1535</v>
      </c>
      <c r="D2023" s="69" t="s">
        <v>2992</v>
      </c>
      <c r="E2023" s="75" t="s">
        <v>90</v>
      </c>
      <c r="F2023" s="69" t="s">
        <v>3743</v>
      </c>
      <c r="G2023" s="78">
        <v>-100000</v>
      </c>
      <c r="H2023" s="72">
        <f t="shared" si="31"/>
        <v>-48.109441917613267</v>
      </c>
    </row>
    <row r="2024" spans="1:8" ht="15.75" x14ac:dyDescent="0.25">
      <c r="A2024" s="69" t="s">
        <v>3744</v>
      </c>
      <c r="B2024" s="69" t="s">
        <v>1878</v>
      </c>
      <c r="C2024" s="69" t="s">
        <v>1474</v>
      </c>
      <c r="D2024" s="69" t="s">
        <v>2992</v>
      </c>
      <c r="E2024" s="75" t="s">
        <v>90</v>
      </c>
      <c r="F2024" s="69" t="s">
        <v>3745</v>
      </c>
      <c r="G2024" s="78">
        <v>45000</v>
      </c>
      <c r="H2024" s="72">
        <f t="shared" si="31"/>
        <v>21.649248862925973</v>
      </c>
    </row>
    <row r="2025" spans="1:8" ht="15.75" x14ac:dyDescent="0.25">
      <c r="A2025" s="69" t="s">
        <v>3746</v>
      </c>
      <c r="B2025" s="69" t="s">
        <v>1878</v>
      </c>
      <c r="C2025" s="69" t="s">
        <v>1478</v>
      </c>
      <c r="D2025" s="69" t="s">
        <v>2992</v>
      </c>
      <c r="E2025" s="75" t="s">
        <v>90</v>
      </c>
      <c r="F2025" s="69" t="s">
        <v>3747</v>
      </c>
      <c r="G2025" s="78">
        <v>100000</v>
      </c>
      <c r="H2025" s="72">
        <f t="shared" si="31"/>
        <v>48.109441917613267</v>
      </c>
    </row>
    <row r="2026" spans="1:8" ht="15.75" x14ac:dyDescent="0.25">
      <c r="A2026" s="69" t="s">
        <v>3748</v>
      </c>
      <c r="B2026" s="69" t="s">
        <v>2263</v>
      </c>
      <c r="C2026" s="69" t="s">
        <v>3749</v>
      </c>
      <c r="D2026" s="69" t="s">
        <v>2992</v>
      </c>
      <c r="E2026" s="75" t="s">
        <v>90</v>
      </c>
      <c r="F2026" s="69" t="s">
        <v>3750</v>
      </c>
      <c r="G2026" s="78">
        <v>260000</v>
      </c>
      <c r="H2026" s="72">
        <f t="shared" si="31"/>
        <v>125.0845489857945</v>
      </c>
    </row>
    <row r="2027" spans="1:8" ht="15.75" x14ac:dyDescent="0.25">
      <c r="A2027" s="69" t="s">
        <v>3751</v>
      </c>
      <c r="B2027" s="69" t="s">
        <v>1878</v>
      </c>
      <c r="C2027" s="69" t="s">
        <v>1489</v>
      </c>
      <c r="D2027" s="69" t="s">
        <v>2992</v>
      </c>
      <c r="E2027" s="75" t="s">
        <v>90</v>
      </c>
      <c r="F2027" s="69" t="s">
        <v>3752</v>
      </c>
      <c r="G2027" s="78">
        <v>450000</v>
      </c>
      <c r="H2027" s="72">
        <f t="shared" si="31"/>
        <v>216.49248862925973</v>
      </c>
    </row>
    <row r="2028" spans="1:8" ht="15.75" x14ac:dyDescent="0.25">
      <c r="A2028" s="69" t="s">
        <v>3753</v>
      </c>
      <c r="B2028" s="69" t="s">
        <v>1878</v>
      </c>
      <c r="C2028" s="69" t="s">
        <v>1492</v>
      </c>
      <c r="D2028" s="69" t="s">
        <v>2992</v>
      </c>
      <c r="E2028" s="75" t="s">
        <v>90</v>
      </c>
      <c r="F2028" s="69" t="s">
        <v>3754</v>
      </c>
      <c r="G2028" s="78">
        <v>200000</v>
      </c>
      <c r="H2028" s="72">
        <f t="shared" si="31"/>
        <v>96.218883835226535</v>
      </c>
    </row>
    <row r="2029" spans="1:8" ht="15.75" x14ac:dyDescent="0.25">
      <c r="A2029" s="69" t="s">
        <v>3755</v>
      </c>
      <c r="B2029" s="69" t="s">
        <v>1878</v>
      </c>
      <c r="C2029" s="69" t="s">
        <v>1496</v>
      </c>
      <c r="D2029" s="69" t="s">
        <v>2992</v>
      </c>
      <c r="E2029" s="75" t="s">
        <v>90</v>
      </c>
      <c r="F2029" s="69" t="s">
        <v>3756</v>
      </c>
      <c r="G2029" s="78">
        <v>440000</v>
      </c>
      <c r="H2029" s="72">
        <f t="shared" si="31"/>
        <v>211.68154443749839</v>
      </c>
    </row>
    <row r="2030" spans="1:8" ht="15.75" x14ac:dyDescent="0.25">
      <c r="A2030" s="69" t="s">
        <v>3757</v>
      </c>
      <c r="B2030" s="69" t="s">
        <v>2263</v>
      </c>
      <c r="C2030" s="69" t="s">
        <v>3758</v>
      </c>
      <c r="D2030" s="69" t="s">
        <v>2992</v>
      </c>
      <c r="E2030" s="75" t="s">
        <v>90</v>
      </c>
      <c r="F2030" s="69" t="s">
        <v>3759</v>
      </c>
      <c r="G2030" s="78">
        <v>100000</v>
      </c>
      <c r="H2030" s="72">
        <f t="shared" si="31"/>
        <v>48.109441917613267</v>
      </c>
    </row>
    <row r="2031" spans="1:8" ht="15.75" x14ac:dyDescent="0.25">
      <c r="A2031" s="69" t="s">
        <v>3760</v>
      </c>
      <c r="B2031" s="69" t="s">
        <v>2263</v>
      </c>
      <c r="C2031" s="69" t="s">
        <v>3761</v>
      </c>
      <c r="D2031" s="69" t="s">
        <v>2992</v>
      </c>
      <c r="E2031" s="75" t="s">
        <v>90</v>
      </c>
      <c r="F2031" s="69" t="s">
        <v>3762</v>
      </c>
      <c r="G2031" s="78">
        <v>100000</v>
      </c>
      <c r="H2031" s="72">
        <f t="shared" si="31"/>
        <v>48.109441917613267</v>
      </c>
    </row>
    <row r="2032" spans="1:8" ht="15.75" x14ac:dyDescent="0.25">
      <c r="A2032" s="69" t="s">
        <v>3763</v>
      </c>
      <c r="B2032" s="69" t="s">
        <v>1878</v>
      </c>
      <c r="C2032" s="69" t="s">
        <v>1499</v>
      </c>
      <c r="D2032" s="69" t="s">
        <v>2992</v>
      </c>
      <c r="E2032" s="75" t="s">
        <v>90</v>
      </c>
      <c r="F2032" s="69" t="s">
        <v>3764</v>
      </c>
      <c r="G2032" s="78">
        <v>150000</v>
      </c>
      <c r="H2032" s="72">
        <f t="shared" si="31"/>
        <v>72.164162876419908</v>
      </c>
    </row>
    <row r="2033" spans="1:8" ht="15.75" x14ac:dyDescent="0.25">
      <c r="A2033" s="69" t="s">
        <v>3765</v>
      </c>
      <c r="B2033" s="69" t="s">
        <v>1878</v>
      </c>
      <c r="C2033" s="69" t="s">
        <v>1502</v>
      </c>
      <c r="D2033" s="69" t="s">
        <v>2992</v>
      </c>
      <c r="E2033" s="75" t="s">
        <v>90</v>
      </c>
      <c r="F2033" s="69" t="s">
        <v>3766</v>
      </c>
      <c r="G2033" s="78">
        <v>105000</v>
      </c>
      <c r="H2033" s="72">
        <f t="shared" si="31"/>
        <v>50.514914013493936</v>
      </c>
    </row>
    <row r="2034" spans="1:8" ht="15.75" x14ac:dyDescent="0.25">
      <c r="A2034" s="69" t="s">
        <v>3767</v>
      </c>
      <c r="B2034" s="69" t="s">
        <v>2263</v>
      </c>
      <c r="C2034" s="69" t="s">
        <v>3768</v>
      </c>
      <c r="D2034" s="69" t="s">
        <v>2992</v>
      </c>
      <c r="E2034" s="75" t="s">
        <v>90</v>
      </c>
      <c r="F2034" s="69" t="s">
        <v>3769</v>
      </c>
      <c r="G2034" s="78">
        <v>100000</v>
      </c>
      <c r="H2034" s="72">
        <f t="shared" si="31"/>
        <v>48.109441917613267</v>
      </c>
    </row>
    <row r="2035" spans="1:8" ht="15.75" x14ac:dyDescent="0.25">
      <c r="A2035" s="69" t="s">
        <v>3770</v>
      </c>
      <c r="B2035" s="69" t="s">
        <v>1878</v>
      </c>
      <c r="C2035" s="69" t="s">
        <v>1505</v>
      </c>
      <c r="D2035" s="69" t="s">
        <v>2992</v>
      </c>
      <c r="E2035" s="75" t="s">
        <v>90</v>
      </c>
      <c r="F2035" s="69" t="s">
        <v>3771</v>
      </c>
      <c r="G2035" s="78">
        <v>90000</v>
      </c>
      <c r="H2035" s="72">
        <f t="shared" si="31"/>
        <v>43.298497725851945</v>
      </c>
    </row>
    <row r="2036" spans="1:8" ht="15.75" x14ac:dyDescent="0.25">
      <c r="A2036" s="69" t="s">
        <v>3772</v>
      </c>
      <c r="B2036" s="69" t="s">
        <v>1919</v>
      </c>
      <c r="C2036" s="69" t="s">
        <v>1648</v>
      </c>
      <c r="D2036" s="69" t="s">
        <v>2992</v>
      </c>
      <c r="E2036" s="75" t="s">
        <v>90</v>
      </c>
      <c r="F2036" s="69" t="s">
        <v>3773</v>
      </c>
      <c r="G2036" s="78">
        <v>140000</v>
      </c>
      <c r="H2036" s="72">
        <f t="shared" si="31"/>
        <v>67.353218684658572</v>
      </c>
    </row>
    <row r="2037" spans="1:8" ht="15.75" x14ac:dyDescent="0.25">
      <c r="A2037" s="69" t="s">
        <v>3774</v>
      </c>
      <c r="B2037" s="69" t="s">
        <v>1919</v>
      </c>
      <c r="C2037" s="69" t="s">
        <v>1436</v>
      </c>
      <c r="D2037" s="69" t="s">
        <v>2992</v>
      </c>
      <c r="E2037" s="75" t="s">
        <v>90</v>
      </c>
      <c r="F2037" s="69" t="s">
        <v>3775</v>
      </c>
      <c r="G2037" s="78">
        <v>147600</v>
      </c>
      <c r="H2037" s="72">
        <f t="shared" si="31"/>
        <v>71.009536270397192</v>
      </c>
    </row>
    <row r="2038" spans="1:8" ht="15.75" x14ac:dyDescent="0.25">
      <c r="A2038" s="69" t="s">
        <v>3498</v>
      </c>
      <c r="B2038" s="69" t="s">
        <v>1302</v>
      </c>
      <c r="C2038" s="69" t="s">
        <v>3499</v>
      </c>
      <c r="D2038" s="69" t="s">
        <v>2992</v>
      </c>
      <c r="E2038" s="75" t="s">
        <v>90</v>
      </c>
      <c r="F2038" s="69" t="s">
        <v>3500</v>
      </c>
      <c r="G2038" s="78">
        <v>227222</v>
      </c>
      <c r="H2038" s="72">
        <f t="shared" si="31"/>
        <v>109.31523611403922</v>
      </c>
    </row>
    <row r="2039" spans="1:8" ht="15.75" x14ac:dyDescent="0.25">
      <c r="A2039" s="69" t="s">
        <v>3776</v>
      </c>
      <c r="B2039" s="69" t="s">
        <v>1337</v>
      </c>
      <c r="C2039" s="69" t="s">
        <v>1448</v>
      </c>
      <c r="D2039" s="69" t="s">
        <v>2992</v>
      </c>
      <c r="E2039" s="75" t="s">
        <v>90</v>
      </c>
      <c r="F2039" s="69" t="s">
        <v>1339</v>
      </c>
      <c r="G2039" s="78">
        <v>1930000</v>
      </c>
      <c r="H2039" s="72">
        <f t="shared" si="31"/>
        <v>928.51222900993616</v>
      </c>
    </row>
    <row r="2040" spans="1:8" ht="15.75" x14ac:dyDescent="0.25">
      <c r="A2040" s="69" t="s">
        <v>3777</v>
      </c>
      <c r="B2040" s="69" t="s">
        <v>1337</v>
      </c>
      <c r="C2040" s="69" t="s">
        <v>1792</v>
      </c>
      <c r="D2040" s="69" t="s">
        <v>2992</v>
      </c>
      <c r="E2040" s="75" t="s">
        <v>90</v>
      </c>
      <c r="F2040" s="69" t="s">
        <v>3680</v>
      </c>
      <c r="G2040" s="78">
        <v>300000</v>
      </c>
      <c r="H2040" s="72">
        <f t="shared" si="31"/>
        <v>144.32832575283982</v>
      </c>
    </row>
    <row r="2041" spans="1:8" ht="15.75" x14ac:dyDescent="0.25">
      <c r="A2041" s="69" t="s">
        <v>3778</v>
      </c>
      <c r="B2041" s="69" t="s">
        <v>1385</v>
      </c>
      <c r="C2041" s="69" t="s">
        <v>1829</v>
      </c>
      <c r="D2041" s="69" t="s">
        <v>2992</v>
      </c>
      <c r="E2041" s="75" t="s">
        <v>90</v>
      </c>
      <c r="F2041" s="69" t="s">
        <v>3779</v>
      </c>
      <c r="G2041" s="78">
        <v>52500</v>
      </c>
      <c r="H2041" s="72">
        <f t="shared" si="31"/>
        <v>25.257457006746968</v>
      </c>
    </row>
    <row r="2042" spans="1:8" ht="15.75" x14ac:dyDescent="0.25">
      <c r="A2042" s="69" t="s">
        <v>3780</v>
      </c>
      <c r="B2042" s="69" t="s">
        <v>1716</v>
      </c>
      <c r="C2042" s="69" t="s">
        <v>3781</v>
      </c>
      <c r="D2042" s="69" t="s">
        <v>2992</v>
      </c>
      <c r="E2042" s="75" t="s">
        <v>90</v>
      </c>
      <c r="F2042" s="69" t="s">
        <v>3782</v>
      </c>
      <c r="G2042" s="78">
        <v>176700</v>
      </c>
      <c r="H2042" s="72">
        <f t="shared" si="31"/>
        <v>85.009383868422645</v>
      </c>
    </row>
    <row r="2043" spans="1:8" ht="15.75" x14ac:dyDescent="0.25">
      <c r="A2043" s="69" t="s">
        <v>3783</v>
      </c>
      <c r="B2043" s="69" t="s">
        <v>1385</v>
      </c>
      <c r="C2043" s="69" t="s">
        <v>2879</v>
      </c>
      <c r="D2043" s="69" t="s">
        <v>2992</v>
      </c>
      <c r="E2043" s="75" t="s">
        <v>90</v>
      </c>
      <c r="F2043" s="69" t="s">
        <v>3784</v>
      </c>
      <c r="G2043" s="78">
        <v>20000</v>
      </c>
      <c r="H2043" s="72">
        <f t="shared" si="31"/>
        <v>9.6218883835226539</v>
      </c>
    </row>
    <row r="2044" spans="1:8" ht="15.75" x14ac:dyDescent="0.25">
      <c r="A2044" s="69" t="s">
        <v>3785</v>
      </c>
      <c r="B2044" s="69" t="s">
        <v>1716</v>
      </c>
      <c r="C2044" s="69" t="s">
        <v>3786</v>
      </c>
      <c r="D2044" s="69" t="s">
        <v>2992</v>
      </c>
      <c r="E2044" s="75" t="s">
        <v>90</v>
      </c>
      <c r="F2044" s="69" t="s">
        <v>3787</v>
      </c>
      <c r="G2044" s="78">
        <v>40000</v>
      </c>
      <c r="H2044" s="72">
        <f t="shared" si="31"/>
        <v>19.243776767045308</v>
      </c>
    </row>
    <row r="2045" spans="1:8" ht="15.75" x14ac:dyDescent="0.25">
      <c r="A2045" s="69" t="s">
        <v>3788</v>
      </c>
      <c r="B2045" s="69" t="s">
        <v>1385</v>
      </c>
      <c r="C2045" s="69" t="s">
        <v>2887</v>
      </c>
      <c r="D2045" s="69" t="s">
        <v>2992</v>
      </c>
      <c r="E2045" s="75" t="s">
        <v>90</v>
      </c>
      <c r="F2045" s="69" t="s">
        <v>3789</v>
      </c>
      <c r="G2045" s="78">
        <v>73980</v>
      </c>
      <c r="H2045" s="72">
        <f t="shared" si="31"/>
        <v>35.591365130650296</v>
      </c>
    </row>
    <row r="2046" spans="1:8" ht="15.75" x14ac:dyDescent="0.25">
      <c r="A2046" s="69" t="s">
        <v>3790</v>
      </c>
      <c r="B2046" s="69" t="s">
        <v>1385</v>
      </c>
      <c r="C2046" s="69" t="s">
        <v>2890</v>
      </c>
      <c r="D2046" s="69" t="s">
        <v>2992</v>
      </c>
      <c r="E2046" s="75" t="s">
        <v>90</v>
      </c>
      <c r="F2046" s="69" t="s">
        <v>3791</v>
      </c>
      <c r="G2046" s="78">
        <v>70000</v>
      </c>
      <c r="H2046" s="72">
        <f t="shared" si="31"/>
        <v>33.676609342329286</v>
      </c>
    </row>
    <row r="2047" spans="1:8" ht="15.75" x14ac:dyDescent="0.25">
      <c r="A2047" s="69" t="s">
        <v>3792</v>
      </c>
      <c r="B2047" s="69" t="s">
        <v>1716</v>
      </c>
      <c r="C2047" s="69" t="s">
        <v>3793</v>
      </c>
      <c r="D2047" s="69" t="s">
        <v>2992</v>
      </c>
      <c r="E2047" s="75" t="s">
        <v>90</v>
      </c>
      <c r="F2047" s="69" t="s">
        <v>3794</v>
      </c>
      <c r="G2047" s="78">
        <v>160000</v>
      </c>
      <c r="H2047" s="72">
        <f t="shared" si="31"/>
        <v>76.975107068181231</v>
      </c>
    </row>
    <row r="2048" spans="1:8" ht="15.75" x14ac:dyDescent="0.25">
      <c r="A2048" s="69" t="s">
        <v>3795</v>
      </c>
      <c r="B2048" s="69" t="s">
        <v>1385</v>
      </c>
      <c r="C2048" s="69" t="s">
        <v>2893</v>
      </c>
      <c r="D2048" s="69" t="s">
        <v>2992</v>
      </c>
      <c r="E2048" s="75" t="s">
        <v>90</v>
      </c>
      <c r="F2048" s="69" t="s">
        <v>3796</v>
      </c>
      <c r="G2048" s="78">
        <v>60000</v>
      </c>
      <c r="H2048" s="72">
        <f t="shared" si="31"/>
        <v>28.865665150567963</v>
      </c>
    </row>
    <row r="2049" spans="1:8" ht="15.75" x14ac:dyDescent="0.25">
      <c r="A2049" s="69" t="s">
        <v>3797</v>
      </c>
      <c r="B2049" s="69" t="s">
        <v>1385</v>
      </c>
      <c r="C2049" s="69" t="s">
        <v>2902</v>
      </c>
      <c r="D2049" s="69" t="s">
        <v>2992</v>
      </c>
      <c r="E2049" s="75" t="s">
        <v>90</v>
      </c>
      <c r="F2049" s="69" t="s">
        <v>3798</v>
      </c>
      <c r="G2049" s="78">
        <v>140000</v>
      </c>
      <c r="H2049" s="72">
        <f t="shared" si="31"/>
        <v>67.353218684658572</v>
      </c>
    </row>
    <row r="2050" spans="1:8" ht="15.75" x14ac:dyDescent="0.25">
      <c r="A2050" s="69" t="s">
        <v>3799</v>
      </c>
      <c r="B2050" s="69" t="s">
        <v>1385</v>
      </c>
      <c r="C2050" s="69" t="s">
        <v>2907</v>
      </c>
      <c r="D2050" s="69" t="s">
        <v>2992</v>
      </c>
      <c r="E2050" s="75" t="s">
        <v>90</v>
      </c>
      <c r="F2050" s="69" t="s">
        <v>3800</v>
      </c>
      <c r="G2050" s="78">
        <v>144000</v>
      </c>
      <c r="H2050" s="72">
        <f t="shared" si="31"/>
        <v>69.277596361363109</v>
      </c>
    </row>
    <row r="2051" spans="1:8" ht="15.75" x14ac:dyDescent="0.25">
      <c r="A2051" s="69" t="s">
        <v>3801</v>
      </c>
      <c r="B2051" s="69" t="s">
        <v>1716</v>
      </c>
      <c r="C2051" s="69" t="s">
        <v>3802</v>
      </c>
      <c r="D2051" s="69" t="s">
        <v>2992</v>
      </c>
      <c r="E2051" s="75" t="s">
        <v>90</v>
      </c>
      <c r="F2051" s="69" t="s">
        <v>3803</v>
      </c>
      <c r="G2051" s="78">
        <v>120000</v>
      </c>
      <c r="H2051" s="72">
        <f t="shared" si="31"/>
        <v>57.731330301135927</v>
      </c>
    </row>
    <row r="2052" spans="1:8" ht="15.75" x14ac:dyDescent="0.25">
      <c r="A2052" s="69" t="s">
        <v>3804</v>
      </c>
      <c r="B2052" s="69" t="s">
        <v>1385</v>
      </c>
      <c r="C2052" s="69" t="s">
        <v>1445</v>
      </c>
      <c r="D2052" s="69" t="s">
        <v>2992</v>
      </c>
      <c r="E2052" s="75" t="s">
        <v>90</v>
      </c>
      <c r="F2052" s="69" t="s">
        <v>3805</v>
      </c>
      <c r="G2052" s="78">
        <v>100000</v>
      </c>
      <c r="H2052" s="72">
        <f t="shared" si="31"/>
        <v>48.109441917613267</v>
      </c>
    </row>
    <row r="2053" spans="1:8" ht="15.75" x14ac:dyDescent="0.25">
      <c r="A2053" s="69" t="s">
        <v>3806</v>
      </c>
      <c r="B2053" s="69" t="s">
        <v>1385</v>
      </c>
      <c r="C2053" s="69" t="s">
        <v>1448</v>
      </c>
      <c r="D2053" s="69" t="s">
        <v>2992</v>
      </c>
      <c r="E2053" s="75" t="s">
        <v>90</v>
      </c>
      <c r="F2053" s="69" t="s">
        <v>3807</v>
      </c>
      <c r="G2053" s="78">
        <v>450000</v>
      </c>
      <c r="H2053" s="72">
        <f t="shared" si="31"/>
        <v>216.49248862925973</v>
      </c>
    </row>
    <row r="2054" spans="1:8" ht="15.75" x14ac:dyDescent="0.25">
      <c r="A2054" s="69" t="s">
        <v>3808</v>
      </c>
      <c r="B2054" s="69" t="s">
        <v>1716</v>
      </c>
      <c r="C2054" s="69" t="s">
        <v>3809</v>
      </c>
      <c r="D2054" s="69" t="s">
        <v>2992</v>
      </c>
      <c r="E2054" s="75" t="s">
        <v>90</v>
      </c>
      <c r="F2054" s="69" t="s">
        <v>3810</v>
      </c>
      <c r="G2054" s="78">
        <v>45000</v>
      </c>
      <c r="H2054" s="72">
        <f t="shared" si="31"/>
        <v>21.649248862925973</v>
      </c>
    </row>
    <row r="2055" spans="1:8" ht="15.75" x14ac:dyDescent="0.25">
      <c r="A2055" s="69" t="s">
        <v>3811</v>
      </c>
      <c r="B2055" s="69" t="s">
        <v>1716</v>
      </c>
      <c r="C2055" s="69" t="s">
        <v>3812</v>
      </c>
      <c r="D2055" s="69" t="s">
        <v>2992</v>
      </c>
      <c r="E2055" s="75" t="s">
        <v>90</v>
      </c>
      <c r="F2055" s="69" t="s">
        <v>3813</v>
      </c>
      <c r="G2055" s="78">
        <v>360000</v>
      </c>
      <c r="H2055" s="72">
        <f t="shared" ref="H2055:H2118" si="32">G2055/$G$2</f>
        <v>173.19399090340778</v>
      </c>
    </row>
    <row r="2056" spans="1:8" ht="15.75" x14ac:dyDescent="0.25">
      <c r="A2056" s="69" t="s">
        <v>3814</v>
      </c>
      <c r="B2056" s="69" t="s">
        <v>1716</v>
      </c>
      <c r="C2056" s="69" t="s">
        <v>3815</v>
      </c>
      <c r="D2056" s="69" t="s">
        <v>2992</v>
      </c>
      <c r="E2056" s="75" t="s">
        <v>90</v>
      </c>
      <c r="F2056" s="69" t="s">
        <v>3816</v>
      </c>
      <c r="G2056" s="78">
        <v>1651500</v>
      </c>
      <c r="H2056" s="72">
        <f t="shared" si="32"/>
        <v>794.52743326938321</v>
      </c>
    </row>
    <row r="2057" spans="1:8" ht="15.75" x14ac:dyDescent="0.25">
      <c r="A2057" s="69" t="s">
        <v>3817</v>
      </c>
      <c r="B2057" s="69" t="s">
        <v>1716</v>
      </c>
      <c r="C2057" s="69" t="s">
        <v>3818</v>
      </c>
      <c r="D2057" s="69" t="s">
        <v>2992</v>
      </c>
      <c r="E2057" s="75" t="s">
        <v>90</v>
      </c>
      <c r="F2057" s="69" t="s">
        <v>3819</v>
      </c>
      <c r="G2057" s="78">
        <v>50000</v>
      </c>
      <c r="H2057" s="72">
        <f t="shared" si="32"/>
        <v>24.054720958806634</v>
      </c>
    </row>
    <row r="2058" spans="1:8" ht="15.75" x14ac:dyDescent="0.25">
      <c r="A2058" s="69" t="s">
        <v>3820</v>
      </c>
      <c r="B2058" s="69" t="s">
        <v>1385</v>
      </c>
      <c r="C2058" s="69" t="s">
        <v>1450</v>
      </c>
      <c r="D2058" s="69" t="s">
        <v>2992</v>
      </c>
      <c r="E2058" s="75" t="s">
        <v>90</v>
      </c>
      <c r="F2058" s="69" t="s">
        <v>3821</v>
      </c>
      <c r="G2058" s="78">
        <v>130000</v>
      </c>
      <c r="H2058" s="72">
        <f t="shared" si="32"/>
        <v>62.542274492897249</v>
      </c>
    </row>
    <row r="2059" spans="1:8" ht="15.75" x14ac:dyDescent="0.25">
      <c r="A2059" s="69" t="s">
        <v>3822</v>
      </c>
      <c r="B2059" s="69" t="s">
        <v>1716</v>
      </c>
      <c r="C2059" s="69" t="s">
        <v>3823</v>
      </c>
      <c r="D2059" s="69" t="s">
        <v>2992</v>
      </c>
      <c r="E2059" s="75" t="s">
        <v>90</v>
      </c>
      <c r="F2059" s="69" t="s">
        <v>3824</v>
      </c>
      <c r="G2059" s="78">
        <v>230400</v>
      </c>
      <c r="H2059" s="72">
        <f t="shared" si="32"/>
        <v>110.84415417818097</v>
      </c>
    </row>
    <row r="2060" spans="1:8" ht="15.75" x14ac:dyDescent="0.25">
      <c r="A2060" s="69" t="s">
        <v>3825</v>
      </c>
      <c r="B2060" s="69" t="s">
        <v>1385</v>
      </c>
      <c r="C2060" s="69" t="s">
        <v>2201</v>
      </c>
      <c r="D2060" s="69" t="s">
        <v>2992</v>
      </c>
      <c r="E2060" s="75" t="s">
        <v>90</v>
      </c>
      <c r="F2060" s="69" t="s">
        <v>3826</v>
      </c>
      <c r="G2060" s="78">
        <v>100000</v>
      </c>
      <c r="H2060" s="72">
        <f t="shared" si="32"/>
        <v>48.109441917613267</v>
      </c>
    </row>
    <row r="2061" spans="1:8" ht="15.75" x14ac:dyDescent="0.25">
      <c r="A2061" s="69" t="s">
        <v>3827</v>
      </c>
      <c r="B2061" s="69" t="s">
        <v>1556</v>
      </c>
      <c r="C2061" s="69" t="s">
        <v>1594</v>
      </c>
      <c r="D2061" s="69" t="s">
        <v>2992</v>
      </c>
      <c r="E2061" s="75" t="s">
        <v>90</v>
      </c>
      <c r="F2061" s="69" t="s">
        <v>3828</v>
      </c>
      <c r="G2061" s="78">
        <v>800000</v>
      </c>
      <c r="H2061" s="72">
        <f t="shared" si="32"/>
        <v>384.87553534090614</v>
      </c>
    </row>
    <row r="2062" spans="1:8" ht="15.75" x14ac:dyDescent="0.25">
      <c r="A2062" s="69" t="s">
        <v>3829</v>
      </c>
      <c r="B2062" s="69" t="s">
        <v>2231</v>
      </c>
      <c r="C2062" s="69" t="s">
        <v>3830</v>
      </c>
      <c r="D2062" s="69" t="s">
        <v>2992</v>
      </c>
      <c r="E2062" s="75" t="s">
        <v>90</v>
      </c>
      <c r="F2062" s="69" t="s">
        <v>3831</v>
      </c>
      <c r="G2062" s="78">
        <v>150000</v>
      </c>
      <c r="H2062" s="72">
        <f t="shared" si="32"/>
        <v>72.164162876419908</v>
      </c>
    </row>
    <row r="2063" spans="1:8" ht="15.75" x14ac:dyDescent="0.25">
      <c r="A2063" s="69" t="s">
        <v>3832</v>
      </c>
      <c r="B2063" s="69" t="s">
        <v>2274</v>
      </c>
      <c r="C2063" s="69" t="s">
        <v>3833</v>
      </c>
      <c r="D2063" s="69" t="s">
        <v>2992</v>
      </c>
      <c r="E2063" s="75" t="s">
        <v>90</v>
      </c>
      <c r="F2063" s="69" t="s">
        <v>3834</v>
      </c>
      <c r="G2063" s="78">
        <v>1500000</v>
      </c>
      <c r="H2063" s="72">
        <f t="shared" si="32"/>
        <v>721.64162876419903</v>
      </c>
    </row>
    <row r="2064" spans="1:8" ht="15.75" x14ac:dyDescent="0.25">
      <c r="A2064" s="69" t="s">
        <v>3832</v>
      </c>
      <c r="B2064" s="69" t="s">
        <v>2274</v>
      </c>
      <c r="C2064" s="69" t="s">
        <v>3833</v>
      </c>
      <c r="D2064" s="69" t="s">
        <v>2992</v>
      </c>
      <c r="E2064" s="75" t="s">
        <v>90</v>
      </c>
      <c r="F2064" s="69" t="s">
        <v>3835</v>
      </c>
      <c r="G2064" s="78">
        <v>100000</v>
      </c>
      <c r="H2064" s="72">
        <f t="shared" si="32"/>
        <v>48.109441917613267</v>
      </c>
    </row>
    <row r="2065" spans="1:8" ht="15.75" x14ac:dyDescent="0.25">
      <c r="A2065" s="69" t="s">
        <v>3832</v>
      </c>
      <c r="B2065" s="69" t="s">
        <v>2274</v>
      </c>
      <c r="C2065" s="69" t="s">
        <v>3833</v>
      </c>
      <c r="D2065" s="69" t="s">
        <v>2992</v>
      </c>
      <c r="E2065" s="75" t="s">
        <v>90</v>
      </c>
      <c r="F2065" s="69" t="s">
        <v>3836</v>
      </c>
      <c r="G2065" s="78">
        <v>100000</v>
      </c>
      <c r="H2065" s="72">
        <f t="shared" si="32"/>
        <v>48.109441917613267</v>
      </c>
    </row>
    <row r="2066" spans="1:8" ht="15.75" x14ac:dyDescent="0.25">
      <c r="A2066" s="69" t="s">
        <v>3832</v>
      </c>
      <c r="B2066" s="69" t="s">
        <v>2274</v>
      </c>
      <c r="C2066" s="69" t="s">
        <v>3833</v>
      </c>
      <c r="D2066" s="69" t="s">
        <v>2992</v>
      </c>
      <c r="E2066" s="75" t="s">
        <v>90</v>
      </c>
      <c r="F2066" s="69" t="s">
        <v>3837</v>
      </c>
      <c r="G2066" s="78">
        <v>87500</v>
      </c>
      <c r="H2066" s="72">
        <f t="shared" si="32"/>
        <v>42.095761677911611</v>
      </c>
    </row>
    <row r="2067" spans="1:8" ht="15.75" x14ac:dyDescent="0.25">
      <c r="A2067" s="69" t="s">
        <v>3832</v>
      </c>
      <c r="B2067" s="69" t="s">
        <v>2274</v>
      </c>
      <c r="C2067" s="69" t="s">
        <v>3833</v>
      </c>
      <c r="D2067" s="69" t="s">
        <v>2992</v>
      </c>
      <c r="E2067" s="75" t="s">
        <v>90</v>
      </c>
      <c r="F2067" s="69" t="s">
        <v>3838</v>
      </c>
      <c r="G2067" s="78">
        <v>60000</v>
      </c>
      <c r="H2067" s="72">
        <f t="shared" si="32"/>
        <v>28.865665150567963</v>
      </c>
    </row>
    <row r="2068" spans="1:8" ht="15.75" x14ac:dyDescent="0.25">
      <c r="A2068" s="69" t="s">
        <v>3832</v>
      </c>
      <c r="B2068" s="69" t="s">
        <v>2274</v>
      </c>
      <c r="C2068" s="69" t="s">
        <v>3833</v>
      </c>
      <c r="D2068" s="69" t="s">
        <v>2992</v>
      </c>
      <c r="E2068" s="75" t="s">
        <v>90</v>
      </c>
      <c r="F2068" s="69" t="s">
        <v>3839</v>
      </c>
      <c r="G2068" s="78">
        <v>150000</v>
      </c>
      <c r="H2068" s="72">
        <f t="shared" si="32"/>
        <v>72.164162876419908</v>
      </c>
    </row>
    <row r="2069" spans="1:8" ht="15.75" x14ac:dyDescent="0.25">
      <c r="A2069" s="69" t="s">
        <v>3832</v>
      </c>
      <c r="B2069" s="69" t="s">
        <v>2274</v>
      </c>
      <c r="C2069" s="69" t="s">
        <v>3833</v>
      </c>
      <c r="D2069" s="69" t="s">
        <v>2992</v>
      </c>
      <c r="E2069" s="75" t="s">
        <v>90</v>
      </c>
      <c r="F2069" s="69" t="s">
        <v>3840</v>
      </c>
      <c r="G2069" s="78">
        <v>40000</v>
      </c>
      <c r="H2069" s="72">
        <f t="shared" si="32"/>
        <v>19.243776767045308</v>
      </c>
    </row>
    <row r="2070" spans="1:8" ht="15.75" x14ac:dyDescent="0.25">
      <c r="A2070" s="69" t="s">
        <v>3841</v>
      </c>
      <c r="B2070" s="69" t="s">
        <v>2231</v>
      </c>
      <c r="C2070" s="69" t="s">
        <v>3842</v>
      </c>
      <c r="D2070" s="69" t="s">
        <v>2992</v>
      </c>
      <c r="E2070" s="75" t="s">
        <v>90</v>
      </c>
      <c r="F2070" s="69" t="s">
        <v>3843</v>
      </c>
      <c r="G2070" s="78">
        <v>150000</v>
      </c>
      <c r="H2070" s="72">
        <f t="shared" si="32"/>
        <v>72.164162876419908</v>
      </c>
    </row>
    <row r="2071" spans="1:8" ht="15.75" x14ac:dyDescent="0.25">
      <c r="A2071" s="69" t="s">
        <v>3844</v>
      </c>
      <c r="B2071" s="69" t="s">
        <v>2274</v>
      </c>
      <c r="C2071" s="69" t="s">
        <v>3845</v>
      </c>
      <c r="D2071" s="69" t="s">
        <v>2992</v>
      </c>
      <c r="E2071" s="75" t="s">
        <v>90</v>
      </c>
      <c r="F2071" s="69" t="s">
        <v>3846</v>
      </c>
      <c r="G2071" s="78">
        <v>125000</v>
      </c>
      <c r="H2071" s="72">
        <f t="shared" si="32"/>
        <v>60.136802397016588</v>
      </c>
    </row>
    <row r="2072" spans="1:8" ht="15.75" x14ac:dyDescent="0.25">
      <c r="A2072" s="69" t="s">
        <v>3844</v>
      </c>
      <c r="B2072" s="69" t="s">
        <v>2274</v>
      </c>
      <c r="C2072" s="69" t="s">
        <v>3845</v>
      </c>
      <c r="D2072" s="69" t="s">
        <v>2992</v>
      </c>
      <c r="E2072" s="75" t="s">
        <v>90</v>
      </c>
      <c r="F2072" s="69" t="s">
        <v>3847</v>
      </c>
      <c r="G2072" s="78">
        <v>20000</v>
      </c>
      <c r="H2072" s="72">
        <f t="shared" si="32"/>
        <v>9.6218883835226539</v>
      </c>
    </row>
    <row r="2073" spans="1:8" ht="15.75" x14ac:dyDescent="0.25">
      <c r="A2073" s="69" t="s">
        <v>3844</v>
      </c>
      <c r="B2073" s="69" t="s">
        <v>2274</v>
      </c>
      <c r="C2073" s="69" t="s">
        <v>3845</v>
      </c>
      <c r="D2073" s="69" t="s">
        <v>2992</v>
      </c>
      <c r="E2073" s="75" t="s">
        <v>90</v>
      </c>
      <c r="F2073" s="69" t="s">
        <v>3848</v>
      </c>
      <c r="G2073" s="78">
        <v>70000</v>
      </c>
      <c r="H2073" s="72">
        <f t="shared" si="32"/>
        <v>33.676609342329286</v>
      </c>
    </row>
    <row r="2074" spans="1:8" ht="15.75" x14ac:dyDescent="0.25">
      <c r="A2074" s="69" t="s">
        <v>3844</v>
      </c>
      <c r="B2074" s="69" t="s">
        <v>2274</v>
      </c>
      <c r="C2074" s="69" t="s">
        <v>3845</v>
      </c>
      <c r="D2074" s="69" t="s">
        <v>2992</v>
      </c>
      <c r="E2074" s="75" t="s">
        <v>90</v>
      </c>
      <c r="F2074" s="69" t="s">
        <v>3849</v>
      </c>
      <c r="G2074" s="78">
        <v>73980</v>
      </c>
      <c r="H2074" s="72">
        <f t="shared" si="32"/>
        <v>35.591365130650296</v>
      </c>
    </row>
    <row r="2075" spans="1:8" ht="15.75" x14ac:dyDescent="0.25">
      <c r="A2075" s="69" t="s">
        <v>3844</v>
      </c>
      <c r="B2075" s="69" t="s">
        <v>2274</v>
      </c>
      <c r="C2075" s="69" t="s">
        <v>3845</v>
      </c>
      <c r="D2075" s="69" t="s">
        <v>2992</v>
      </c>
      <c r="E2075" s="75" t="s">
        <v>90</v>
      </c>
      <c r="F2075" s="69" t="s">
        <v>3850</v>
      </c>
      <c r="G2075" s="78">
        <v>20000</v>
      </c>
      <c r="H2075" s="72">
        <f t="shared" si="32"/>
        <v>9.6218883835226539</v>
      </c>
    </row>
    <row r="2076" spans="1:8" ht="15.75" x14ac:dyDescent="0.25">
      <c r="A2076" s="69" t="s">
        <v>3851</v>
      </c>
      <c r="B2076" s="69" t="s">
        <v>1919</v>
      </c>
      <c r="C2076" s="69" t="s">
        <v>1439</v>
      </c>
      <c r="D2076" s="69" t="s">
        <v>2992</v>
      </c>
      <c r="E2076" s="75" t="s">
        <v>90</v>
      </c>
      <c r="F2076" s="69" t="s">
        <v>3852</v>
      </c>
      <c r="G2076" s="78">
        <v>60000</v>
      </c>
      <c r="H2076" s="72">
        <f t="shared" si="32"/>
        <v>28.865665150567963</v>
      </c>
    </row>
    <row r="2077" spans="1:8" ht="15.75" x14ac:dyDescent="0.25">
      <c r="A2077" s="69" t="s">
        <v>3851</v>
      </c>
      <c r="B2077" s="69" t="s">
        <v>1919</v>
      </c>
      <c r="C2077" s="69" t="s">
        <v>1439</v>
      </c>
      <c r="D2077" s="69" t="s">
        <v>2992</v>
      </c>
      <c r="E2077" s="75" t="s">
        <v>90</v>
      </c>
      <c r="F2077" s="69" t="s">
        <v>3853</v>
      </c>
      <c r="G2077" s="78">
        <v>60000</v>
      </c>
      <c r="H2077" s="72">
        <f t="shared" si="32"/>
        <v>28.865665150567963</v>
      </c>
    </row>
    <row r="2078" spans="1:8" ht="15.75" x14ac:dyDescent="0.25">
      <c r="A2078" s="69" t="s">
        <v>3851</v>
      </c>
      <c r="B2078" s="69" t="s">
        <v>1919</v>
      </c>
      <c r="C2078" s="69" t="s">
        <v>1439</v>
      </c>
      <c r="D2078" s="69" t="s">
        <v>2992</v>
      </c>
      <c r="E2078" s="75" t="s">
        <v>90</v>
      </c>
      <c r="F2078" s="69" t="s">
        <v>3854</v>
      </c>
      <c r="G2078" s="78">
        <v>30000</v>
      </c>
      <c r="H2078" s="72">
        <f t="shared" si="32"/>
        <v>14.432832575283982</v>
      </c>
    </row>
    <row r="2079" spans="1:8" ht="15.75" x14ac:dyDescent="0.25">
      <c r="A2079" s="69" t="s">
        <v>3855</v>
      </c>
      <c r="B2079" s="69" t="s">
        <v>1919</v>
      </c>
      <c r="C2079" s="69" t="s">
        <v>1809</v>
      </c>
      <c r="D2079" s="69" t="s">
        <v>2992</v>
      </c>
      <c r="E2079" s="75" t="s">
        <v>90</v>
      </c>
      <c r="F2079" s="69" t="s">
        <v>3856</v>
      </c>
      <c r="G2079" s="78">
        <v>350000</v>
      </c>
      <c r="H2079" s="72">
        <f t="shared" si="32"/>
        <v>168.38304671164644</v>
      </c>
    </row>
    <row r="2080" spans="1:8" ht="15.75" x14ac:dyDescent="0.25">
      <c r="A2080" s="69" t="s">
        <v>3857</v>
      </c>
      <c r="B2080" s="69" t="s">
        <v>2231</v>
      </c>
      <c r="C2080" s="69" t="s">
        <v>3858</v>
      </c>
      <c r="D2080" s="69" t="s">
        <v>2992</v>
      </c>
      <c r="E2080" s="75" t="s">
        <v>90</v>
      </c>
      <c r="F2080" s="69" t="s">
        <v>3859</v>
      </c>
      <c r="G2080" s="78">
        <v>900000</v>
      </c>
      <c r="H2080" s="72">
        <f t="shared" si="32"/>
        <v>432.98497725851945</v>
      </c>
    </row>
    <row r="2081" spans="1:8" ht="15.75" x14ac:dyDescent="0.25">
      <c r="A2081" s="69" t="s">
        <v>3860</v>
      </c>
      <c r="B2081" s="69" t="s">
        <v>1919</v>
      </c>
      <c r="C2081" s="69" t="s">
        <v>1813</v>
      </c>
      <c r="D2081" s="69" t="s">
        <v>2992</v>
      </c>
      <c r="E2081" s="75" t="s">
        <v>90</v>
      </c>
      <c r="F2081" s="69" t="s">
        <v>3861</v>
      </c>
      <c r="G2081" s="78">
        <v>100000</v>
      </c>
      <c r="H2081" s="72">
        <f t="shared" si="32"/>
        <v>48.109441917613267</v>
      </c>
    </row>
    <row r="2082" spans="1:8" ht="15.75" x14ac:dyDescent="0.25">
      <c r="A2082" s="69" t="s">
        <v>3862</v>
      </c>
      <c r="B2082" s="69" t="s">
        <v>1919</v>
      </c>
      <c r="C2082" s="69" t="s">
        <v>1817</v>
      </c>
      <c r="D2082" s="69" t="s">
        <v>2992</v>
      </c>
      <c r="E2082" s="75" t="s">
        <v>90</v>
      </c>
      <c r="F2082" s="69" t="s">
        <v>3863</v>
      </c>
      <c r="G2082" s="78">
        <v>200000</v>
      </c>
      <c r="H2082" s="72">
        <f t="shared" si="32"/>
        <v>96.218883835226535</v>
      </c>
    </row>
    <row r="2083" spans="1:8" ht="15.75" x14ac:dyDescent="0.25">
      <c r="A2083" s="69" t="s">
        <v>3864</v>
      </c>
      <c r="B2083" s="69" t="s">
        <v>2231</v>
      </c>
      <c r="C2083" s="69" t="s">
        <v>3865</v>
      </c>
      <c r="D2083" s="69" t="s">
        <v>2992</v>
      </c>
      <c r="E2083" s="75" t="s">
        <v>90</v>
      </c>
      <c r="F2083" s="69" t="s">
        <v>3866</v>
      </c>
      <c r="G2083" s="78">
        <v>900000</v>
      </c>
      <c r="H2083" s="72">
        <f t="shared" si="32"/>
        <v>432.98497725851945</v>
      </c>
    </row>
    <row r="2084" spans="1:8" ht="15.75" x14ac:dyDescent="0.25">
      <c r="A2084" s="69" t="s">
        <v>3867</v>
      </c>
      <c r="B2084" s="69" t="s">
        <v>1919</v>
      </c>
      <c r="C2084" s="69" t="s">
        <v>1821</v>
      </c>
      <c r="D2084" s="69" t="s">
        <v>2992</v>
      </c>
      <c r="E2084" s="75" t="s">
        <v>90</v>
      </c>
      <c r="F2084" s="69" t="s">
        <v>3868</v>
      </c>
      <c r="G2084" s="78">
        <v>100000</v>
      </c>
      <c r="H2084" s="72">
        <f t="shared" si="32"/>
        <v>48.109441917613267</v>
      </c>
    </row>
    <row r="2085" spans="1:8" ht="15.75" x14ac:dyDescent="0.25">
      <c r="A2085" s="69" t="s">
        <v>3869</v>
      </c>
      <c r="B2085" s="69" t="s">
        <v>2231</v>
      </c>
      <c r="C2085" s="69" t="s">
        <v>3870</v>
      </c>
      <c r="D2085" s="69" t="s">
        <v>2992</v>
      </c>
      <c r="E2085" s="75" t="s">
        <v>90</v>
      </c>
      <c r="F2085" s="69" t="s">
        <v>3871</v>
      </c>
      <c r="G2085" s="78">
        <v>900000</v>
      </c>
      <c r="H2085" s="72">
        <f t="shared" si="32"/>
        <v>432.98497725851945</v>
      </c>
    </row>
    <row r="2086" spans="1:8" ht="15.75" x14ac:dyDescent="0.25">
      <c r="A2086" s="69" t="s">
        <v>3872</v>
      </c>
      <c r="B2086" s="69" t="s">
        <v>2274</v>
      </c>
      <c r="C2086" s="69" t="s">
        <v>3873</v>
      </c>
      <c r="D2086" s="69" t="s">
        <v>2992</v>
      </c>
      <c r="E2086" s="75" t="s">
        <v>90</v>
      </c>
      <c r="F2086" s="69" t="s">
        <v>3874</v>
      </c>
      <c r="G2086" s="78">
        <v>250000</v>
      </c>
      <c r="H2086" s="72">
        <f t="shared" si="32"/>
        <v>120.27360479403318</v>
      </c>
    </row>
    <row r="2087" spans="1:8" ht="15.75" x14ac:dyDescent="0.25">
      <c r="A2087" s="69" t="s">
        <v>3872</v>
      </c>
      <c r="B2087" s="69" t="s">
        <v>2274</v>
      </c>
      <c r="C2087" s="69" t="s">
        <v>3873</v>
      </c>
      <c r="D2087" s="69" t="s">
        <v>2992</v>
      </c>
      <c r="E2087" s="75" t="s">
        <v>90</v>
      </c>
      <c r="F2087" s="69" t="s">
        <v>3875</v>
      </c>
      <c r="G2087" s="78">
        <v>400000</v>
      </c>
      <c r="H2087" s="72">
        <f t="shared" si="32"/>
        <v>192.43776767045307</v>
      </c>
    </row>
    <row r="2088" spans="1:8" ht="15.75" x14ac:dyDescent="0.25">
      <c r="A2088" s="69" t="s">
        <v>3876</v>
      </c>
      <c r="B2088" s="69" t="s">
        <v>2231</v>
      </c>
      <c r="C2088" s="69" t="s">
        <v>3877</v>
      </c>
      <c r="D2088" s="69" t="s">
        <v>2992</v>
      </c>
      <c r="E2088" s="75" t="s">
        <v>90</v>
      </c>
      <c r="F2088" s="69" t="s">
        <v>3878</v>
      </c>
      <c r="G2088" s="78">
        <v>250000</v>
      </c>
      <c r="H2088" s="72">
        <f t="shared" si="32"/>
        <v>120.27360479403318</v>
      </c>
    </row>
    <row r="2089" spans="1:8" ht="15.75" x14ac:dyDescent="0.25">
      <c r="A2089" s="69" t="s">
        <v>3879</v>
      </c>
      <c r="B2089" s="69" t="s">
        <v>2256</v>
      </c>
      <c r="C2089" s="69" t="s">
        <v>3880</v>
      </c>
      <c r="D2089" s="69" t="s">
        <v>2992</v>
      </c>
      <c r="E2089" s="75" t="s">
        <v>90</v>
      </c>
      <c r="F2089" s="69" t="s">
        <v>3881</v>
      </c>
      <c r="G2089" s="78">
        <v>3200000</v>
      </c>
      <c r="H2089" s="72">
        <f t="shared" si="32"/>
        <v>1539.5021413636246</v>
      </c>
    </row>
    <row r="2090" spans="1:8" ht="15.75" x14ac:dyDescent="0.25">
      <c r="A2090" s="69" t="s">
        <v>3879</v>
      </c>
      <c r="B2090" s="69" t="s">
        <v>2256</v>
      </c>
      <c r="C2090" s="69" t="s">
        <v>3880</v>
      </c>
      <c r="D2090" s="69" t="s">
        <v>2992</v>
      </c>
      <c r="E2090" s="75" t="s">
        <v>90</v>
      </c>
      <c r="F2090" s="69" t="s">
        <v>3882</v>
      </c>
      <c r="G2090" s="78">
        <v>1000000</v>
      </c>
      <c r="H2090" s="72">
        <f t="shared" si="32"/>
        <v>481.0944191761327</v>
      </c>
    </row>
    <row r="2091" spans="1:8" ht="15.75" x14ac:dyDescent="0.25">
      <c r="A2091" s="69" t="s">
        <v>3879</v>
      </c>
      <c r="B2091" s="69" t="s">
        <v>2256</v>
      </c>
      <c r="C2091" s="69" t="s">
        <v>3880</v>
      </c>
      <c r="D2091" s="69" t="s">
        <v>2992</v>
      </c>
      <c r="E2091" s="75" t="s">
        <v>90</v>
      </c>
      <c r="F2091" s="69" t="s">
        <v>3883</v>
      </c>
      <c r="G2091" s="78">
        <v>100000</v>
      </c>
      <c r="H2091" s="72">
        <f t="shared" si="32"/>
        <v>48.109441917613267</v>
      </c>
    </row>
    <row r="2092" spans="1:8" ht="15.75" x14ac:dyDescent="0.25">
      <c r="A2092" s="69" t="s">
        <v>3879</v>
      </c>
      <c r="B2092" s="69" t="s">
        <v>2256</v>
      </c>
      <c r="C2092" s="69" t="s">
        <v>3880</v>
      </c>
      <c r="D2092" s="69" t="s">
        <v>2992</v>
      </c>
      <c r="E2092" s="75" t="s">
        <v>90</v>
      </c>
      <c r="F2092" s="69" t="s">
        <v>3884</v>
      </c>
      <c r="G2092" s="78">
        <v>359080</v>
      </c>
      <c r="H2092" s="72">
        <f t="shared" si="32"/>
        <v>172.75138403776572</v>
      </c>
    </row>
    <row r="2093" spans="1:8" ht="15.75" x14ac:dyDescent="0.25">
      <c r="A2093" s="69" t="s">
        <v>3879</v>
      </c>
      <c r="B2093" s="69" t="s">
        <v>2256</v>
      </c>
      <c r="C2093" s="69" t="s">
        <v>3880</v>
      </c>
      <c r="D2093" s="69" t="s">
        <v>2992</v>
      </c>
      <c r="E2093" s="75" t="s">
        <v>90</v>
      </c>
      <c r="F2093" s="69" t="s">
        <v>3885</v>
      </c>
      <c r="G2093" s="78">
        <v>400000</v>
      </c>
      <c r="H2093" s="72">
        <f t="shared" si="32"/>
        <v>192.43776767045307</v>
      </c>
    </row>
    <row r="2094" spans="1:8" ht="15.75" x14ac:dyDescent="0.25">
      <c r="A2094" s="69" t="s">
        <v>3879</v>
      </c>
      <c r="B2094" s="69" t="s">
        <v>2256</v>
      </c>
      <c r="C2094" s="69" t="s">
        <v>3880</v>
      </c>
      <c r="D2094" s="69" t="s">
        <v>2992</v>
      </c>
      <c r="E2094" s="75" t="s">
        <v>90</v>
      </c>
      <c r="F2094" s="69" t="s">
        <v>3886</v>
      </c>
      <c r="G2094" s="78">
        <v>120000</v>
      </c>
      <c r="H2094" s="72">
        <f t="shared" si="32"/>
        <v>57.731330301135927</v>
      </c>
    </row>
    <row r="2095" spans="1:8" ht="15.75" x14ac:dyDescent="0.25">
      <c r="A2095" s="69" t="s">
        <v>3879</v>
      </c>
      <c r="B2095" s="69" t="s">
        <v>2256</v>
      </c>
      <c r="C2095" s="69" t="s">
        <v>3880</v>
      </c>
      <c r="D2095" s="69" t="s">
        <v>2992</v>
      </c>
      <c r="E2095" s="75" t="s">
        <v>90</v>
      </c>
      <c r="F2095" s="69" t="s">
        <v>3887</v>
      </c>
      <c r="G2095" s="78">
        <v>280000</v>
      </c>
      <c r="H2095" s="72">
        <f t="shared" si="32"/>
        <v>134.70643736931714</v>
      </c>
    </row>
    <row r="2096" spans="1:8" ht="15.75" x14ac:dyDescent="0.25">
      <c r="A2096" s="69" t="s">
        <v>3879</v>
      </c>
      <c r="B2096" s="69" t="s">
        <v>2256</v>
      </c>
      <c r="C2096" s="69" t="s">
        <v>3880</v>
      </c>
      <c r="D2096" s="69" t="s">
        <v>2992</v>
      </c>
      <c r="E2096" s="75" t="s">
        <v>90</v>
      </c>
      <c r="F2096" s="69" t="s">
        <v>3888</v>
      </c>
      <c r="G2096" s="78">
        <v>137820</v>
      </c>
      <c r="H2096" s="72">
        <f t="shared" si="32"/>
        <v>66.30443285085461</v>
      </c>
    </row>
    <row r="2097" spans="1:8" ht="15.75" x14ac:dyDescent="0.25">
      <c r="A2097" s="69" t="s">
        <v>3879</v>
      </c>
      <c r="B2097" s="69" t="s">
        <v>2256</v>
      </c>
      <c r="C2097" s="69" t="s">
        <v>3880</v>
      </c>
      <c r="D2097" s="69" t="s">
        <v>2992</v>
      </c>
      <c r="E2097" s="75" t="s">
        <v>90</v>
      </c>
      <c r="F2097" s="69" t="s">
        <v>3889</v>
      </c>
      <c r="G2097" s="78">
        <v>120000</v>
      </c>
      <c r="H2097" s="72">
        <f t="shared" si="32"/>
        <v>57.731330301135927</v>
      </c>
    </row>
    <row r="2098" spans="1:8" ht="15.75" x14ac:dyDescent="0.25">
      <c r="A2098" s="69" t="s">
        <v>3890</v>
      </c>
      <c r="B2098" s="69" t="s">
        <v>2231</v>
      </c>
      <c r="C2098" s="69" t="s">
        <v>3891</v>
      </c>
      <c r="D2098" s="69" t="s">
        <v>2992</v>
      </c>
      <c r="E2098" s="75" t="s">
        <v>90</v>
      </c>
      <c r="F2098" s="69" t="s">
        <v>3892</v>
      </c>
      <c r="G2098" s="78">
        <v>250000</v>
      </c>
      <c r="H2098" s="72">
        <f t="shared" si="32"/>
        <v>120.27360479403318</v>
      </c>
    </row>
    <row r="2099" spans="1:8" ht="15.75" x14ac:dyDescent="0.25">
      <c r="A2099" s="69" t="s">
        <v>3893</v>
      </c>
      <c r="B2099" s="69" t="s">
        <v>2231</v>
      </c>
      <c r="C2099" s="69" t="s">
        <v>3894</v>
      </c>
      <c r="D2099" s="69" t="s">
        <v>2992</v>
      </c>
      <c r="E2099" s="75" t="s">
        <v>90</v>
      </c>
      <c r="F2099" s="69" t="s">
        <v>3895</v>
      </c>
      <c r="G2099" s="78">
        <v>250000</v>
      </c>
      <c r="H2099" s="72">
        <f t="shared" si="32"/>
        <v>120.27360479403318</v>
      </c>
    </row>
    <row r="2100" spans="1:8" ht="15.75" x14ac:dyDescent="0.25">
      <c r="A2100" s="69" t="s">
        <v>3896</v>
      </c>
      <c r="B2100" s="69" t="s">
        <v>1553</v>
      </c>
      <c r="C2100" s="69" t="s">
        <v>1594</v>
      </c>
      <c r="D2100" s="69" t="s">
        <v>2992</v>
      </c>
      <c r="E2100" s="75" t="s">
        <v>90</v>
      </c>
      <c r="F2100" s="69" t="s">
        <v>3897</v>
      </c>
      <c r="G2100" s="78">
        <v>70000</v>
      </c>
      <c r="H2100" s="72">
        <f t="shared" si="32"/>
        <v>33.676609342329286</v>
      </c>
    </row>
    <row r="2101" spans="1:8" ht="15.75" x14ac:dyDescent="0.25">
      <c r="A2101" s="69" t="s">
        <v>3898</v>
      </c>
      <c r="B2101" s="69" t="s">
        <v>1553</v>
      </c>
      <c r="C2101" s="69" t="s">
        <v>1326</v>
      </c>
      <c r="D2101" s="69" t="s">
        <v>2992</v>
      </c>
      <c r="E2101" s="75" t="s">
        <v>90</v>
      </c>
      <c r="F2101" s="69" t="s">
        <v>3899</v>
      </c>
      <c r="G2101" s="78">
        <v>140000</v>
      </c>
      <c r="H2101" s="72">
        <f t="shared" si="32"/>
        <v>67.353218684658572</v>
      </c>
    </row>
    <row r="2102" spans="1:8" ht="15.75" x14ac:dyDescent="0.25">
      <c r="A2102" s="69" t="s">
        <v>3900</v>
      </c>
      <c r="B2102" s="69" t="s">
        <v>1553</v>
      </c>
      <c r="C2102" s="69" t="s">
        <v>1330</v>
      </c>
      <c r="D2102" s="69" t="s">
        <v>2992</v>
      </c>
      <c r="E2102" s="75" t="s">
        <v>90</v>
      </c>
      <c r="F2102" s="69" t="s">
        <v>3901</v>
      </c>
      <c r="G2102" s="78">
        <v>90000</v>
      </c>
      <c r="H2102" s="72">
        <f t="shared" si="32"/>
        <v>43.298497725851945</v>
      </c>
    </row>
    <row r="2103" spans="1:8" ht="15.75" x14ac:dyDescent="0.25">
      <c r="A2103" s="69" t="s">
        <v>3902</v>
      </c>
      <c r="B2103" s="69" t="s">
        <v>1553</v>
      </c>
      <c r="C2103" s="69" t="s">
        <v>1356</v>
      </c>
      <c r="D2103" s="69" t="s">
        <v>2992</v>
      </c>
      <c r="E2103" s="75" t="s">
        <v>90</v>
      </c>
      <c r="F2103" s="69" t="s">
        <v>3903</v>
      </c>
      <c r="G2103" s="78">
        <v>100000</v>
      </c>
      <c r="H2103" s="72">
        <f t="shared" si="32"/>
        <v>48.109441917613267</v>
      </c>
    </row>
    <row r="2104" spans="1:8" ht="15.75" x14ac:dyDescent="0.25">
      <c r="A2104" s="69" t="s">
        <v>3904</v>
      </c>
      <c r="B2104" s="69" t="s">
        <v>1553</v>
      </c>
      <c r="C2104" s="69" t="s">
        <v>1334</v>
      </c>
      <c r="D2104" s="69" t="s">
        <v>2992</v>
      </c>
      <c r="E2104" s="75" t="s">
        <v>90</v>
      </c>
      <c r="F2104" s="69" t="s">
        <v>3905</v>
      </c>
      <c r="G2104" s="78">
        <v>100000</v>
      </c>
      <c r="H2104" s="72">
        <f t="shared" si="32"/>
        <v>48.109441917613267</v>
      </c>
    </row>
    <row r="2105" spans="1:8" ht="15.75" x14ac:dyDescent="0.25">
      <c r="A2105" s="69" t="s">
        <v>3906</v>
      </c>
      <c r="B2105" s="69" t="s">
        <v>1553</v>
      </c>
      <c r="C2105" s="69" t="s">
        <v>1359</v>
      </c>
      <c r="D2105" s="69" t="s">
        <v>2992</v>
      </c>
      <c r="E2105" s="75" t="s">
        <v>90</v>
      </c>
      <c r="F2105" s="69" t="s">
        <v>3907</v>
      </c>
      <c r="G2105" s="78">
        <v>100000</v>
      </c>
      <c r="H2105" s="72">
        <f t="shared" si="32"/>
        <v>48.109441917613267</v>
      </c>
    </row>
    <row r="2106" spans="1:8" ht="15.75" x14ac:dyDescent="0.25">
      <c r="A2106" s="69" t="s">
        <v>3908</v>
      </c>
      <c r="B2106" s="69" t="s">
        <v>1553</v>
      </c>
      <c r="C2106" s="69" t="s">
        <v>1362</v>
      </c>
      <c r="D2106" s="69" t="s">
        <v>2992</v>
      </c>
      <c r="E2106" s="75" t="s">
        <v>90</v>
      </c>
      <c r="F2106" s="69" t="s">
        <v>3909</v>
      </c>
      <c r="G2106" s="78">
        <v>30000</v>
      </c>
      <c r="H2106" s="72">
        <f t="shared" si="32"/>
        <v>14.432832575283982</v>
      </c>
    </row>
    <row r="2107" spans="1:8" ht="15.75" x14ac:dyDescent="0.25">
      <c r="A2107" s="69" t="s">
        <v>3910</v>
      </c>
      <c r="B2107" s="69" t="s">
        <v>1553</v>
      </c>
      <c r="C2107" s="69" t="s">
        <v>1303</v>
      </c>
      <c r="D2107" s="69" t="s">
        <v>2992</v>
      </c>
      <c r="E2107" s="75" t="s">
        <v>90</v>
      </c>
      <c r="F2107" s="69" t="s">
        <v>3911</v>
      </c>
      <c r="G2107" s="78">
        <v>30000</v>
      </c>
      <c r="H2107" s="72">
        <f t="shared" si="32"/>
        <v>14.432832575283982</v>
      </c>
    </row>
    <row r="2108" spans="1:8" ht="15.75" x14ac:dyDescent="0.25">
      <c r="A2108" s="69" t="s">
        <v>3912</v>
      </c>
      <c r="B2108" s="69" t="s">
        <v>1553</v>
      </c>
      <c r="C2108" s="69" t="s">
        <v>2132</v>
      </c>
      <c r="D2108" s="69" t="s">
        <v>2992</v>
      </c>
      <c r="E2108" s="75" t="s">
        <v>90</v>
      </c>
      <c r="F2108" s="69" t="s">
        <v>3913</v>
      </c>
      <c r="G2108" s="78">
        <v>30000</v>
      </c>
      <c r="H2108" s="72">
        <f t="shared" si="32"/>
        <v>14.432832575283982</v>
      </c>
    </row>
    <row r="2109" spans="1:8" ht="15.75" x14ac:dyDescent="0.25">
      <c r="A2109" s="69" t="s">
        <v>3914</v>
      </c>
      <c r="B2109" s="69" t="s">
        <v>1553</v>
      </c>
      <c r="C2109" s="69" t="s">
        <v>1699</v>
      </c>
      <c r="D2109" s="69" t="s">
        <v>2992</v>
      </c>
      <c r="E2109" s="75" t="s">
        <v>90</v>
      </c>
      <c r="F2109" s="69" t="s">
        <v>3915</v>
      </c>
      <c r="G2109" s="78">
        <v>20000</v>
      </c>
      <c r="H2109" s="72">
        <f t="shared" si="32"/>
        <v>9.6218883835226539</v>
      </c>
    </row>
    <row r="2110" spans="1:8" ht="15.75" x14ac:dyDescent="0.25">
      <c r="A2110" s="69" t="s">
        <v>3916</v>
      </c>
      <c r="B2110" s="69" t="s">
        <v>1553</v>
      </c>
      <c r="C2110" s="69" t="s">
        <v>2135</v>
      </c>
      <c r="D2110" s="69" t="s">
        <v>2992</v>
      </c>
      <c r="E2110" s="75" t="s">
        <v>90</v>
      </c>
      <c r="F2110" s="69" t="s">
        <v>3917</v>
      </c>
      <c r="G2110" s="78">
        <v>20000</v>
      </c>
      <c r="H2110" s="72">
        <f t="shared" si="32"/>
        <v>9.6218883835226539</v>
      </c>
    </row>
    <row r="2111" spans="1:8" ht="15.75" x14ac:dyDescent="0.25">
      <c r="A2111" s="69" t="s">
        <v>3918</v>
      </c>
      <c r="B2111" s="69" t="s">
        <v>1553</v>
      </c>
      <c r="C2111" s="69" t="s">
        <v>1747</v>
      </c>
      <c r="D2111" s="69" t="s">
        <v>2992</v>
      </c>
      <c r="E2111" s="75" t="s">
        <v>90</v>
      </c>
      <c r="F2111" s="69" t="s">
        <v>3919</v>
      </c>
      <c r="G2111" s="78">
        <v>20000</v>
      </c>
      <c r="H2111" s="72">
        <f t="shared" si="32"/>
        <v>9.6218883835226539</v>
      </c>
    </row>
    <row r="2112" spans="1:8" ht="15.75" x14ac:dyDescent="0.25">
      <c r="A2112" s="69" t="s">
        <v>3920</v>
      </c>
      <c r="B2112" s="69" t="s">
        <v>1553</v>
      </c>
      <c r="C2112" s="69" t="s">
        <v>2138</v>
      </c>
      <c r="D2112" s="69" t="s">
        <v>2992</v>
      </c>
      <c r="E2112" s="75" t="s">
        <v>90</v>
      </c>
      <c r="F2112" s="69" t="s">
        <v>3921</v>
      </c>
      <c r="G2112" s="78">
        <v>20000</v>
      </c>
      <c r="H2112" s="72">
        <f t="shared" si="32"/>
        <v>9.6218883835226539</v>
      </c>
    </row>
    <row r="2113" spans="1:8" ht="15.75" x14ac:dyDescent="0.25">
      <c r="A2113" s="69" t="s">
        <v>3922</v>
      </c>
      <c r="B2113" s="69" t="s">
        <v>1553</v>
      </c>
      <c r="C2113" s="69" t="s">
        <v>1750</v>
      </c>
      <c r="D2113" s="69" t="s">
        <v>2992</v>
      </c>
      <c r="E2113" s="75" t="s">
        <v>90</v>
      </c>
      <c r="F2113" s="69" t="s">
        <v>3923</v>
      </c>
      <c r="G2113" s="78">
        <v>90000</v>
      </c>
      <c r="H2113" s="72">
        <f t="shared" si="32"/>
        <v>43.298497725851945</v>
      </c>
    </row>
    <row r="2114" spans="1:8" ht="15.75" x14ac:dyDescent="0.25">
      <c r="A2114" s="69" t="s">
        <v>3924</v>
      </c>
      <c r="B2114" s="69" t="s">
        <v>1553</v>
      </c>
      <c r="C2114" s="69" t="s">
        <v>1757</v>
      </c>
      <c r="D2114" s="69" t="s">
        <v>2992</v>
      </c>
      <c r="E2114" s="75" t="s">
        <v>90</v>
      </c>
      <c r="F2114" s="69" t="s">
        <v>3925</v>
      </c>
      <c r="G2114" s="78">
        <v>200000</v>
      </c>
      <c r="H2114" s="72">
        <f t="shared" si="32"/>
        <v>96.218883835226535</v>
      </c>
    </row>
    <row r="2115" spans="1:8" ht="15.75" x14ac:dyDescent="0.25">
      <c r="A2115" s="69" t="s">
        <v>3926</v>
      </c>
      <c r="B2115" s="69" t="s">
        <v>1553</v>
      </c>
      <c r="C2115" s="69" t="s">
        <v>1338</v>
      </c>
      <c r="D2115" s="69" t="s">
        <v>2992</v>
      </c>
      <c r="E2115" s="75" t="s">
        <v>90</v>
      </c>
      <c r="F2115" s="69" t="s">
        <v>3927</v>
      </c>
      <c r="G2115" s="78">
        <v>45000</v>
      </c>
      <c r="H2115" s="72">
        <f t="shared" si="32"/>
        <v>21.649248862925973</v>
      </c>
    </row>
    <row r="2116" spans="1:8" ht="15.75" x14ac:dyDescent="0.25">
      <c r="A2116" s="69" t="s">
        <v>3928</v>
      </c>
      <c r="B2116" s="69" t="s">
        <v>1553</v>
      </c>
      <c r="C2116" s="69" t="s">
        <v>1767</v>
      </c>
      <c r="D2116" s="69" t="s">
        <v>2992</v>
      </c>
      <c r="E2116" s="75" t="s">
        <v>90</v>
      </c>
      <c r="F2116" s="69" t="s">
        <v>3929</v>
      </c>
      <c r="G2116" s="78">
        <v>140000</v>
      </c>
      <c r="H2116" s="72">
        <f t="shared" si="32"/>
        <v>67.353218684658572</v>
      </c>
    </row>
    <row r="2117" spans="1:8" ht="15.75" x14ac:dyDescent="0.25">
      <c r="A2117" s="69" t="s">
        <v>3930</v>
      </c>
      <c r="B2117" s="69" t="s">
        <v>1553</v>
      </c>
      <c r="C2117" s="69" t="s">
        <v>1762</v>
      </c>
      <c r="D2117" s="69" t="s">
        <v>2992</v>
      </c>
      <c r="E2117" s="75" t="s">
        <v>90</v>
      </c>
      <c r="F2117" s="69" t="s">
        <v>3931</v>
      </c>
      <c r="G2117" s="78">
        <v>500000</v>
      </c>
      <c r="H2117" s="72">
        <f t="shared" si="32"/>
        <v>240.54720958806635</v>
      </c>
    </row>
    <row r="2118" spans="1:8" ht="15.75" x14ac:dyDescent="0.25">
      <c r="A2118" s="69" t="s">
        <v>3932</v>
      </c>
      <c r="B2118" s="69" t="s">
        <v>1553</v>
      </c>
      <c r="C2118" s="69" t="s">
        <v>1379</v>
      </c>
      <c r="D2118" s="69" t="s">
        <v>2992</v>
      </c>
      <c r="E2118" s="75" t="s">
        <v>90</v>
      </c>
      <c r="F2118" s="69" t="s">
        <v>3933</v>
      </c>
      <c r="G2118" s="78">
        <v>300000</v>
      </c>
      <c r="H2118" s="72">
        <f t="shared" si="32"/>
        <v>144.32832575283982</v>
      </c>
    </row>
    <row r="2119" spans="1:8" ht="15.75" x14ac:dyDescent="0.25">
      <c r="A2119" s="69" t="s">
        <v>3934</v>
      </c>
      <c r="B2119" s="69" t="s">
        <v>1553</v>
      </c>
      <c r="C2119" s="69" t="s">
        <v>1481</v>
      </c>
      <c r="D2119" s="69" t="s">
        <v>2992</v>
      </c>
      <c r="E2119" s="75" t="s">
        <v>90</v>
      </c>
      <c r="F2119" s="69" t="s">
        <v>3933</v>
      </c>
      <c r="G2119" s="78">
        <v>1000000</v>
      </c>
      <c r="H2119" s="72">
        <f t="shared" ref="H2119:H2182" si="33">G2119/$G$2</f>
        <v>481.0944191761327</v>
      </c>
    </row>
    <row r="2120" spans="1:8" ht="15.75" x14ac:dyDescent="0.25">
      <c r="A2120" s="69" t="s">
        <v>3935</v>
      </c>
      <c r="B2120" s="69" t="s">
        <v>2231</v>
      </c>
      <c r="C2120" s="69" t="s">
        <v>3936</v>
      </c>
      <c r="D2120" s="69" t="s">
        <v>2992</v>
      </c>
      <c r="E2120" s="75" t="s">
        <v>90</v>
      </c>
      <c r="F2120" s="69" t="s">
        <v>3937</v>
      </c>
      <c r="G2120" s="78">
        <v>250000</v>
      </c>
      <c r="H2120" s="72">
        <f t="shared" si="33"/>
        <v>120.27360479403318</v>
      </c>
    </row>
    <row r="2121" spans="1:8" ht="15.75" x14ac:dyDescent="0.25">
      <c r="A2121" s="69" t="s">
        <v>3938</v>
      </c>
      <c r="B2121" s="69" t="s">
        <v>1553</v>
      </c>
      <c r="C2121" s="69" t="s">
        <v>1382</v>
      </c>
      <c r="D2121" s="69" t="s">
        <v>2992</v>
      </c>
      <c r="E2121" s="75" t="s">
        <v>90</v>
      </c>
      <c r="F2121" s="69" t="s">
        <v>3939</v>
      </c>
      <c r="G2121" s="78">
        <v>144600</v>
      </c>
      <c r="H2121" s="72">
        <f t="shared" si="33"/>
        <v>69.566253012868785</v>
      </c>
    </row>
    <row r="2122" spans="1:8" ht="15.75" x14ac:dyDescent="0.25">
      <c r="A2122" s="69" t="s">
        <v>3940</v>
      </c>
      <c r="B2122" s="69" t="s">
        <v>1553</v>
      </c>
      <c r="C2122" s="69" t="s">
        <v>2064</v>
      </c>
      <c r="D2122" s="69" t="s">
        <v>2992</v>
      </c>
      <c r="E2122" s="75" t="s">
        <v>90</v>
      </c>
      <c r="F2122" s="69" t="s">
        <v>3941</v>
      </c>
      <c r="G2122" s="78">
        <v>50000</v>
      </c>
      <c r="H2122" s="72">
        <f t="shared" si="33"/>
        <v>24.054720958806634</v>
      </c>
    </row>
    <row r="2123" spans="1:8" ht="15.75" x14ac:dyDescent="0.25">
      <c r="A2123" s="69" t="s">
        <v>3942</v>
      </c>
      <c r="B2123" s="69" t="s">
        <v>1553</v>
      </c>
      <c r="C2123" s="69" t="s">
        <v>1703</v>
      </c>
      <c r="D2123" s="69" t="s">
        <v>2992</v>
      </c>
      <c r="E2123" s="75" t="s">
        <v>90</v>
      </c>
      <c r="F2123" s="69" t="s">
        <v>3943</v>
      </c>
      <c r="G2123" s="78">
        <v>200000</v>
      </c>
      <c r="H2123" s="72">
        <f t="shared" si="33"/>
        <v>96.218883835226535</v>
      </c>
    </row>
    <row r="2124" spans="1:8" ht="15.75" x14ac:dyDescent="0.25">
      <c r="A2124" s="69" t="s">
        <v>3944</v>
      </c>
      <c r="B2124" s="69" t="s">
        <v>1553</v>
      </c>
      <c r="C2124" s="69" t="s">
        <v>1401</v>
      </c>
      <c r="D2124" s="69" t="s">
        <v>2992</v>
      </c>
      <c r="E2124" s="75" t="s">
        <v>90</v>
      </c>
      <c r="F2124" s="69" t="s">
        <v>3945</v>
      </c>
      <c r="G2124" s="78">
        <v>121500</v>
      </c>
      <c r="H2124" s="72">
        <f t="shared" si="33"/>
        <v>58.452971929900123</v>
      </c>
    </row>
    <row r="2125" spans="1:8" ht="15.75" x14ac:dyDescent="0.25">
      <c r="A2125" s="69" t="s">
        <v>3946</v>
      </c>
      <c r="B2125" s="69" t="s">
        <v>1553</v>
      </c>
      <c r="C2125" s="69" t="s">
        <v>1404</v>
      </c>
      <c r="D2125" s="69" t="s">
        <v>2992</v>
      </c>
      <c r="E2125" s="75" t="s">
        <v>90</v>
      </c>
      <c r="F2125" s="69" t="s">
        <v>3947</v>
      </c>
      <c r="G2125" s="78">
        <v>121500</v>
      </c>
      <c r="H2125" s="72">
        <f t="shared" si="33"/>
        <v>58.452971929900123</v>
      </c>
    </row>
    <row r="2126" spans="1:8" ht="15.75" x14ac:dyDescent="0.25">
      <c r="A2126" s="69" t="s">
        <v>3948</v>
      </c>
      <c r="B2126" s="69" t="s">
        <v>1553</v>
      </c>
      <c r="C2126" s="69" t="s">
        <v>1407</v>
      </c>
      <c r="D2126" s="69" t="s">
        <v>2992</v>
      </c>
      <c r="E2126" s="75" t="s">
        <v>90</v>
      </c>
      <c r="F2126" s="69" t="s">
        <v>3949</v>
      </c>
      <c r="G2126" s="78">
        <v>100000</v>
      </c>
      <c r="H2126" s="72">
        <f t="shared" si="33"/>
        <v>48.109441917613267</v>
      </c>
    </row>
    <row r="2127" spans="1:8" ht="15.75" x14ac:dyDescent="0.25">
      <c r="A2127" s="69" t="s">
        <v>3950</v>
      </c>
      <c r="B2127" s="69" t="s">
        <v>1553</v>
      </c>
      <c r="C2127" s="69" t="s">
        <v>1410</v>
      </c>
      <c r="D2127" s="69" t="s">
        <v>2992</v>
      </c>
      <c r="E2127" s="75" t="s">
        <v>90</v>
      </c>
      <c r="F2127" s="69" t="s">
        <v>3951</v>
      </c>
      <c r="G2127" s="78">
        <v>40000</v>
      </c>
      <c r="H2127" s="72">
        <f t="shared" si="33"/>
        <v>19.243776767045308</v>
      </c>
    </row>
    <row r="2128" spans="1:8" ht="15.75" x14ac:dyDescent="0.25">
      <c r="A2128" s="69" t="s">
        <v>3952</v>
      </c>
      <c r="B2128" s="69" t="s">
        <v>1553</v>
      </c>
      <c r="C2128" s="69" t="s">
        <v>1413</v>
      </c>
      <c r="D2128" s="69" t="s">
        <v>2992</v>
      </c>
      <c r="E2128" s="75" t="s">
        <v>90</v>
      </c>
      <c r="F2128" s="69" t="s">
        <v>3953</v>
      </c>
      <c r="G2128" s="78">
        <v>100000</v>
      </c>
      <c r="H2128" s="72">
        <f t="shared" si="33"/>
        <v>48.109441917613267</v>
      </c>
    </row>
    <row r="2129" spans="1:8" ht="15.75" x14ac:dyDescent="0.25">
      <c r="A2129" s="69" t="s">
        <v>3954</v>
      </c>
      <c r="B2129" s="69" t="s">
        <v>1553</v>
      </c>
      <c r="C2129" s="69" t="s">
        <v>1416</v>
      </c>
      <c r="D2129" s="69" t="s">
        <v>2992</v>
      </c>
      <c r="E2129" s="75" t="s">
        <v>90</v>
      </c>
      <c r="F2129" s="69" t="s">
        <v>3955</v>
      </c>
      <c r="G2129" s="78">
        <v>100000</v>
      </c>
      <c r="H2129" s="72">
        <f t="shared" si="33"/>
        <v>48.109441917613267</v>
      </c>
    </row>
    <row r="2130" spans="1:8" ht="15.75" x14ac:dyDescent="0.25">
      <c r="A2130" s="69" t="s">
        <v>3956</v>
      </c>
      <c r="B2130" s="69" t="s">
        <v>1553</v>
      </c>
      <c r="C2130" s="69" t="s">
        <v>1393</v>
      </c>
      <c r="D2130" s="69" t="s">
        <v>2992</v>
      </c>
      <c r="E2130" s="75" t="s">
        <v>90</v>
      </c>
      <c r="F2130" s="69" t="s">
        <v>3957</v>
      </c>
      <c r="G2130" s="78">
        <v>72300</v>
      </c>
      <c r="H2130" s="72">
        <f t="shared" si="33"/>
        <v>34.783126506434392</v>
      </c>
    </row>
    <row r="2131" spans="1:8" ht="15.75" x14ac:dyDescent="0.25">
      <c r="A2131" s="69" t="s">
        <v>3958</v>
      </c>
      <c r="B2131" s="69" t="s">
        <v>1553</v>
      </c>
      <c r="C2131" s="69" t="s">
        <v>1424</v>
      </c>
      <c r="D2131" s="69" t="s">
        <v>2992</v>
      </c>
      <c r="E2131" s="75" t="s">
        <v>90</v>
      </c>
      <c r="F2131" s="69" t="s">
        <v>3959</v>
      </c>
      <c r="G2131" s="78">
        <v>100000</v>
      </c>
      <c r="H2131" s="72">
        <f t="shared" si="33"/>
        <v>48.109441917613267</v>
      </c>
    </row>
    <row r="2132" spans="1:8" ht="15.75" x14ac:dyDescent="0.25">
      <c r="A2132" s="69" t="s">
        <v>3960</v>
      </c>
      <c r="B2132" s="69" t="s">
        <v>1553</v>
      </c>
      <c r="C2132" s="69" t="s">
        <v>1648</v>
      </c>
      <c r="D2132" s="69" t="s">
        <v>2992</v>
      </c>
      <c r="E2132" s="75" t="s">
        <v>90</v>
      </c>
      <c r="F2132" s="69" t="s">
        <v>3961</v>
      </c>
      <c r="G2132" s="78">
        <v>87500</v>
      </c>
      <c r="H2132" s="72">
        <f t="shared" si="33"/>
        <v>42.095761677911611</v>
      </c>
    </row>
    <row r="2133" spans="1:8" ht="15.75" x14ac:dyDescent="0.25">
      <c r="A2133" s="69" t="s">
        <v>3962</v>
      </c>
      <c r="B2133" s="69" t="s">
        <v>1553</v>
      </c>
      <c r="C2133" s="69" t="s">
        <v>1436</v>
      </c>
      <c r="D2133" s="69" t="s">
        <v>2992</v>
      </c>
      <c r="E2133" s="75" t="s">
        <v>90</v>
      </c>
      <c r="F2133" s="69" t="s">
        <v>3963</v>
      </c>
      <c r="G2133" s="78">
        <v>300000</v>
      </c>
      <c r="H2133" s="72">
        <f t="shared" si="33"/>
        <v>144.32832575283982</v>
      </c>
    </row>
    <row r="2134" spans="1:8" ht="15.75" x14ac:dyDescent="0.25">
      <c r="A2134" s="69" t="s">
        <v>3964</v>
      </c>
      <c r="B2134" s="69" t="s">
        <v>1553</v>
      </c>
      <c r="C2134" s="69" t="s">
        <v>1439</v>
      </c>
      <c r="D2134" s="69" t="s">
        <v>2992</v>
      </c>
      <c r="E2134" s="75" t="s">
        <v>90</v>
      </c>
      <c r="F2134" s="69" t="s">
        <v>3965</v>
      </c>
      <c r="G2134" s="78">
        <v>150000</v>
      </c>
      <c r="H2134" s="72">
        <f t="shared" si="33"/>
        <v>72.164162876419908</v>
      </c>
    </row>
    <row r="2135" spans="1:8" ht="15.75" x14ac:dyDescent="0.25">
      <c r="A2135" s="69" t="s">
        <v>3966</v>
      </c>
      <c r="B2135" s="69" t="s">
        <v>1553</v>
      </c>
      <c r="C2135" s="69" t="s">
        <v>1809</v>
      </c>
      <c r="D2135" s="69" t="s">
        <v>2992</v>
      </c>
      <c r="E2135" s="75" t="s">
        <v>90</v>
      </c>
      <c r="F2135" s="69" t="s">
        <v>3967</v>
      </c>
      <c r="G2135" s="78">
        <v>200000</v>
      </c>
      <c r="H2135" s="72">
        <f t="shared" si="33"/>
        <v>96.218883835226535</v>
      </c>
    </row>
    <row r="2136" spans="1:8" ht="15.75" x14ac:dyDescent="0.25">
      <c r="A2136" s="69" t="s">
        <v>3968</v>
      </c>
      <c r="B2136" s="69" t="s">
        <v>1553</v>
      </c>
      <c r="C2136" s="69" t="s">
        <v>1813</v>
      </c>
      <c r="D2136" s="69" t="s">
        <v>2992</v>
      </c>
      <c r="E2136" s="75" t="s">
        <v>90</v>
      </c>
      <c r="F2136" s="69" t="s">
        <v>3969</v>
      </c>
      <c r="G2136" s="78">
        <v>100000</v>
      </c>
      <c r="H2136" s="72">
        <f t="shared" si="33"/>
        <v>48.109441917613267</v>
      </c>
    </row>
    <row r="2137" spans="1:8" ht="15.75" x14ac:dyDescent="0.25">
      <c r="A2137" s="69" t="s">
        <v>3970</v>
      </c>
      <c r="B2137" s="69" t="s">
        <v>1341</v>
      </c>
      <c r="C2137" s="69" t="s">
        <v>3971</v>
      </c>
      <c r="D2137" s="69" t="s">
        <v>3972</v>
      </c>
      <c r="E2137" s="79">
        <v>6.11</v>
      </c>
      <c r="F2137" s="69" t="s">
        <v>3973</v>
      </c>
      <c r="G2137" s="78">
        <v>50000</v>
      </c>
      <c r="H2137" s="72">
        <f t="shared" si="33"/>
        <v>24.054720958806634</v>
      </c>
    </row>
    <row r="2138" spans="1:8" ht="15.75" x14ac:dyDescent="0.25">
      <c r="A2138" s="69" t="s">
        <v>3974</v>
      </c>
      <c r="B2138" s="69" t="s">
        <v>1341</v>
      </c>
      <c r="C2138" s="69" t="s">
        <v>3975</v>
      </c>
      <c r="D2138" s="69" t="s">
        <v>3972</v>
      </c>
      <c r="E2138" s="79">
        <v>6.11</v>
      </c>
      <c r="F2138" s="69" t="s">
        <v>3976</v>
      </c>
      <c r="G2138" s="78">
        <v>50000</v>
      </c>
      <c r="H2138" s="72">
        <f t="shared" si="33"/>
        <v>24.054720958806634</v>
      </c>
    </row>
    <row r="2139" spans="1:8" ht="15.75" x14ac:dyDescent="0.25">
      <c r="A2139" s="69" t="s">
        <v>3977</v>
      </c>
      <c r="B2139" s="69" t="s">
        <v>1341</v>
      </c>
      <c r="C2139" s="69" t="s">
        <v>3978</v>
      </c>
      <c r="D2139" s="69" t="s">
        <v>3972</v>
      </c>
      <c r="E2139" s="79">
        <v>6.11</v>
      </c>
      <c r="F2139" s="69" t="s">
        <v>3979</v>
      </c>
      <c r="G2139" s="78">
        <v>50000</v>
      </c>
      <c r="H2139" s="72">
        <f t="shared" si="33"/>
        <v>24.054720958806634</v>
      </c>
    </row>
    <row r="2140" spans="1:8" ht="15.75" x14ac:dyDescent="0.25">
      <c r="A2140" s="69" t="s">
        <v>3980</v>
      </c>
      <c r="B2140" s="69" t="s">
        <v>1302</v>
      </c>
      <c r="C2140" s="69" t="s">
        <v>1445</v>
      </c>
      <c r="D2140" s="69" t="s">
        <v>3972</v>
      </c>
      <c r="E2140" s="79">
        <v>6.11</v>
      </c>
      <c r="F2140" s="69" t="s">
        <v>3981</v>
      </c>
      <c r="G2140" s="78">
        <v>4314130</v>
      </c>
      <c r="H2140" s="72">
        <f t="shared" si="33"/>
        <v>2075.5038666003293</v>
      </c>
    </row>
    <row r="2141" spans="1:8" ht="15.75" x14ac:dyDescent="0.25">
      <c r="A2141" s="69" t="s">
        <v>3982</v>
      </c>
      <c r="B2141" s="69" t="s">
        <v>1341</v>
      </c>
      <c r="C2141" s="69" t="s">
        <v>3983</v>
      </c>
      <c r="D2141" s="69" t="s">
        <v>3972</v>
      </c>
      <c r="E2141" s="79">
        <v>6.11</v>
      </c>
      <c r="F2141" s="69" t="s">
        <v>3984</v>
      </c>
      <c r="G2141" s="78">
        <v>350000</v>
      </c>
      <c r="H2141" s="72">
        <f t="shared" si="33"/>
        <v>168.38304671164644</v>
      </c>
    </row>
    <row r="2142" spans="1:8" ht="15.75" x14ac:dyDescent="0.25">
      <c r="A2142" s="69" t="s">
        <v>3985</v>
      </c>
      <c r="B2142" s="69" t="s">
        <v>1302</v>
      </c>
      <c r="C2142" s="69" t="s">
        <v>2945</v>
      </c>
      <c r="D2142" s="69" t="s">
        <v>3972</v>
      </c>
      <c r="E2142" s="79">
        <v>6.11</v>
      </c>
      <c r="F2142" s="69" t="s">
        <v>3536</v>
      </c>
      <c r="G2142" s="78">
        <v>40000</v>
      </c>
      <c r="H2142" s="72">
        <f t="shared" si="33"/>
        <v>19.243776767045308</v>
      </c>
    </row>
    <row r="2143" spans="1:8" ht="15.75" x14ac:dyDescent="0.25">
      <c r="A2143" s="69" t="s">
        <v>3986</v>
      </c>
      <c r="B2143" s="69" t="s">
        <v>1585</v>
      </c>
      <c r="C2143" s="69" t="s">
        <v>1298</v>
      </c>
      <c r="D2143" s="69" t="s">
        <v>3972</v>
      </c>
      <c r="E2143" s="79">
        <v>6.11</v>
      </c>
      <c r="F2143" s="69" t="s">
        <v>3987</v>
      </c>
      <c r="G2143" s="78">
        <v>20000</v>
      </c>
      <c r="H2143" s="72">
        <f t="shared" si="33"/>
        <v>9.6218883835226539</v>
      </c>
    </row>
    <row r="2144" spans="1:8" ht="15.75" x14ac:dyDescent="0.25">
      <c r="A2144" s="69" t="s">
        <v>3988</v>
      </c>
      <c r="B2144" s="69" t="s">
        <v>1585</v>
      </c>
      <c r="C2144" s="69" t="s">
        <v>1300</v>
      </c>
      <c r="D2144" s="69" t="s">
        <v>3972</v>
      </c>
      <c r="E2144" s="79">
        <v>6.11</v>
      </c>
      <c r="F2144" s="69" t="s">
        <v>3989</v>
      </c>
      <c r="G2144" s="78">
        <v>20000</v>
      </c>
      <c r="H2144" s="72">
        <f t="shared" si="33"/>
        <v>9.6218883835226539</v>
      </c>
    </row>
    <row r="2145" spans="1:8" ht="15.75" x14ac:dyDescent="0.25">
      <c r="A2145" s="69" t="s">
        <v>3990</v>
      </c>
      <c r="B2145" s="69" t="s">
        <v>1585</v>
      </c>
      <c r="C2145" s="69" t="s">
        <v>1305</v>
      </c>
      <c r="D2145" s="69" t="s">
        <v>3972</v>
      </c>
      <c r="E2145" s="79">
        <v>6.11</v>
      </c>
      <c r="F2145" s="69" t="s">
        <v>3991</v>
      </c>
      <c r="G2145" s="78">
        <v>200000</v>
      </c>
      <c r="H2145" s="72">
        <f t="shared" si="33"/>
        <v>96.218883835226535</v>
      </c>
    </row>
    <row r="2146" spans="1:8" ht="15.75" x14ac:dyDescent="0.25">
      <c r="A2146" s="69" t="s">
        <v>3992</v>
      </c>
      <c r="B2146" s="69" t="s">
        <v>1341</v>
      </c>
      <c r="C2146" s="69" t="s">
        <v>2161</v>
      </c>
      <c r="D2146" s="69" t="s">
        <v>3972</v>
      </c>
      <c r="E2146" s="79">
        <v>6.11</v>
      </c>
      <c r="F2146" s="69" t="s">
        <v>3993</v>
      </c>
      <c r="G2146" s="78">
        <v>200000</v>
      </c>
      <c r="H2146" s="72">
        <f t="shared" si="33"/>
        <v>96.218883835226535</v>
      </c>
    </row>
    <row r="2147" spans="1:8" ht="15.75" x14ac:dyDescent="0.25">
      <c r="A2147" s="69" t="s">
        <v>3994</v>
      </c>
      <c r="B2147" s="69" t="s">
        <v>1302</v>
      </c>
      <c r="C2147" s="69" t="s">
        <v>1320</v>
      </c>
      <c r="D2147" s="69" t="s">
        <v>3972</v>
      </c>
      <c r="E2147" s="79">
        <v>6.11</v>
      </c>
      <c r="F2147" s="69" t="s">
        <v>3995</v>
      </c>
      <c r="G2147" s="78">
        <v>472000</v>
      </c>
      <c r="H2147" s="72">
        <f t="shared" si="33"/>
        <v>227.07656585113463</v>
      </c>
    </row>
    <row r="2148" spans="1:8" ht="15.75" x14ac:dyDescent="0.25">
      <c r="A2148" s="69" t="s">
        <v>3996</v>
      </c>
      <c r="B2148" s="69" t="s">
        <v>1302</v>
      </c>
      <c r="C2148" s="69" t="s">
        <v>1327</v>
      </c>
      <c r="D2148" s="69" t="s">
        <v>3972</v>
      </c>
      <c r="E2148" s="79">
        <v>6.11</v>
      </c>
      <c r="F2148" s="69" t="s">
        <v>3997</v>
      </c>
      <c r="G2148" s="78">
        <v>350000</v>
      </c>
      <c r="H2148" s="72">
        <f t="shared" si="33"/>
        <v>168.38304671164644</v>
      </c>
    </row>
    <row r="2149" spans="1:8" ht="15.75" x14ac:dyDescent="0.25">
      <c r="A2149" s="69" t="s">
        <v>3998</v>
      </c>
      <c r="B2149" s="69" t="s">
        <v>1337</v>
      </c>
      <c r="C2149" s="69" t="s">
        <v>1416</v>
      </c>
      <c r="D2149" s="69" t="s">
        <v>3972</v>
      </c>
      <c r="E2149" s="79">
        <v>6.11</v>
      </c>
      <c r="F2149" s="69" t="s">
        <v>1339</v>
      </c>
      <c r="G2149" s="78">
        <v>360000</v>
      </c>
      <c r="H2149" s="72">
        <f t="shared" si="33"/>
        <v>173.19399090340778</v>
      </c>
    </row>
    <row r="2150" spans="1:8" ht="15.75" x14ac:dyDescent="0.25">
      <c r="A2150" s="69" t="s">
        <v>3999</v>
      </c>
      <c r="B2150" s="69" t="s">
        <v>1302</v>
      </c>
      <c r="C2150" s="69" t="s">
        <v>1678</v>
      </c>
      <c r="D2150" s="69" t="s">
        <v>3972</v>
      </c>
      <c r="E2150" s="79">
        <v>6.11</v>
      </c>
      <c r="F2150" s="69" t="s">
        <v>4000</v>
      </c>
      <c r="G2150" s="78">
        <v>560000</v>
      </c>
      <c r="H2150" s="72">
        <f t="shared" si="33"/>
        <v>269.41287473863429</v>
      </c>
    </row>
    <row r="2151" spans="1:8" ht="15.75" x14ac:dyDescent="0.25">
      <c r="A2151" s="69" t="s">
        <v>4001</v>
      </c>
      <c r="B2151" s="69" t="s">
        <v>1302</v>
      </c>
      <c r="C2151" s="69" t="s">
        <v>2661</v>
      </c>
      <c r="D2151" s="69" t="s">
        <v>3972</v>
      </c>
      <c r="E2151" s="79">
        <v>6.11</v>
      </c>
      <c r="F2151" s="69" t="s">
        <v>4002</v>
      </c>
      <c r="G2151" s="78">
        <v>367391</v>
      </c>
      <c r="H2151" s="72">
        <f t="shared" si="33"/>
        <v>176.74975975553858</v>
      </c>
    </row>
    <row r="2152" spans="1:8" ht="15.75" x14ac:dyDescent="0.25">
      <c r="A2152" s="69" t="s">
        <v>4003</v>
      </c>
      <c r="B2152" s="69" t="s">
        <v>1302</v>
      </c>
      <c r="C2152" s="69" t="s">
        <v>2664</v>
      </c>
      <c r="D2152" s="69" t="s">
        <v>3972</v>
      </c>
      <c r="E2152" s="79">
        <v>6.11</v>
      </c>
      <c r="F2152" s="69" t="s">
        <v>4004</v>
      </c>
      <c r="G2152" s="78">
        <v>367391</v>
      </c>
      <c r="H2152" s="72">
        <f t="shared" si="33"/>
        <v>176.74975975553858</v>
      </c>
    </row>
    <row r="2153" spans="1:8" ht="15.75" x14ac:dyDescent="0.25">
      <c r="A2153" s="69" t="s">
        <v>4005</v>
      </c>
      <c r="B2153" s="69" t="s">
        <v>1302</v>
      </c>
      <c r="C2153" s="69" t="s">
        <v>2666</v>
      </c>
      <c r="D2153" s="69" t="s">
        <v>3972</v>
      </c>
      <c r="E2153" s="79">
        <v>6.11</v>
      </c>
      <c r="F2153" s="69" t="s">
        <v>4006</v>
      </c>
      <c r="G2153" s="78">
        <v>367391</v>
      </c>
      <c r="H2153" s="72">
        <f t="shared" si="33"/>
        <v>176.74975975553858</v>
      </c>
    </row>
    <row r="2154" spans="1:8" ht="15.75" x14ac:dyDescent="0.25">
      <c r="A2154" s="69" t="s">
        <v>4007</v>
      </c>
      <c r="B2154" s="69" t="s">
        <v>1302</v>
      </c>
      <c r="C2154" s="69" t="s">
        <v>4008</v>
      </c>
      <c r="D2154" s="69" t="s">
        <v>3972</v>
      </c>
      <c r="E2154" s="79">
        <v>6.11</v>
      </c>
      <c r="F2154" s="69" t="s">
        <v>4009</v>
      </c>
      <c r="G2154" s="78">
        <v>367391</v>
      </c>
      <c r="H2154" s="72">
        <f t="shared" si="33"/>
        <v>176.74975975553858</v>
      </c>
    </row>
    <row r="2155" spans="1:8" ht="15.75" x14ac:dyDescent="0.25">
      <c r="A2155" s="69" t="s">
        <v>4010</v>
      </c>
      <c r="B2155" s="69" t="s">
        <v>1302</v>
      </c>
      <c r="C2155" s="69" t="s">
        <v>4011</v>
      </c>
      <c r="D2155" s="69" t="s">
        <v>3972</v>
      </c>
      <c r="E2155" s="79">
        <v>6.11</v>
      </c>
      <c r="F2155" s="69" t="s">
        <v>4009</v>
      </c>
      <c r="G2155" s="78">
        <v>367391</v>
      </c>
      <c r="H2155" s="72">
        <f t="shared" si="33"/>
        <v>176.74975975553858</v>
      </c>
    </row>
    <row r="2156" spans="1:8" ht="15.75" x14ac:dyDescent="0.25">
      <c r="A2156" s="69" t="s">
        <v>4012</v>
      </c>
      <c r="B2156" s="69" t="s">
        <v>1302</v>
      </c>
      <c r="C2156" s="69" t="s">
        <v>2434</v>
      </c>
      <c r="D2156" s="69" t="s">
        <v>3972</v>
      </c>
      <c r="E2156" s="79">
        <v>6.11</v>
      </c>
      <c r="F2156" s="69" t="s">
        <v>4013</v>
      </c>
      <c r="G2156" s="78">
        <v>367391</v>
      </c>
      <c r="H2156" s="72">
        <f t="shared" si="33"/>
        <v>176.74975975553858</v>
      </c>
    </row>
    <row r="2157" spans="1:8" ht="15.75" x14ac:dyDescent="0.25">
      <c r="A2157" s="69" t="s">
        <v>4014</v>
      </c>
      <c r="B2157" s="69" t="s">
        <v>1302</v>
      </c>
      <c r="C2157" s="69" t="s">
        <v>2437</v>
      </c>
      <c r="D2157" s="69" t="s">
        <v>3972</v>
      </c>
      <c r="E2157" s="79">
        <v>6.11</v>
      </c>
      <c r="F2157" s="69" t="s">
        <v>4015</v>
      </c>
      <c r="G2157" s="78">
        <v>100000</v>
      </c>
      <c r="H2157" s="72">
        <f t="shared" si="33"/>
        <v>48.109441917613267</v>
      </c>
    </row>
    <row r="2158" spans="1:8" ht="15.75" x14ac:dyDescent="0.25">
      <c r="A2158" s="69" t="s">
        <v>4016</v>
      </c>
      <c r="B2158" s="69" t="s">
        <v>1302</v>
      </c>
      <c r="C2158" s="69" t="s">
        <v>2440</v>
      </c>
      <c r="D2158" s="69" t="s">
        <v>3972</v>
      </c>
      <c r="E2158" s="79">
        <v>6.11</v>
      </c>
      <c r="F2158" s="69" t="s">
        <v>4017</v>
      </c>
      <c r="G2158" s="78">
        <v>100000</v>
      </c>
      <c r="H2158" s="72">
        <f t="shared" si="33"/>
        <v>48.109441917613267</v>
      </c>
    </row>
    <row r="2159" spans="1:8" ht="15.75" x14ac:dyDescent="0.25">
      <c r="A2159" s="69" t="s">
        <v>4018</v>
      </c>
      <c r="B2159" s="69" t="s">
        <v>1302</v>
      </c>
      <c r="C2159" s="69" t="s">
        <v>2443</v>
      </c>
      <c r="D2159" s="69" t="s">
        <v>3972</v>
      </c>
      <c r="E2159" s="79">
        <v>6.11</v>
      </c>
      <c r="F2159" s="69" t="s">
        <v>4019</v>
      </c>
      <c r="G2159" s="78">
        <v>100000</v>
      </c>
      <c r="H2159" s="72">
        <f t="shared" si="33"/>
        <v>48.109441917613267</v>
      </c>
    </row>
    <row r="2160" spans="1:8" ht="15.75" x14ac:dyDescent="0.25">
      <c r="A2160" s="69" t="s">
        <v>3556</v>
      </c>
      <c r="B2160" s="69" t="s">
        <v>1302</v>
      </c>
      <c r="C2160" s="69" t="s">
        <v>3017</v>
      </c>
      <c r="D2160" s="69" t="s">
        <v>3972</v>
      </c>
      <c r="E2160" s="79">
        <v>6.11</v>
      </c>
      <c r="F2160" s="69" t="s">
        <v>4020</v>
      </c>
      <c r="G2160" s="78">
        <v>156886</v>
      </c>
      <c r="H2160" s="72">
        <f t="shared" si="33"/>
        <v>75.476979046866759</v>
      </c>
    </row>
    <row r="2161" spans="1:8" ht="15.75" x14ac:dyDescent="0.25">
      <c r="A2161" s="69" t="s">
        <v>3556</v>
      </c>
      <c r="B2161" s="69" t="s">
        <v>1302</v>
      </c>
      <c r="C2161" s="69" t="s">
        <v>3017</v>
      </c>
      <c r="D2161" s="69" t="s">
        <v>3972</v>
      </c>
      <c r="E2161" s="79">
        <v>6.11</v>
      </c>
      <c r="F2161" s="69" t="s">
        <v>4021</v>
      </c>
      <c r="G2161" s="78">
        <v>161516</v>
      </c>
      <c r="H2161" s="72">
        <f t="shared" si="33"/>
        <v>77.704446207652254</v>
      </c>
    </row>
    <row r="2162" spans="1:8" ht="15.75" x14ac:dyDescent="0.25">
      <c r="A2162" s="69" t="s">
        <v>3556</v>
      </c>
      <c r="B2162" s="69" t="s">
        <v>1302</v>
      </c>
      <c r="C2162" s="69" t="s">
        <v>3017</v>
      </c>
      <c r="D2162" s="69" t="s">
        <v>3972</v>
      </c>
      <c r="E2162" s="79">
        <v>6.11</v>
      </c>
      <c r="F2162" s="69" t="s">
        <v>4022</v>
      </c>
      <c r="G2162" s="78">
        <v>252743</v>
      </c>
      <c r="H2162" s="72">
        <f t="shared" si="33"/>
        <v>121.5932467858333</v>
      </c>
    </row>
    <row r="2163" spans="1:8" ht="15.75" x14ac:dyDescent="0.25">
      <c r="A2163" s="69" t="s">
        <v>4023</v>
      </c>
      <c r="B2163" s="69" t="s">
        <v>1302</v>
      </c>
      <c r="C2163" s="69" t="s">
        <v>3020</v>
      </c>
      <c r="D2163" s="69" t="s">
        <v>3972</v>
      </c>
      <c r="E2163" s="79">
        <v>6.11</v>
      </c>
      <c r="F2163" s="69" t="s">
        <v>4024</v>
      </c>
      <c r="G2163" s="78">
        <v>100000</v>
      </c>
      <c r="H2163" s="72">
        <f t="shared" si="33"/>
        <v>48.109441917613267</v>
      </c>
    </row>
    <row r="2164" spans="1:8" ht="15.75" x14ac:dyDescent="0.25">
      <c r="A2164" s="69" t="s">
        <v>4025</v>
      </c>
      <c r="B2164" s="69" t="s">
        <v>1302</v>
      </c>
      <c r="C2164" s="69" t="s">
        <v>4026</v>
      </c>
      <c r="D2164" s="69" t="s">
        <v>3972</v>
      </c>
      <c r="E2164" s="79">
        <v>6.11</v>
      </c>
      <c r="F2164" s="69" t="s">
        <v>4027</v>
      </c>
      <c r="G2164" s="78">
        <v>420000</v>
      </c>
      <c r="H2164" s="72">
        <f t="shared" si="33"/>
        <v>202.05965605397574</v>
      </c>
    </row>
    <row r="2165" spans="1:8" ht="15.75" x14ac:dyDescent="0.25">
      <c r="A2165" s="69" t="s">
        <v>4028</v>
      </c>
      <c r="B2165" s="69" t="s">
        <v>1302</v>
      </c>
      <c r="C2165" s="69" t="s">
        <v>4029</v>
      </c>
      <c r="D2165" s="69" t="s">
        <v>3972</v>
      </c>
      <c r="E2165" s="79">
        <v>6.11</v>
      </c>
      <c r="F2165" s="69" t="s">
        <v>4030</v>
      </c>
      <c r="G2165" s="78">
        <v>195652</v>
      </c>
      <c r="H2165" s="72">
        <f t="shared" si="33"/>
        <v>94.127085300648716</v>
      </c>
    </row>
    <row r="2166" spans="1:8" ht="15.75" x14ac:dyDescent="0.25">
      <c r="A2166" s="69" t="s">
        <v>4031</v>
      </c>
      <c r="B2166" s="69" t="s">
        <v>1302</v>
      </c>
      <c r="C2166" s="69" t="s">
        <v>4032</v>
      </c>
      <c r="D2166" s="69" t="s">
        <v>3972</v>
      </c>
      <c r="E2166" s="79">
        <v>6.11</v>
      </c>
      <c r="F2166" s="69" t="s">
        <v>4033</v>
      </c>
      <c r="G2166" s="78">
        <v>100000</v>
      </c>
      <c r="H2166" s="72">
        <f t="shared" si="33"/>
        <v>48.109441917613267</v>
      </c>
    </row>
    <row r="2167" spans="1:8" ht="15.75" x14ac:dyDescent="0.25">
      <c r="A2167" s="69" t="s">
        <v>4034</v>
      </c>
      <c r="B2167" s="69" t="s">
        <v>1302</v>
      </c>
      <c r="C2167" s="69" t="s">
        <v>4035</v>
      </c>
      <c r="D2167" s="69" t="s">
        <v>3972</v>
      </c>
      <c r="E2167" s="79">
        <v>6.11</v>
      </c>
      <c r="F2167" s="69" t="s">
        <v>4036</v>
      </c>
      <c r="G2167" s="78">
        <v>160000</v>
      </c>
      <c r="H2167" s="72">
        <f t="shared" si="33"/>
        <v>76.975107068181231</v>
      </c>
    </row>
    <row r="2168" spans="1:8" ht="15.75" x14ac:dyDescent="0.25">
      <c r="A2168" s="69" t="s">
        <v>4037</v>
      </c>
      <c r="B2168" s="69" t="s">
        <v>1302</v>
      </c>
      <c r="C2168" s="69" t="s">
        <v>4038</v>
      </c>
      <c r="D2168" s="69" t="s">
        <v>3972</v>
      </c>
      <c r="E2168" s="79">
        <v>6.11</v>
      </c>
      <c r="F2168" s="69" t="s">
        <v>4039</v>
      </c>
      <c r="G2168" s="78">
        <v>100000</v>
      </c>
      <c r="H2168" s="72">
        <f t="shared" si="33"/>
        <v>48.109441917613267</v>
      </c>
    </row>
    <row r="2169" spans="1:8" ht="15.75" x14ac:dyDescent="0.25">
      <c r="A2169" s="69" t="s">
        <v>4040</v>
      </c>
      <c r="B2169" s="69" t="s">
        <v>2231</v>
      </c>
      <c r="C2169" s="69" t="s">
        <v>4041</v>
      </c>
      <c r="D2169" s="69" t="s">
        <v>3972</v>
      </c>
      <c r="E2169" s="79">
        <v>6.11</v>
      </c>
      <c r="F2169" s="69" t="s">
        <v>4042</v>
      </c>
      <c r="G2169" s="78">
        <v>140000</v>
      </c>
      <c r="H2169" s="72">
        <f t="shared" si="33"/>
        <v>67.353218684658572</v>
      </c>
    </row>
    <row r="2170" spans="1:8" ht="15.75" x14ac:dyDescent="0.25">
      <c r="A2170" s="69" t="s">
        <v>4043</v>
      </c>
      <c r="B2170" s="69" t="s">
        <v>2231</v>
      </c>
      <c r="C2170" s="69" t="s">
        <v>4044</v>
      </c>
      <c r="D2170" s="69" t="s">
        <v>3972</v>
      </c>
      <c r="E2170" s="79">
        <v>6.11</v>
      </c>
      <c r="F2170" s="69" t="s">
        <v>4042</v>
      </c>
      <c r="G2170" s="78">
        <v>200000</v>
      </c>
      <c r="H2170" s="72">
        <f t="shared" si="33"/>
        <v>96.218883835226535</v>
      </c>
    </row>
    <row r="2171" spans="1:8" ht="15.75" x14ac:dyDescent="0.25">
      <c r="A2171" s="69" t="s">
        <v>4045</v>
      </c>
      <c r="B2171" s="69" t="s">
        <v>1553</v>
      </c>
      <c r="C2171" s="69" t="s">
        <v>1535</v>
      </c>
      <c r="D2171" s="69" t="s">
        <v>3972</v>
      </c>
      <c r="E2171" s="79">
        <v>6.11</v>
      </c>
      <c r="F2171" s="69" t="s">
        <v>4046</v>
      </c>
      <c r="G2171" s="78">
        <v>40000</v>
      </c>
      <c r="H2171" s="72">
        <f t="shared" si="33"/>
        <v>19.243776767045308</v>
      </c>
    </row>
    <row r="2172" spans="1:8" ht="15.75" x14ac:dyDescent="0.25">
      <c r="A2172" s="69" t="s">
        <v>4047</v>
      </c>
      <c r="B2172" s="69" t="s">
        <v>2303</v>
      </c>
      <c r="C2172" s="69" t="s">
        <v>1594</v>
      </c>
      <c r="D2172" s="69" t="s">
        <v>3972</v>
      </c>
      <c r="E2172" s="79">
        <v>6.11</v>
      </c>
      <c r="F2172" s="69" t="s">
        <v>4048</v>
      </c>
      <c r="G2172" s="78">
        <v>20000</v>
      </c>
      <c r="H2172" s="72">
        <f t="shared" si="33"/>
        <v>9.6218883835226539</v>
      </c>
    </row>
    <row r="2173" spans="1:8" ht="15.75" x14ac:dyDescent="0.25">
      <c r="A2173" s="69" t="s">
        <v>4049</v>
      </c>
      <c r="B2173" s="69" t="s">
        <v>2231</v>
      </c>
      <c r="C2173" s="69" t="s">
        <v>4050</v>
      </c>
      <c r="D2173" s="69" t="s">
        <v>3972</v>
      </c>
      <c r="E2173" s="79">
        <v>6.11</v>
      </c>
      <c r="F2173" s="69" t="s">
        <v>4042</v>
      </c>
      <c r="G2173" s="78">
        <v>40000</v>
      </c>
      <c r="H2173" s="72">
        <f t="shared" si="33"/>
        <v>19.243776767045308</v>
      </c>
    </row>
    <row r="2174" spans="1:8" ht="15.75" x14ac:dyDescent="0.25">
      <c r="A2174" s="69" t="s">
        <v>4051</v>
      </c>
      <c r="B2174" s="69" t="s">
        <v>1302</v>
      </c>
      <c r="C2174" s="69" t="s">
        <v>4052</v>
      </c>
      <c r="D2174" s="69" t="s">
        <v>3972</v>
      </c>
      <c r="E2174" s="79">
        <v>6.11</v>
      </c>
      <c r="F2174" s="69" t="s">
        <v>4053</v>
      </c>
      <c r="G2174" s="78">
        <v>338000</v>
      </c>
      <c r="H2174" s="72">
        <f t="shared" si="33"/>
        <v>162.60991368153284</v>
      </c>
    </row>
    <row r="2175" spans="1:8" ht="15.75" x14ac:dyDescent="0.25">
      <c r="A2175" s="69" t="s">
        <v>4054</v>
      </c>
      <c r="B2175" s="69" t="s">
        <v>2263</v>
      </c>
      <c r="C2175" s="69" t="s">
        <v>4055</v>
      </c>
      <c r="D2175" s="69" t="s">
        <v>3972</v>
      </c>
      <c r="E2175" s="79">
        <v>6.11</v>
      </c>
      <c r="F2175" s="69" t="s">
        <v>4056</v>
      </c>
      <c r="G2175" s="78">
        <v>170000</v>
      </c>
      <c r="H2175" s="72">
        <f t="shared" si="33"/>
        <v>81.786051259942553</v>
      </c>
    </row>
    <row r="2176" spans="1:8" ht="15.75" x14ac:dyDescent="0.25">
      <c r="A2176" s="69" t="s">
        <v>4057</v>
      </c>
      <c r="B2176" s="69" t="s">
        <v>2263</v>
      </c>
      <c r="C2176" s="69" t="s">
        <v>4058</v>
      </c>
      <c r="D2176" s="69" t="s">
        <v>3972</v>
      </c>
      <c r="E2176" s="79">
        <v>6.11</v>
      </c>
      <c r="F2176" s="69" t="s">
        <v>4059</v>
      </c>
      <c r="G2176" s="78">
        <v>10000</v>
      </c>
      <c r="H2176" s="72">
        <f t="shared" si="33"/>
        <v>4.8109441917613269</v>
      </c>
    </row>
    <row r="2177" spans="1:11" ht="15.75" x14ac:dyDescent="0.25">
      <c r="A2177" s="69" t="s">
        <v>4060</v>
      </c>
      <c r="B2177" s="69" t="s">
        <v>2263</v>
      </c>
      <c r="C2177" s="69" t="s">
        <v>4061</v>
      </c>
      <c r="D2177" s="69" t="s">
        <v>3972</v>
      </c>
      <c r="E2177" s="79">
        <v>6.11</v>
      </c>
      <c r="F2177" s="69" t="s">
        <v>4062</v>
      </c>
      <c r="G2177" s="78">
        <v>170000</v>
      </c>
      <c r="H2177" s="72">
        <f t="shared" si="33"/>
        <v>81.786051259942553</v>
      </c>
    </row>
    <row r="2178" spans="1:11" ht="15.75" x14ac:dyDescent="0.25">
      <c r="A2178" s="69" t="s">
        <v>4063</v>
      </c>
      <c r="B2178" s="69" t="s">
        <v>2263</v>
      </c>
      <c r="C2178" s="69" t="s">
        <v>4064</v>
      </c>
      <c r="D2178" s="69" t="s">
        <v>3972</v>
      </c>
      <c r="E2178" s="79">
        <v>6.11</v>
      </c>
      <c r="F2178" s="69" t="s">
        <v>4065</v>
      </c>
      <c r="G2178" s="78">
        <v>20000</v>
      </c>
      <c r="H2178" s="72">
        <f t="shared" si="33"/>
        <v>9.6218883835226539</v>
      </c>
    </row>
    <row r="2179" spans="1:11" ht="15.75" x14ac:dyDescent="0.25">
      <c r="A2179" s="69" t="s">
        <v>4066</v>
      </c>
      <c r="B2179" s="69" t="s">
        <v>2263</v>
      </c>
      <c r="C2179" s="69" t="s">
        <v>4067</v>
      </c>
      <c r="D2179" s="69" t="s">
        <v>3972</v>
      </c>
      <c r="E2179" s="79">
        <v>6.11</v>
      </c>
      <c r="F2179" s="69" t="s">
        <v>4068</v>
      </c>
      <c r="G2179" s="78">
        <v>20000</v>
      </c>
      <c r="H2179" s="72">
        <f t="shared" si="33"/>
        <v>9.6218883835226539</v>
      </c>
    </row>
    <row r="2180" spans="1:11" ht="15.75" x14ac:dyDescent="0.25">
      <c r="A2180" s="69" t="s">
        <v>4069</v>
      </c>
      <c r="B2180" s="69" t="s">
        <v>2263</v>
      </c>
      <c r="C2180" s="69" t="s">
        <v>4070</v>
      </c>
      <c r="D2180" s="69" t="s">
        <v>3972</v>
      </c>
      <c r="E2180" s="79">
        <v>6.11</v>
      </c>
      <c r="F2180" s="69" t="s">
        <v>4071</v>
      </c>
      <c r="G2180" s="78">
        <v>20000</v>
      </c>
      <c r="H2180" s="72">
        <f t="shared" si="33"/>
        <v>9.6218883835226539</v>
      </c>
    </row>
    <row r="2181" spans="1:11" ht="15.75" x14ac:dyDescent="0.25">
      <c r="A2181" s="69" t="s">
        <v>4072</v>
      </c>
      <c r="B2181" s="69" t="s">
        <v>2263</v>
      </c>
      <c r="C2181" s="69" t="s">
        <v>4073</v>
      </c>
      <c r="D2181" s="69" t="s">
        <v>3972</v>
      </c>
      <c r="E2181" s="79">
        <v>6.11</v>
      </c>
      <c r="F2181" s="69" t="s">
        <v>4074</v>
      </c>
      <c r="G2181" s="78">
        <v>20000</v>
      </c>
      <c r="H2181" s="72">
        <f t="shared" si="33"/>
        <v>9.6218883835226539</v>
      </c>
    </row>
    <row r="2182" spans="1:11" ht="15.75" x14ac:dyDescent="0.25">
      <c r="A2182" s="69" t="s">
        <v>4075</v>
      </c>
      <c r="B2182" s="69" t="s">
        <v>2263</v>
      </c>
      <c r="C2182" s="69" t="s">
        <v>4076</v>
      </c>
      <c r="D2182" s="69" t="s">
        <v>3972</v>
      </c>
      <c r="E2182" s="79">
        <v>6.11</v>
      </c>
      <c r="F2182" s="69" t="s">
        <v>4077</v>
      </c>
      <c r="G2182" s="78">
        <v>10000</v>
      </c>
      <c r="H2182" s="72">
        <f t="shared" si="33"/>
        <v>4.8109441917613269</v>
      </c>
    </row>
    <row r="2183" spans="1:11" ht="15.75" x14ac:dyDescent="0.25">
      <c r="A2183" s="69" t="s">
        <v>4078</v>
      </c>
      <c r="B2183" s="69" t="s">
        <v>1302</v>
      </c>
      <c r="C2183" s="69" t="s">
        <v>4079</v>
      </c>
      <c r="D2183" s="69" t="s">
        <v>3972</v>
      </c>
      <c r="E2183" s="79">
        <v>6.11</v>
      </c>
      <c r="F2183" s="69" t="s">
        <v>4080</v>
      </c>
      <c r="G2183" s="78">
        <v>5585870</v>
      </c>
      <c r="H2183" s="72">
        <f t="shared" ref="H2183:H2189" si="34">G2183/$G$2</f>
        <v>2687.3308832433845</v>
      </c>
    </row>
    <row r="2184" spans="1:11" ht="15.75" x14ac:dyDescent="0.25">
      <c r="A2184" s="69" t="s">
        <v>4081</v>
      </c>
      <c r="B2184" s="69" t="s">
        <v>2274</v>
      </c>
      <c r="C2184" s="69" t="s">
        <v>4082</v>
      </c>
      <c r="D2184" s="69" t="s">
        <v>3972</v>
      </c>
      <c r="E2184" s="79">
        <v>6.11</v>
      </c>
      <c r="F2184" s="69" t="s">
        <v>4083</v>
      </c>
      <c r="G2184" s="78">
        <v>180000</v>
      </c>
      <c r="H2184" s="72">
        <f t="shared" si="34"/>
        <v>86.59699545170389</v>
      </c>
    </row>
    <row r="2185" spans="1:11" ht="15.75" x14ac:dyDescent="0.25">
      <c r="A2185" s="69" t="s">
        <v>4081</v>
      </c>
      <c r="B2185" s="69" t="s">
        <v>2274</v>
      </c>
      <c r="C2185" s="69" t="s">
        <v>4082</v>
      </c>
      <c r="D2185" s="69" t="s">
        <v>3972</v>
      </c>
      <c r="E2185" s="79">
        <v>6.11</v>
      </c>
      <c r="F2185" s="69" t="s">
        <v>4084</v>
      </c>
      <c r="G2185" s="78">
        <v>20000</v>
      </c>
      <c r="H2185" s="72">
        <f t="shared" si="34"/>
        <v>9.6218883835226539</v>
      </c>
    </row>
    <row r="2186" spans="1:11" ht="15.75" x14ac:dyDescent="0.25">
      <c r="A2186" s="69" t="s">
        <v>4081</v>
      </c>
      <c r="B2186" s="69" t="s">
        <v>2274</v>
      </c>
      <c r="C2186" s="69" t="s">
        <v>4082</v>
      </c>
      <c r="D2186" s="69" t="s">
        <v>3972</v>
      </c>
      <c r="E2186" s="79">
        <v>6.11</v>
      </c>
      <c r="F2186" s="69" t="s">
        <v>4085</v>
      </c>
      <c r="G2186" s="80">
        <v>20000</v>
      </c>
      <c r="H2186" s="72">
        <f t="shared" si="34"/>
        <v>9.6218883835226539</v>
      </c>
    </row>
    <row r="2187" spans="1:11" ht="15.75" x14ac:dyDescent="0.25">
      <c r="A2187" s="77" t="s">
        <v>4081</v>
      </c>
      <c r="B2187" s="77" t="s">
        <v>2274</v>
      </c>
      <c r="C2187" s="77" t="s">
        <v>4082</v>
      </c>
      <c r="D2187" s="77" t="s">
        <v>3972</v>
      </c>
      <c r="E2187" s="81">
        <v>6.11</v>
      </c>
      <c r="F2187" s="77" t="s">
        <v>4086</v>
      </c>
      <c r="G2187" s="71">
        <v>20000</v>
      </c>
      <c r="H2187" s="82">
        <f t="shared" si="34"/>
        <v>9.6218883835226539</v>
      </c>
    </row>
    <row r="2188" spans="1:11" ht="15.75" x14ac:dyDescent="0.25">
      <c r="A2188" s="77"/>
      <c r="B2188" s="77"/>
      <c r="C2188" s="77"/>
      <c r="D2188" s="77"/>
      <c r="E2188" s="81">
        <v>6.12</v>
      </c>
      <c r="F2188" s="77" t="s">
        <v>102</v>
      </c>
      <c r="G2188" s="71">
        <v>79496868.962842822</v>
      </c>
      <c r="H2188" s="82">
        <f t="shared" si="34"/>
        <v>38245.5</v>
      </c>
    </row>
    <row r="2189" spans="1:11" ht="15.75" x14ac:dyDescent="0.25">
      <c r="A2189" s="77"/>
      <c r="B2189" s="77"/>
      <c r="C2189" s="77"/>
      <c r="D2189" s="77"/>
      <c r="E2189" s="81">
        <v>6.13</v>
      </c>
      <c r="F2189" s="77" t="s">
        <v>104</v>
      </c>
      <c r="G2189" s="71">
        <v>132494781.60473804</v>
      </c>
      <c r="H2189" s="82">
        <f t="shared" si="34"/>
        <v>63742.5</v>
      </c>
    </row>
    <row r="2190" spans="1:11" s="85" customFormat="1" ht="15.75" x14ac:dyDescent="0.25">
      <c r="A2190" s="142" t="s">
        <v>106</v>
      </c>
      <c r="B2190" s="142"/>
      <c r="C2190" s="142"/>
      <c r="D2190" s="142"/>
      <c r="E2190" s="142"/>
      <c r="F2190" s="142"/>
      <c r="G2190" s="83">
        <v>1026984578</v>
      </c>
      <c r="H2190" s="84">
        <f>SUM(H7:H2189)</f>
        <v>498703.56198333716</v>
      </c>
      <c r="J2190"/>
      <c r="K2190"/>
    </row>
  </sheetData>
  <sheetProtection algorithmName="SHA-512" hashValue="mPjfZgpRwrIYGnsA1TyyVDrBWugNlJ5oBN3e6HX05WCpm0niYy1qmBhqgAanczai2Ce5iytGNPAh2tka8afh0w==" saltValue="yO9fUBhBUqHwG3flfgumiQ==" spinCount="100000" sheet="1" objects="1" scenarios="1"/>
  <autoFilter ref="A6:H2190" xr:uid="{00000000-0009-0000-0000-000001000000}"/>
  <mergeCells count="1">
    <mergeCell ref="A2190:F2190"/>
  </mergeCells>
  <pageMargins left="0.70866141732283472" right="0.70866141732283472" top="0.74803149606299213" bottom="0.74803149606299213" header="0.31496062992125984" footer="0.31496062992125984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6DCE4"/>
  </sheetPr>
  <dimension ref="A1:K258"/>
  <sheetViews>
    <sheetView zoomScaleNormal="100" workbookViewId="0">
      <selection activeCell="D13" sqref="D13"/>
    </sheetView>
  </sheetViews>
  <sheetFormatPr baseColWidth="10" defaultRowHeight="15" x14ac:dyDescent="0.25"/>
  <cols>
    <col min="1" max="1" width="9.7109375" style="2" customWidth="1"/>
    <col min="2" max="2" width="22.5703125" customWidth="1"/>
    <col min="3" max="3" width="16.5703125" style="2" customWidth="1"/>
    <col min="4" max="4" width="75.28515625" customWidth="1"/>
    <col min="5" max="5" width="16.140625" customWidth="1"/>
    <col min="6" max="6" width="11.42578125" customWidth="1"/>
  </cols>
  <sheetData>
    <row r="1" spans="1:11" ht="73.150000000000006" customHeight="1" thickBot="1" x14ac:dyDescent="0.3"/>
    <row r="2" spans="1:11" ht="15.75" x14ac:dyDescent="0.25">
      <c r="A2" s="143" t="s">
        <v>4087</v>
      </c>
      <c r="B2" s="144"/>
      <c r="C2" s="144"/>
      <c r="D2" s="144"/>
      <c r="E2" s="145"/>
    </row>
    <row r="3" spans="1:11" s="90" customFormat="1" ht="18.75" x14ac:dyDescent="0.3">
      <c r="A3" s="125" t="s">
        <v>0</v>
      </c>
      <c r="B3" s="89" t="s">
        <v>4088</v>
      </c>
      <c r="C3" s="89" t="s">
        <v>4089</v>
      </c>
      <c r="D3" s="89" t="s">
        <v>4090</v>
      </c>
      <c r="E3" s="126" t="s">
        <v>4091</v>
      </c>
    </row>
    <row r="4" spans="1:11" x14ac:dyDescent="0.25">
      <c r="A4" s="127">
        <v>1.1000000000000001</v>
      </c>
      <c r="B4" s="91" t="s">
        <v>4092</v>
      </c>
      <c r="C4" s="92">
        <v>43635</v>
      </c>
      <c r="D4" s="93" t="s">
        <v>4093</v>
      </c>
      <c r="E4" s="128">
        <v>1474.51</v>
      </c>
    </row>
    <row r="5" spans="1:11" x14ac:dyDescent="0.25">
      <c r="A5" s="127">
        <v>2.1</v>
      </c>
      <c r="B5" s="91" t="s">
        <v>4094</v>
      </c>
      <c r="C5" s="94">
        <v>43616</v>
      </c>
      <c r="D5" s="93" t="s">
        <v>4095</v>
      </c>
      <c r="E5" s="128">
        <v>585</v>
      </c>
      <c r="F5" s="1"/>
      <c r="G5" s="1"/>
      <c r="H5" s="1"/>
      <c r="I5" s="1"/>
      <c r="J5" s="1"/>
      <c r="K5" s="1"/>
    </row>
    <row r="6" spans="1:11" x14ac:dyDescent="0.25">
      <c r="A6" s="127">
        <v>2.1</v>
      </c>
      <c r="B6" s="91" t="s">
        <v>4094</v>
      </c>
      <c r="C6" s="94">
        <v>44104</v>
      </c>
      <c r="D6" s="93" t="s">
        <v>4096</v>
      </c>
      <c r="E6" s="128">
        <v>720</v>
      </c>
      <c r="F6" s="1"/>
      <c r="G6" s="1"/>
      <c r="H6" s="1"/>
      <c r="I6" s="1"/>
      <c r="J6" s="1"/>
      <c r="K6" s="1"/>
    </row>
    <row r="7" spans="1:11" x14ac:dyDescent="0.25">
      <c r="A7" s="127">
        <v>2.1</v>
      </c>
      <c r="B7" s="91" t="s">
        <v>4094</v>
      </c>
      <c r="C7" s="94">
        <v>44377</v>
      </c>
      <c r="D7" s="93" t="s">
        <v>4097</v>
      </c>
      <c r="E7" s="128">
        <v>405</v>
      </c>
      <c r="F7" s="1"/>
      <c r="G7" s="1"/>
      <c r="H7" s="1"/>
      <c r="I7" s="1"/>
      <c r="J7" s="1"/>
      <c r="K7" s="1"/>
    </row>
    <row r="8" spans="1:11" x14ac:dyDescent="0.25">
      <c r="A8" s="129">
        <v>2.2000000000000002</v>
      </c>
      <c r="B8" s="95" t="s">
        <v>4098</v>
      </c>
      <c r="C8" s="96">
        <v>43227</v>
      </c>
      <c r="D8" s="91" t="s">
        <v>4099</v>
      </c>
      <c r="E8" s="128">
        <v>4.0209999999999999</v>
      </c>
    </row>
    <row r="9" spans="1:11" x14ac:dyDescent="0.25">
      <c r="A9" s="129">
        <v>2.2000000000000002</v>
      </c>
      <c r="B9" s="91" t="s">
        <v>4100</v>
      </c>
      <c r="C9" s="96">
        <v>43227</v>
      </c>
      <c r="D9" s="91" t="s">
        <v>4101</v>
      </c>
      <c r="E9" s="128">
        <v>2.4450000000000003</v>
      </c>
    </row>
    <row r="10" spans="1:11" x14ac:dyDescent="0.25">
      <c r="A10" s="129">
        <v>2.2000000000000002</v>
      </c>
      <c r="B10" s="91" t="s">
        <v>4102</v>
      </c>
      <c r="C10" s="96">
        <v>43221</v>
      </c>
      <c r="D10" s="91" t="s">
        <v>4103</v>
      </c>
      <c r="E10" s="128">
        <v>36.749500000000005</v>
      </c>
    </row>
    <row r="11" spans="1:11" x14ac:dyDescent="0.25">
      <c r="A11" s="129">
        <v>2.2000000000000002</v>
      </c>
      <c r="B11" s="91" t="s">
        <v>4104</v>
      </c>
      <c r="C11" s="96">
        <v>43221</v>
      </c>
      <c r="D11" s="91" t="s">
        <v>4105</v>
      </c>
      <c r="E11" s="128">
        <v>36.749500000000005</v>
      </c>
    </row>
    <row r="12" spans="1:11" x14ac:dyDescent="0.25">
      <c r="A12" s="129">
        <v>2.2000000000000002</v>
      </c>
      <c r="B12" s="91" t="s">
        <v>4106</v>
      </c>
      <c r="C12" s="96">
        <v>43252</v>
      </c>
      <c r="D12" s="91" t="s">
        <v>4107</v>
      </c>
      <c r="E12" s="128">
        <v>36.749500000000005</v>
      </c>
    </row>
    <row r="13" spans="1:11" x14ac:dyDescent="0.25">
      <c r="A13" s="129">
        <v>2.2000000000000002</v>
      </c>
      <c r="B13" s="91" t="s">
        <v>4108</v>
      </c>
      <c r="C13" s="96">
        <v>43313</v>
      </c>
      <c r="D13" s="91" t="s">
        <v>4109</v>
      </c>
      <c r="E13" s="128">
        <v>36.749500000000005</v>
      </c>
    </row>
    <row r="14" spans="1:11" x14ac:dyDescent="0.25">
      <c r="A14" s="129">
        <v>2.2000000000000002</v>
      </c>
      <c r="B14" s="91" t="s">
        <v>4110</v>
      </c>
      <c r="C14" s="96">
        <v>43344</v>
      </c>
      <c r="D14" s="91" t="s">
        <v>4111</v>
      </c>
      <c r="E14" s="128">
        <v>26.749500000000001</v>
      </c>
    </row>
    <row r="15" spans="1:11" x14ac:dyDescent="0.25">
      <c r="A15" s="129">
        <v>2.2000000000000002</v>
      </c>
      <c r="B15" s="91" t="s">
        <v>4112</v>
      </c>
      <c r="C15" s="96">
        <v>43376</v>
      </c>
      <c r="D15" s="91" t="s">
        <v>4113</v>
      </c>
      <c r="E15" s="128">
        <v>33.250500000000002</v>
      </c>
    </row>
    <row r="16" spans="1:11" x14ac:dyDescent="0.25">
      <c r="A16" s="129">
        <v>2.2000000000000002</v>
      </c>
      <c r="B16" s="91" t="s">
        <v>4114</v>
      </c>
      <c r="C16" s="96">
        <v>43411</v>
      </c>
      <c r="D16" s="91" t="s">
        <v>4115</v>
      </c>
      <c r="E16" s="128">
        <v>33.250500000000002</v>
      </c>
    </row>
    <row r="17" spans="1:5" x14ac:dyDescent="0.25">
      <c r="A17" s="129">
        <v>2.2000000000000002</v>
      </c>
      <c r="B17" s="91" t="s">
        <v>4116</v>
      </c>
      <c r="C17" s="96">
        <v>43437</v>
      </c>
      <c r="D17" s="91" t="s">
        <v>4117</v>
      </c>
      <c r="E17" s="128">
        <v>33.250500000000002</v>
      </c>
    </row>
    <row r="18" spans="1:5" x14ac:dyDescent="0.25">
      <c r="A18" s="129">
        <v>2.2000000000000002</v>
      </c>
      <c r="B18" s="91" t="s">
        <v>4118</v>
      </c>
      <c r="C18" s="96">
        <v>43470</v>
      </c>
      <c r="D18" s="93" t="s">
        <v>4119</v>
      </c>
      <c r="E18" s="128">
        <v>27.25</v>
      </c>
    </row>
    <row r="19" spans="1:5" x14ac:dyDescent="0.25">
      <c r="A19" s="129">
        <v>2.2000000000000002</v>
      </c>
      <c r="B19" s="91" t="s">
        <v>4120</v>
      </c>
      <c r="C19" s="96">
        <v>43497</v>
      </c>
      <c r="D19" s="93" t="s">
        <v>4121</v>
      </c>
      <c r="E19" s="128">
        <v>27.25</v>
      </c>
    </row>
    <row r="20" spans="1:5" x14ac:dyDescent="0.25">
      <c r="A20" s="129">
        <v>2.2000000000000002</v>
      </c>
      <c r="B20" s="91" t="s">
        <v>4122</v>
      </c>
      <c r="C20" s="96">
        <v>43540</v>
      </c>
      <c r="D20" s="93" t="s">
        <v>4123</v>
      </c>
      <c r="E20" s="128">
        <v>27.25</v>
      </c>
    </row>
    <row r="21" spans="1:5" x14ac:dyDescent="0.25">
      <c r="A21" s="129">
        <v>2.2000000000000002</v>
      </c>
      <c r="B21" s="91" t="s">
        <v>4124</v>
      </c>
      <c r="C21" s="96">
        <v>43563</v>
      </c>
      <c r="D21" s="93" t="s">
        <v>4125</v>
      </c>
      <c r="E21" s="128">
        <v>27.25</v>
      </c>
    </row>
    <row r="22" spans="1:5" x14ac:dyDescent="0.25">
      <c r="A22" s="129">
        <v>2.2000000000000002</v>
      </c>
      <c r="B22" s="91" t="s">
        <v>4126</v>
      </c>
      <c r="C22" s="96">
        <v>43595</v>
      </c>
      <c r="D22" s="93" t="s">
        <v>4127</v>
      </c>
      <c r="E22" s="128">
        <v>27.25</v>
      </c>
    </row>
    <row r="23" spans="1:5" x14ac:dyDescent="0.25">
      <c r="A23" s="129">
        <v>2.2000000000000002</v>
      </c>
      <c r="B23" s="91" t="s">
        <v>4128</v>
      </c>
      <c r="C23" s="96">
        <v>43636</v>
      </c>
      <c r="D23" s="93" t="s">
        <v>4129</v>
      </c>
      <c r="E23" s="128">
        <v>27.25</v>
      </c>
    </row>
    <row r="24" spans="1:5" x14ac:dyDescent="0.25">
      <c r="A24" s="129">
        <v>2.2000000000000002</v>
      </c>
      <c r="B24" s="91" t="s">
        <v>4130</v>
      </c>
      <c r="C24" s="96">
        <v>43647</v>
      </c>
      <c r="D24" s="93" t="s">
        <v>4131</v>
      </c>
      <c r="E24" s="128">
        <v>27.25</v>
      </c>
    </row>
    <row r="25" spans="1:5" x14ac:dyDescent="0.25">
      <c r="A25" s="129">
        <v>2.2000000000000002</v>
      </c>
      <c r="B25" s="91" t="s">
        <v>4132</v>
      </c>
      <c r="C25" s="96">
        <v>43677</v>
      </c>
      <c r="D25" s="93" t="s">
        <v>4133</v>
      </c>
      <c r="E25" s="128">
        <v>27.25</v>
      </c>
    </row>
    <row r="26" spans="1:5" x14ac:dyDescent="0.25">
      <c r="A26" s="129">
        <v>2.2000000000000002</v>
      </c>
      <c r="B26" s="91" t="s">
        <v>4134</v>
      </c>
      <c r="C26" s="96">
        <v>43712</v>
      </c>
      <c r="D26" s="93" t="s">
        <v>4135</v>
      </c>
      <c r="E26" s="128">
        <v>30.948000000000004</v>
      </c>
    </row>
    <row r="27" spans="1:5" x14ac:dyDescent="0.25">
      <c r="A27" s="129">
        <v>2.2000000000000002</v>
      </c>
      <c r="B27" s="91" t="s">
        <v>4136</v>
      </c>
      <c r="C27" s="96">
        <v>43749</v>
      </c>
      <c r="D27" s="93" t="s">
        <v>4137</v>
      </c>
      <c r="E27" s="128">
        <v>36.75</v>
      </c>
    </row>
    <row r="28" spans="1:5" x14ac:dyDescent="0.25">
      <c r="A28" s="129">
        <v>2.2000000000000002</v>
      </c>
      <c r="B28" s="91" t="s">
        <v>4138</v>
      </c>
      <c r="C28" s="96">
        <v>43781</v>
      </c>
      <c r="D28" s="93" t="s">
        <v>4139</v>
      </c>
      <c r="E28" s="128">
        <v>8.75</v>
      </c>
    </row>
    <row r="29" spans="1:5" x14ac:dyDescent="0.25">
      <c r="A29" s="129">
        <v>2.2000000000000002</v>
      </c>
      <c r="B29" s="91" t="s">
        <v>4140</v>
      </c>
      <c r="C29" s="96">
        <v>43800</v>
      </c>
      <c r="D29" s="93" t="s">
        <v>4141</v>
      </c>
      <c r="E29" s="128">
        <v>15.375</v>
      </c>
    </row>
    <row r="30" spans="1:5" x14ac:dyDescent="0.25">
      <c r="A30" s="129">
        <v>2.2000000000000002</v>
      </c>
      <c r="B30" s="91" t="s">
        <v>4142</v>
      </c>
      <c r="C30" s="96">
        <v>43585</v>
      </c>
      <c r="D30" s="93" t="s">
        <v>4143</v>
      </c>
      <c r="E30" s="128">
        <v>4.0020000000000007</v>
      </c>
    </row>
    <row r="31" spans="1:5" x14ac:dyDescent="0.25">
      <c r="A31" s="129">
        <v>2.2000000000000002</v>
      </c>
      <c r="B31" s="91" t="s">
        <v>4144</v>
      </c>
      <c r="C31" s="96">
        <v>43585</v>
      </c>
      <c r="D31" s="93" t="s">
        <v>4143</v>
      </c>
      <c r="E31" s="128">
        <v>8.7510000000000012</v>
      </c>
    </row>
    <row r="32" spans="1:5" x14ac:dyDescent="0.25">
      <c r="A32" s="129">
        <v>2.2000000000000002</v>
      </c>
      <c r="B32" s="91" t="s">
        <v>4145</v>
      </c>
      <c r="C32" s="96">
        <v>43585</v>
      </c>
      <c r="D32" s="93" t="s">
        <v>4143</v>
      </c>
      <c r="E32" s="128">
        <v>2.8380000000000001</v>
      </c>
    </row>
    <row r="33" spans="1:5" x14ac:dyDescent="0.25">
      <c r="A33" s="129">
        <v>2.2000000000000002</v>
      </c>
      <c r="B33" s="91" t="s">
        <v>4146</v>
      </c>
      <c r="C33" s="96">
        <v>43943</v>
      </c>
      <c r="D33" s="93" t="s">
        <v>4147</v>
      </c>
      <c r="E33" s="128">
        <v>2.847</v>
      </c>
    </row>
    <row r="34" spans="1:5" x14ac:dyDescent="0.25">
      <c r="A34" s="129">
        <v>2.2000000000000002</v>
      </c>
      <c r="B34" s="91" t="s">
        <v>4148</v>
      </c>
      <c r="C34" s="96">
        <v>43943</v>
      </c>
      <c r="D34" s="93" t="s">
        <v>4149</v>
      </c>
      <c r="E34" s="128">
        <v>9.1995000000000005</v>
      </c>
    </row>
    <row r="35" spans="1:5" x14ac:dyDescent="0.25">
      <c r="A35" s="129">
        <v>2.2000000000000002</v>
      </c>
      <c r="B35" s="91" t="s">
        <v>4150</v>
      </c>
      <c r="C35" s="96">
        <v>43943</v>
      </c>
      <c r="D35" s="93" t="s">
        <v>4151</v>
      </c>
      <c r="E35" s="128">
        <v>4.2404999999999999</v>
      </c>
    </row>
    <row r="36" spans="1:5" x14ac:dyDescent="0.25">
      <c r="A36" s="127">
        <v>2.2000000000000002</v>
      </c>
      <c r="B36" s="95" t="s">
        <v>4152</v>
      </c>
      <c r="C36" s="94">
        <v>44196</v>
      </c>
      <c r="D36" s="93" t="s">
        <v>4153</v>
      </c>
      <c r="E36" s="128">
        <v>51.198500000000003</v>
      </c>
    </row>
    <row r="37" spans="1:5" x14ac:dyDescent="0.25">
      <c r="A37" s="127">
        <v>2.2000000000000002</v>
      </c>
      <c r="B37" s="95" t="s">
        <v>4152</v>
      </c>
      <c r="C37" s="94">
        <v>44196</v>
      </c>
      <c r="D37" s="93" t="s">
        <v>4154</v>
      </c>
      <c r="E37" s="128">
        <v>46.947500000000005</v>
      </c>
    </row>
    <row r="38" spans="1:5" x14ac:dyDescent="0.25">
      <c r="A38" s="127">
        <v>2.2000000000000002</v>
      </c>
      <c r="B38" s="95" t="s">
        <v>4152</v>
      </c>
      <c r="C38" s="94">
        <v>44377</v>
      </c>
      <c r="D38" s="93" t="s">
        <v>4155</v>
      </c>
      <c r="E38" s="128">
        <v>33</v>
      </c>
    </row>
    <row r="39" spans="1:5" x14ac:dyDescent="0.25">
      <c r="A39" s="127">
        <v>2.2000000000000002</v>
      </c>
      <c r="B39" s="95" t="s">
        <v>4152</v>
      </c>
      <c r="C39" s="94">
        <v>44377</v>
      </c>
      <c r="D39" s="93" t="s">
        <v>4156</v>
      </c>
      <c r="E39" s="128">
        <v>43.5</v>
      </c>
    </row>
    <row r="40" spans="1:5" x14ac:dyDescent="0.25">
      <c r="A40" s="127">
        <v>2.2999999999999998</v>
      </c>
      <c r="B40" s="91" t="s">
        <v>4157</v>
      </c>
      <c r="C40" s="94">
        <v>43454</v>
      </c>
      <c r="D40" s="93" t="s">
        <v>4158</v>
      </c>
      <c r="E40" s="128">
        <v>83.68</v>
      </c>
    </row>
    <row r="41" spans="1:5" x14ac:dyDescent="0.25">
      <c r="A41" s="127">
        <v>2.2999999999999998</v>
      </c>
      <c r="B41" s="91" t="s">
        <v>4159</v>
      </c>
      <c r="C41" s="94">
        <v>43677</v>
      </c>
      <c r="D41" s="93" t="s">
        <v>4160</v>
      </c>
      <c r="E41" s="128">
        <v>36</v>
      </c>
    </row>
    <row r="42" spans="1:5" x14ac:dyDescent="0.25">
      <c r="A42" s="127">
        <v>2.2999999999999998</v>
      </c>
      <c r="B42" s="91" t="s">
        <v>4161</v>
      </c>
      <c r="C42" s="94">
        <v>43790</v>
      </c>
      <c r="D42" s="93" t="s">
        <v>4162</v>
      </c>
      <c r="E42" s="128">
        <v>48</v>
      </c>
    </row>
    <row r="43" spans="1:5" x14ac:dyDescent="0.25">
      <c r="A43" s="127">
        <v>2.2999999999999998</v>
      </c>
      <c r="B43" s="91" t="s">
        <v>4163</v>
      </c>
      <c r="C43" s="94">
        <v>44382</v>
      </c>
      <c r="D43" s="93" t="s">
        <v>4164</v>
      </c>
      <c r="E43" s="128">
        <v>57</v>
      </c>
    </row>
    <row r="44" spans="1:5" x14ac:dyDescent="0.25">
      <c r="A44" s="127">
        <v>2.2999999999999998</v>
      </c>
      <c r="B44" s="91" t="s">
        <v>4165</v>
      </c>
      <c r="C44" s="94">
        <v>44382</v>
      </c>
      <c r="D44" s="93" t="s">
        <v>4166</v>
      </c>
      <c r="E44" s="128">
        <v>114</v>
      </c>
    </row>
    <row r="45" spans="1:5" x14ac:dyDescent="0.25">
      <c r="A45" s="127">
        <v>2.4</v>
      </c>
      <c r="B45" s="91" t="s">
        <v>4167</v>
      </c>
      <c r="C45" s="130">
        <v>43232</v>
      </c>
      <c r="D45" s="131" t="s">
        <v>4168</v>
      </c>
      <c r="E45" s="128">
        <v>10</v>
      </c>
    </row>
    <row r="46" spans="1:5" x14ac:dyDescent="0.25">
      <c r="A46" s="127">
        <v>2.4</v>
      </c>
      <c r="B46" s="91" t="s">
        <v>4169</v>
      </c>
      <c r="C46" s="94">
        <v>43229</v>
      </c>
      <c r="D46" s="93" t="s">
        <v>4170</v>
      </c>
      <c r="E46" s="128">
        <v>7.53</v>
      </c>
    </row>
    <row r="47" spans="1:5" x14ac:dyDescent="0.25">
      <c r="A47" s="127">
        <v>2.4</v>
      </c>
      <c r="B47" s="91" t="s">
        <v>4171</v>
      </c>
      <c r="C47" s="94">
        <v>43266</v>
      </c>
      <c r="D47" s="93" t="s">
        <v>4172</v>
      </c>
      <c r="E47" s="128">
        <v>50</v>
      </c>
    </row>
    <row r="48" spans="1:5" x14ac:dyDescent="0.25">
      <c r="A48" s="127">
        <v>2.4</v>
      </c>
      <c r="B48" s="91" t="s">
        <v>4173</v>
      </c>
      <c r="C48" s="94">
        <v>43708</v>
      </c>
      <c r="D48" s="93" t="s">
        <v>4174</v>
      </c>
      <c r="E48" s="128">
        <v>109.02</v>
      </c>
    </row>
    <row r="49" spans="1:5" x14ac:dyDescent="0.25">
      <c r="A49" s="127">
        <v>2.4</v>
      </c>
      <c r="B49" s="91" t="s">
        <v>4175</v>
      </c>
      <c r="C49" s="94">
        <v>43899</v>
      </c>
      <c r="D49" s="93" t="s">
        <v>4176</v>
      </c>
      <c r="E49" s="128">
        <v>10.65</v>
      </c>
    </row>
    <row r="50" spans="1:5" x14ac:dyDescent="0.25">
      <c r="A50" s="127">
        <v>2.4</v>
      </c>
      <c r="B50" s="91" t="s">
        <v>4177</v>
      </c>
      <c r="C50" s="94">
        <v>43286</v>
      </c>
      <c r="D50" s="93" t="s">
        <v>4178</v>
      </c>
      <c r="E50" s="128">
        <v>181.5</v>
      </c>
    </row>
    <row r="51" spans="1:5" x14ac:dyDescent="0.25">
      <c r="A51" s="127">
        <v>2.4</v>
      </c>
      <c r="B51" s="91" t="s">
        <v>4179</v>
      </c>
      <c r="C51" s="94">
        <v>43880</v>
      </c>
      <c r="D51" s="93" t="s">
        <v>4180</v>
      </c>
      <c r="E51" s="128">
        <v>181.5</v>
      </c>
    </row>
    <row r="52" spans="1:5" x14ac:dyDescent="0.25">
      <c r="A52" s="127">
        <v>2.4</v>
      </c>
      <c r="B52" s="91" t="s">
        <v>4181</v>
      </c>
      <c r="C52" s="94">
        <v>44274</v>
      </c>
      <c r="D52" s="93" t="s">
        <v>4182</v>
      </c>
      <c r="E52" s="128">
        <v>141.27999999999884</v>
      </c>
    </row>
    <row r="53" spans="1:5" x14ac:dyDescent="0.25">
      <c r="A53" s="127">
        <v>2.5</v>
      </c>
      <c r="B53" s="91" t="s">
        <v>4126</v>
      </c>
      <c r="C53" s="94">
        <v>43255</v>
      </c>
      <c r="D53" s="91" t="s">
        <v>4183</v>
      </c>
      <c r="E53" s="128">
        <v>15</v>
      </c>
    </row>
    <row r="54" spans="1:5" x14ac:dyDescent="0.25">
      <c r="A54" s="127">
        <v>2.5</v>
      </c>
      <c r="B54" s="91" t="s">
        <v>4184</v>
      </c>
      <c r="C54" s="94">
        <v>43236</v>
      </c>
      <c r="D54" s="91" t="s">
        <v>4185</v>
      </c>
      <c r="E54" s="128">
        <v>6.1787999999999998</v>
      </c>
    </row>
    <row r="55" spans="1:5" x14ac:dyDescent="0.25">
      <c r="A55" s="127">
        <v>2.5</v>
      </c>
      <c r="B55" s="91" t="s">
        <v>4186</v>
      </c>
      <c r="C55" s="94">
        <v>43259</v>
      </c>
      <c r="D55" s="91" t="s">
        <v>4187</v>
      </c>
      <c r="E55" s="128">
        <v>8.11</v>
      </c>
    </row>
    <row r="56" spans="1:5" x14ac:dyDescent="0.25">
      <c r="A56" s="127">
        <v>2.5</v>
      </c>
      <c r="B56" s="91" t="s">
        <v>4128</v>
      </c>
      <c r="C56" s="94">
        <v>43290</v>
      </c>
      <c r="D56" s="91" t="s">
        <v>4188</v>
      </c>
      <c r="E56" s="128">
        <v>7.8712</v>
      </c>
    </row>
    <row r="57" spans="1:5" x14ac:dyDescent="0.25">
      <c r="A57" s="127">
        <v>2.5</v>
      </c>
      <c r="B57" s="91" t="s">
        <v>4130</v>
      </c>
      <c r="C57" s="94">
        <v>43321</v>
      </c>
      <c r="D57" s="91" t="s">
        <v>4189</v>
      </c>
      <c r="E57" s="128">
        <v>8.2875999999999994</v>
      </c>
    </row>
    <row r="58" spans="1:5" x14ac:dyDescent="0.25">
      <c r="A58" s="127">
        <v>2.5</v>
      </c>
      <c r="B58" s="91" t="s">
        <v>4190</v>
      </c>
      <c r="C58" s="94">
        <v>43349</v>
      </c>
      <c r="D58" s="91" t="s">
        <v>4191</v>
      </c>
      <c r="E58" s="128">
        <v>8.1244000000000014</v>
      </c>
    </row>
    <row r="59" spans="1:5" x14ac:dyDescent="0.25">
      <c r="A59" s="127">
        <v>2.5</v>
      </c>
      <c r="B59" s="91" t="s">
        <v>4192</v>
      </c>
      <c r="C59" s="94">
        <v>43393</v>
      </c>
      <c r="D59" s="91" t="s">
        <v>4193</v>
      </c>
      <c r="E59" s="128">
        <v>9.4024000000000001</v>
      </c>
    </row>
    <row r="60" spans="1:5" x14ac:dyDescent="0.25">
      <c r="A60" s="127">
        <v>2.5</v>
      </c>
      <c r="B60" s="91" t="s">
        <v>4194</v>
      </c>
      <c r="C60" s="94">
        <v>43420</v>
      </c>
      <c r="D60" s="91" t="s">
        <v>4195</v>
      </c>
      <c r="E60" s="128">
        <v>7.8065999999999995</v>
      </c>
    </row>
    <row r="61" spans="1:5" x14ac:dyDescent="0.25">
      <c r="A61" s="127">
        <v>2.5</v>
      </c>
      <c r="B61" s="91" t="s">
        <v>4196</v>
      </c>
      <c r="C61" s="94">
        <v>43448</v>
      </c>
      <c r="D61" s="91" t="s">
        <v>4197</v>
      </c>
      <c r="E61" s="128">
        <v>9.0505999999999993</v>
      </c>
    </row>
    <row r="62" spans="1:5" x14ac:dyDescent="0.25">
      <c r="A62" s="127">
        <v>2.5</v>
      </c>
      <c r="B62" s="91" t="s">
        <v>4198</v>
      </c>
      <c r="C62" s="94">
        <v>43474</v>
      </c>
      <c r="D62" s="91" t="s">
        <v>4199</v>
      </c>
      <c r="E62" s="128">
        <v>8.1053999999999995</v>
      </c>
    </row>
    <row r="63" spans="1:5" x14ac:dyDescent="0.25">
      <c r="A63" s="127">
        <v>2.5</v>
      </c>
      <c r="B63" s="91" t="s">
        <v>4200</v>
      </c>
      <c r="C63" s="94">
        <v>43487</v>
      </c>
      <c r="D63" s="91" t="s">
        <v>4201</v>
      </c>
      <c r="E63" s="128">
        <v>6.6308000000000007</v>
      </c>
    </row>
    <row r="64" spans="1:5" x14ac:dyDescent="0.25">
      <c r="A64" s="127">
        <v>2.5</v>
      </c>
      <c r="B64" s="91" t="s">
        <v>4202</v>
      </c>
      <c r="C64" s="94">
        <v>43496</v>
      </c>
      <c r="D64" s="91" t="s">
        <v>4203</v>
      </c>
      <c r="E64" s="128">
        <v>0.72599999999999998</v>
      </c>
    </row>
    <row r="65" spans="1:6" x14ac:dyDescent="0.25">
      <c r="A65" s="127">
        <v>2.5</v>
      </c>
      <c r="B65" s="91" t="s">
        <v>4204</v>
      </c>
      <c r="C65" s="94">
        <v>43504</v>
      </c>
      <c r="D65" s="91" t="s">
        <v>4205</v>
      </c>
      <c r="E65" s="128">
        <v>10.608599999999999</v>
      </c>
    </row>
    <row r="66" spans="1:6" x14ac:dyDescent="0.25">
      <c r="A66" s="127">
        <v>2.5</v>
      </c>
      <c r="B66" s="91" t="s">
        <v>4206</v>
      </c>
      <c r="C66" s="94">
        <v>43555</v>
      </c>
      <c r="D66" s="91" t="s">
        <v>4207</v>
      </c>
      <c r="E66" s="128">
        <v>9.5722000000000005</v>
      </c>
    </row>
    <row r="67" spans="1:6" x14ac:dyDescent="0.25">
      <c r="A67" s="127">
        <v>2.5</v>
      </c>
      <c r="B67" s="91" t="s">
        <v>4208</v>
      </c>
      <c r="C67" s="94">
        <v>43585</v>
      </c>
      <c r="D67" s="91" t="s">
        <v>4209</v>
      </c>
      <c r="E67" s="128">
        <v>9.1427999999999994</v>
      </c>
    </row>
    <row r="68" spans="1:6" x14ac:dyDescent="0.25">
      <c r="A68" s="127">
        <v>2.5</v>
      </c>
      <c r="B68" s="91" t="s">
        <v>4210</v>
      </c>
      <c r="C68" s="94">
        <v>43613</v>
      </c>
      <c r="D68" s="91" t="s">
        <v>4211</v>
      </c>
      <c r="E68" s="128">
        <v>8.9816000000000003</v>
      </c>
    </row>
    <row r="69" spans="1:6" x14ac:dyDescent="0.25">
      <c r="A69" s="127">
        <v>2.5</v>
      </c>
      <c r="B69" s="91" t="s">
        <v>4212</v>
      </c>
      <c r="C69" s="94">
        <v>43636</v>
      </c>
      <c r="D69" s="91" t="s">
        <v>4213</v>
      </c>
      <c r="E69" s="128">
        <v>11.3642</v>
      </c>
    </row>
    <row r="70" spans="1:6" x14ac:dyDescent="0.25">
      <c r="A70" s="127">
        <v>2.5</v>
      </c>
      <c r="B70" s="91" t="s">
        <v>4214</v>
      </c>
      <c r="C70" s="94">
        <v>43708</v>
      </c>
      <c r="D70" s="91" t="s">
        <v>4215</v>
      </c>
      <c r="E70" s="128">
        <v>11.934200000000001</v>
      </c>
    </row>
    <row r="71" spans="1:6" x14ac:dyDescent="0.25">
      <c r="A71" s="127">
        <v>2.5</v>
      </c>
      <c r="B71" s="91" t="s">
        <v>4216</v>
      </c>
      <c r="C71" s="94">
        <v>43732</v>
      </c>
      <c r="D71" s="91" t="s">
        <v>4217</v>
      </c>
      <c r="E71" s="128">
        <v>9.5404</v>
      </c>
    </row>
    <row r="72" spans="1:6" x14ac:dyDescent="0.25">
      <c r="A72" s="127">
        <v>2.5</v>
      </c>
      <c r="B72" s="91" t="s">
        <v>4218</v>
      </c>
      <c r="C72" s="94">
        <v>43748</v>
      </c>
      <c r="D72" s="91" t="s">
        <v>4219</v>
      </c>
      <c r="E72" s="128">
        <v>9.2469999999999999</v>
      </c>
    </row>
    <row r="73" spans="1:6" x14ac:dyDescent="0.25">
      <c r="A73" s="127">
        <v>2.5</v>
      </c>
      <c r="B73" s="91" t="s">
        <v>4220</v>
      </c>
      <c r="C73" s="94">
        <v>43777</v>
      </c>
      <c r="D73" s="91" t="s">
        <v>4221</v>
      </c>
      <c r="E73" s="128">
        <v>9.9270000000000014</v>
      </c>
    </row>
    <row r="74" spans="1:6" x14ac:dyDescent="0.25">
      <c r="A74" s="127">
        <v>2.5</v>
      </c>
      <c r="B74" s="91" t="s">
        <v>4196</v>
      </c>
      <c r="C74" s="94">
        <v>43798</v>
      </c>
      <c r="D74" s="91" t="s">
        <v>4222</v>
      </c>
      <c r="E74" s="128">
        <v>12.261600000000001</v>
      </c>
    </row>
    <row r="75" spans="1:6" x14ac:dyDescent="0.25">
      <c r="A75" s="127">
        <v>2.5</v>
      </c>
      <c r="B75" s="91" t="s">
        <v>4223</v>
      </c>
      <c r="C75" s="94">
        <v>43808</v>
      </c>
      <c r="D75" s="91" t="s">
        <v>4224</v>
      </c>
      <c r="E75" s="128">
        <v>9.9914000000000005</v>
      </c>
    </row>
    <row r="76" spans="1:6" s="97" customFormat="1" x14ac:dyDescent="0.25">
      <c r="A76" s="127">
        <v>2.5</v>
      </c>
      <c r="B76" s="95" t="s">
        <v>4152</v>
      </c>
      <c r="C76" s="94">
        <v>44196</v>
      </c>
      <c r="D76" s="91" t="s">
        <v>4225</v>
      </c>
      <c r="E76" s="128">
        <v>151.5694</v>
      </c>
      <c r="F76"/>
    </row>
    <row r="77" spans="1:6" s="97" customFormat="1" x14ac:dyDescent="0.25">
      <c r="A77" s="127">
        <v>2.5</v>
      </c>
      <c r="B77" s="95" t="s">
        <v>4152</v>
      </c>
      <c r="C77" s="94">
        <v>44377</v>
      </c>
      <c r="D77" s="91" t="s">
        <v>4226</v>
      </c>
      <c r="E77" s="128">
        <v>71.576000000000008</v>
      </c>
      <c r="F77"/>
    </row>
    <row r="78" spans="1:6" x14ac:dyDescent="0.25">
      <c r="A78" s="127">
        <v>3.1</v>
      </c>
      <c r="B78" s="91" t="s">
        <v>4227</v>
      </c>
      <c r="C78" s="94">
        <v>43249</v>
      </c>
      <c r="D78" s="91" t="s">
        <v>4228</v>
      </c>
      <c r="E78" s="128">
        <v>1395.21</v>
      </c>
    </row>
    <row r="79" spans="1:6" x14ac:dyDescent="0.25">
      <c r="A79" s="127">
        <v>3.1</v>
      </c>
      <c r="B79" s="91" t="s">
        <v>4229</v>
      </c>
      <c r="C79" s="94">
        <v>43278</v>
      </c>
      <c r="D79" s="91" t="s">
        <v>4230</v>
      </c>
      <c r="E79" s="128">
        <v>65</v>
      </c>
    </row>
    <row r="80" spans="1:6" x14ac:dyDescent="0.25">
      <c r="A80" s="127">
        <v>3.1</v>
      </c>
      <c r="B80" s="91" t="s">
        <v>4231</v>
      </c>
      <c r="C80" s="94">
        <v>43266</v>
      </c>
      <c r="D80" s="91" t="s">
        <v>4232</v>
      </c>
      <c r="E80" s="128">
        <v>57</v>
      </c>
    </row>
    <row r="81" spans="1:5" x14ac:dyDescent="0.25">
      <c r="A81" s="127">
        <v>3.1</v>
      </c>
      <c r="B81" s="91" t="s">
        <v>4233</v>
      </c>
      <c r="C81" s="94">
        <v>43299</v>
      </c>
      <c r="D81" s="91" t="s">
        <v>4234</v>
      </c>
      <c r="E81" s="128">
        <v>400</v>
      </c>
    </row>
    <row r="82" spans="1:5" x14ac:dyDescent="0.25">
      <c r="A82" s="127">
        <v>3.1</v>
      </c>
      <c r="B82" s="91" t="s">
        <v>4235</v>
      </c>
      <c r="C82" s="94">
        <v>43299</v>
      </c>
      <c r="D82" s="91" t="s">
        <v>4236</v>
      </c>
      <c r="E82" s="128">
        <v>302</v>
      </c>
    </row>
    <row r="83" spans="1:5" x14ac:dyDescent="0.25">
      <c r="A83" s="127">
        <v>3.1</v>
      </c>
      <c r="B83" s="91" t="s">
        <v>4237</v>
      </c>
      <c r="C83" s="94">
        <v>43346</v>
      </c>
      <c r="D83" s="91" t="s">
        <v>4238</v>
      </c>
      <c r="E83" s="128">
        <v>18</v>
      </c>
    </row>
    <row r="84" spans="1:5" x14ac:dyDescent="0.25">
      <c r="A84" s="127">
        <v>3.1</v>
      </c>
      <c r="B84" s="91" t="s">
        <v>4239</v>
      </c>
      <c r="C84" s="94">
        <v>43510</v>
      </c>
      <c r="D84" s="91" t="s">
        <v>4240</v>
      </c>
      <c r="E84" s="128">
        <v>1028.05</v>
      </c>
    </row>
    <row r="85" spans="1:5" x14ac:dyDescent="0.25">
      <c r="A85" s="127">
        <v>3.1</v>
      </c>
      <c r="B85" s="91" t="s">
        <v>4241</v>
      </c>
      <c r="C85" s="94">
        <v>43544</v>
      </c>
      <c r="D85" s="91" t="s">
        <v>4242</v>
      </c>
      <c r="E85" s="128">
        <v>65</v>
      </c>
    </row>
    <row r="86" spans="1:5" x14ac:dyDescent="0.25">
      <c r="A86" s="127">
        <v>3.1</v>
      </c>
      <c r="B86" s="91" t="s">
        <v>4243</v>
      </c>
      <c r="C86" s="94">
        <v>43579</v>
      </c>
      <c r="D86" s="91" t="s">
        <v>4244</v>
      </c>
      <c r="E86" s="128">
        <v>320</v>
      </c>
    </row>
    <row r="87" spans="1:5" x14ac:dyDescent="0.25">
      <c r="A87" s="127">
        <v>3.1</v>
      </c>
      <c r="B87" s="91" t="s">
        <v>4245</v>
      </c>
      <c r="C87" s="94">
        <v>43580</v>
      </c>
      <c r="D87" s="91" t="s">
        <v>4244</v>
      </c>
      <c r="E87" s="128">
        <v>500.57</v>
      </c>
    </row>
    <row r="88" spans="1:5" x14ac:dyDescent="0.25">
      <c r="A88" s="127">
        <v>3.1</v>
      </c>
      <c r="B88" s="91" t="s">
        <v>4246</v>
      </c>
      <c r="C88" s="94">
        <v>43563</v>
      </c>
      <c r="D88" s="91" t="s">
        <v>4247</v>
      </c>
      <c r="E88" s="128">
        <v>57</v>
      </c>
    </row>
    <row r="89" spans="1:5" x14ac:dyDescent="0.25">
      <c r="A89" s="127">
        <v>3.1</v>
      </c>
      <c r="B89" s="91" t="s">
        <v>4248</v>
      </c>
      <c r="C89" s="94">
        <v>43844</v>
      </c>
      <c r="D89" s="91" t="s">
        <v>4249</v>
      </c>
      <c r="E89" s="132">
        <v>9</v>
      </c>
    </row>
    <row r="90" spans="1:5" x14ac:dyDescent="0.25">
      <c r="A90" s="127">
        <v>3.1</v>
      </c>
      <c r="B90" s="91" t="s">
        <v>4250</v>
      </c>
      <c r="C90" s="94">
        <v>43829</v>
      </c>
      <c r="D90" s="91" t="s">
        <v>4251</v>
      </c>
      <c r="E90" s="128">
        <v>1436.98</v>
      </c>
    </row>
    <row r="91" spans="1:5" x14ac:dyDescent="0.25">
      <c r="A91" s="127">
        <v>3.1</v>
      </c>
      <c r="B91" s="91" t="s">
        <v>4248</v>
      </c>
      <c r="C91" s="94">
        <v>43844</v>
      </c>
      <c r="D91" s="91" t="s">
        <v>4252</v>
      </c>
      <c r="E91" s="132">
        <v>47.6</v>
      </c>
    </row>
    <row r="92" spans="1:5" x14ac:dyDescent="0.25">
      <c r="A92" s="127">
        <v>3.1</v>
      </c>
      <c r="B92" s="91" t="s">
        <v>4253</v>
      </c>
      <c r="C92" s="94">
        <v>44350</v>
      </c>
      <c r="D92" s="91" t="s">
        <v>4254</v>
      </c>
      <c r="E92" s="128">
        <v>1195.95</v>
      </c>
    </row>
    <row r="93" spans="1:5" x14ac:dyDescent="0.25">
      <c r="A93" s="127">
        <v>3.1</v>
      </c>
      <c r="B93" s="91" t="s">
        <v>4255</v>
      </c>
      <c r="C93" s="94">
        <v>44350</v>
      </c>
      <c r="D93" s="91" t="s">
        <v>4256</v>
      </c>
      <c r="E93" s="128">
        <v>876.46</v>
      </c>
    </row>
    <row r="94" spans="1:5" x14ac:dyDescent="0.25">
      <c r="A94" s="127">
        <v>3.1</v>
      </c>
      <c r="B94" s="91" t="s">
        <v>4257</v>
      </c>
      <c r="C94" s="94">
        <v>44355</v>
      </c>
      <c r="D94" s="91" t="s">
        <v>4258</v>
      </c>
      <c r="E94" s="128">
        <v>1025.3399999999999</v>
      </c>
    </row>
    <row r="95" spans="1:5" x14ac:dyDescent="0.25">
      <c r="A95" s="127">
        <v>3.1</v>
      </c>
      <c r="B95" s="91" t="s">
        <v>4259</v>
      </c>
      <c r="C95" s="94">
        <v>44355</v>
      </c>
      <c r="D95" s="91" t="s">
        <v>4260</v>
      </c>
      <c r="E95" s="128">
        <v>1187.19</v>
      </c>
    </row>
    <row r="96" spans="1:5" x14ac:dyDescent="0.25">
      <c r="A96" s="127">
        <v>3.1</v>
      </c>
      <c r="B96" s="91" t="s">
        <v>4261</v>
      </c>
      <c r="C96" s="94">
        <v>44357</v>
      </c>
      <c r="D96" s="91" t="s">
        <v>4262</v>
      </c>
      <c r="E96" s="128">
        <v>991.42</v>
      </c>
    </row>
    <row r="97" spans="1:5" x14ac:dyDescent="0.25">
      <c r="A97" s="127">
        <v>3.1</v>
      </c>
      <c r="B97" s="91" t="s">
        <v>4263</v>
      </c>
      <c r="C97" s="94">
        <v>43268</v>
      </c>
      <c r="D97" s="91" t="s">
        <v>4264</v>
      </c>
      <c r="E97" s="128">
        <v>102.33</v>
      </c>
    </row>
    <row r="98" spans="1:5" x14ac:dyDescent="0.25">
      <c r="A98" s="127">
        <v>3.1</v>
      </c>
      <c r="B98" s="91" t="s">
        <v>4265</v>
      </c>
      <c r="C98" s="94">
        <v>43734</v>
      </c>
      <c r="D98" s="91" t="s">
        <v>4266</v>
      </c>
      <c r="E98" s="128">
        <v>17.5</v>
      </c>
    </row>
    <row r="99" spans="1:5" x14ac:dyDescent="0.25">
      <c r="A99" s="127">
        <v>3.1</v>
      </c>
      <c r="B99" s="91" t="s">
        <v>4267</v>
      </c>
      <c r="C99" s="94">
        <v>43808</v>
      </c>
      <c r="D99" s="91" t="s">
        <v>4268</v>
      </c>
      <c r="E99" s="128">
        <v>9</v>
      </c>
    </row>
    <row r="100" spans="1:5" x14ac:dyDescent="0.25">
      <c r="A100" s="127">
        <v>3.1</v>
      </c>
      <c r="B100" s="91" t="s">
        <v>4269</v>
      </c>
      <c r="C100" s="94">
        <v>43815</v>
      </c>
      <c r="D100" s="91" t="s">
        <v>4270</v>
      </c>
      <c r="E100" s="128">
        <v>13.2</v>
      </c>
    </row>
    <row r="101" spans="1:5" x14ac:dyDescent="0.25">
      <c r="A101" s="127">
        <v>3.1</v>
      </c>
      <c r="B101" s="91" t="s">
        <v>4271</v>
      </c>
      <c r="C101" s="94">
        <v>43819</v>
      </c>
      <c r="D101" s="133" t="s">
        <v>4272</v>
      </c>
      <c r="E101" s="128">
        <v>9</v>
      </c>
    </row>
    <row r="102" spans="1:5" x14ac:dyDescent="0.25">
      <c r="A102" s="127">
        <v>3.1</v>
      </c>
      <c r="B102" s="91" t="s">
        <v>4273</v>
      </c>
      <c r="C102" s="94">
        <v>43891</v>
      </c>
      <c r="D102" s="91" t="s">
        <v>4274</v>
      </c>
      <c r="E102" s="128">
        <v>54.6</v>
      </c>
    </row>
    <row r="103" spans="1:5" x14ac:dyDescent="0.25">
      <c r="A103" s="127">
        <v>3.1</v>
      </c>
      <c r="B103" s="91" t="s">
        <v>4275</v>
      </c>
      <c r="C103" s="94">
        <v>43833</v>
      </c>
      <c r="D103" s="91" t="s">
        <v>4276</v>
      </c>
      <c r="E103" s="128">
        <v>385</v>
      </c>
    </row>
    <row r="104" spans="1:5" x14ac:dyDescent="0.25">
      <c r="A104" s="127">
        <v>3.1</v>
      </c>
      <c r="B104" s="91" t="s">
        <v>4248</v>
      </c>
      <c r="C104" s="94">
        <v>43844</v>
      </c>
      <c r="D104" s="91" t="s">
        <v>4277</v>
      </c>
      <c r="E104" s="132">
        <v>135</v>
      </c>
    </row>
    <row r="105" spans="1:5" x14ac:dyDescent="0.25">
      <c r="A105" s="127">
        <v>3.1</v>
      </c>
      <c r="B105" s="91" t="s">
        <v>4248</v>
      </c>
      <c r="C105" s="94">
        <v>43844</v>
      </c>
      <c r="D105" s="91" t="s">
        <v>4278</v>
      </c>
      <c r="E105" s="132">
        <v>65</v>
      </c>
    </row>
    <row r="106" spans="1:5" x14ac:dyDescent="0.25">
      <c r="A106" s="127">
        <v>3.1</v>
      </c>
      <c r="B106" s="91" t="s">
        <v>4248</v>
      </c>
      <c r="C106" s="94">
        <v>43844</v>
      </c>
      <c r="D106" s="91" t="s">
        <v>4279</v>
      </c>
      <c r="E106" s="132">
        <v>74.42</v>
      </c>
    </row>
    <row r="107" spans="1:5" x14ac:dyDescent="0.25">
      <c r="A107" s="127">
        <v>3.2</v>
      </c>
      <c r="B107" s="91" t="s">
        <v>4280</v>
      </c>
      <c r="C107" s="94">
        <v>43255</v>
      </c>
      <c r="D107" s="91" t="s">
        <v>4281</v>
      </c>
      <c r="E107" s="128">
        <v>300</v>
      </c>
    </row>
    <row r="108" spans="1:5" x14ac:dyDescent="0.25">
      <c r="A108" s="127">
        <v>3.2</v>
      </c>
      <c r="B108" s="91" t="s">
        <v>4092</v>
      </c>
      <c r="C108" s="94">
        <v>43259</v>
      </c>
      <c r="D108" s="91" t="s">
        <v>4282</v>
      </c>
      <c r="E108" s="128">
        <v>47.8</v>
      </c>
    </row>
    <row r="109" spans="1:5" x14ac:dyDescent="0.25">
      <c r="A109" s="127">
        <v>3.2</v>
      </c>
      <c r="B109" s="91" t="s">
        <v>4283</v>
      </c>
      <c r="C109" s="94">
        <v>43259</v>
      </c>
      <c r="D109" s="91" t="s">
        <v>4284</v>
      </c>
      <c r="E109" s="128">
        <v>1016</v>
      </c>
    </row>
    <row r="110" spans="1:5" x14ac:dyDescent="0.25">
      <c r="A110" s="127">
        <v>3.2</v>
      </c>
      <c r="B110" s="91" t="s">
        <v>4285</v>
      </c>
      <c r="C110" s="94">
        <v>43262</v>
      </c>
      <c r="D110" s="91" t="s">
        <v>4286</v>
      </c>
      <c r="E110" s="128">
        <v>10.4</v>
      </c>
    </row>
    <row r="111" spans="1:5" x14ac:dyDescent="0.25">
      <c r="A111" s="127">
        <v>3.2</v>
      </c>
      <c r="B111" s="91" t="s">
        <v>4287</v>
      </c>
      <c r="C111" s="94">
        <v>43262</v>
      </c>
      <c r="D111" s="91" t="s">
        <v>4288</v>
      </c>
      <c r="E111" s="128">
        <v>210</v>
      </c>
    </row>
    <row r="112" spans="1:5" x14ac:dyDescent="0.25">
      <c r="A112" s="127">
        <v>3.2</v>
      </c>
      <c r="B112" s="91" t="s">
        <v>4289</v>
      </c>
      <c r="C112" s="94">
        <v>43268</v>
      </c>
      <c r="D112" s="91" t="s">
        <v>4290</v>
      </c>
      <c r="E112" s="128">
        <v>47</v>
      </c>
    </row>
    <row r="113" spans="1:5" x14ac:dyDescent="0.25">
      <c r="A113" s="127">
        <v>3.2</v>
      </c>
      <c r="B113" s="91" t="s">
        <v>4257</v>
      </c>
      <c r="C113" s="94">
        <v>43559</v>
      </c>
      <c r="D113" s="91" t="s">
        <v>4291</v>
      </c>
      <c r="E113" s="128">
        <v>34.229999999999997</v>
      </c>
    </row>
    <row r="114" spans="1:5" x14ac:dyDescent="0.25">
      <c r="A114" s="127">
        <v>3.2</v>
      </c>
      <c r="B114" s="91" t="s">
        <v>4110</v>
      </c>
      <c r="C114" s="94">
        <v>43704</v>
      </c>
      <c r="D114" s="91" t="s">
        <v>4292</v>
      </c>
      <c r="E114" s="128">
        <v>15</v>
      </c>
    </row>
    <row r="115" spans="1:5" x14ac:dyDescent="0.25">
      <c r="A115" s="127">
        <v>3.2</v>
      </c>
      <c r="B115" s="91" t="s">
        <v>4293</v>
      </c>
      <c r="C115" s="94">
        <v>43731</v>
      </c>
      <c r="D115" s="91" t="s">
        <v>4294</v>
      </c>
      <c r="E115" s="128">
        <v>300</v>
      </c>
    </row>
    <row r="116" spans="1:5" x14ac:dyDescent="0.25">
      <c r="A116" s="127">
        <v>3.2</v>
      </c>
      <c r="B116" s="91" t="s">
        <v>4295</v>
      </c>
      <c r="C116" s="94">
        <v>43732</v>
      </c>
      <c r="D116" s="91" t="s">
        <v>4296</v>
      </c>
      <c r="E116" s="128">
        <v>61.59</v>
      </c>
    </row>
    <row r="117" spans="1:5" x14ac:dyDescent="0.25">
      <c r="A117" s="127">
        <v>3.2</v>
      </c>
      <c r="B117" s="91" t="s">
        <v>4297</v>
      </c>
      <c r="C117" s="94">
        <v>43749</v>
      </c>
      <c r="D117" s="91" t="s">
        <v>4298</v>
      </c>
      <c r="E117" s="128">
        <v>220</v>
      </c>
    </row>
    <row r="118" spans="1:5" x14ac:dyDescent="0.25">
      <c r="A118" s="127">
        <v>3.2</v>
      </c>
      <c r="B118" s="91" t="s">
        <v>4299</v>
      </c>
      <c r="C118" s="94">
        <v>43704</v>
      </c>
      <c r="D118" s="91" t="s">
        <v>4300</v>
      </c>
      <c r="E118" s="128">
        <v>990.58</v>
      </c>
    </row>
    <row r="119" spans="1:5" x14ac:dyDescent="0.25">
      <c r="A119" s="127">
        <v>3.2</v>
      </c>
      <c r="B119" s="91" t="s">
        <v>4301</v>
      </c>
      <c r="C119" s="94">
        <v>43881</v>
      </c>
      <c r="D119" s="91" t="s">
        <v>4302</v>
      </c>
      <c r="E119" s="128">
        <v>10</v>
      </c>
    </row>
    <row r="120" spans="1:5" x14ac:dyDescent="0.25">
      <c r="A120" s="127">
        <v>4.0999999999999996</v>
      </c>
      <c r="B120" s="91" t="s">
        <v>4126</v>
      </c>
      <c r="C120" s="94">
        <v>43255</v>
      </c>
      <c r="D120" s="93" t="s">
        <v>4303</v>
      </c>
      <c r="E120" s="128">
        <v>15</v>
      </c>
    </row>
    <row r="121" spans="1:5" x14ac:dyDescent="0.25">
      <c r="A121" s="127">
        <v>4.0999999999999996</v>
      </c>
      <c r="B121" s="91" t="s">
        <v>4304</v>
      </c>
      <c r="C121" s="94">
        <v>43776</v>
      </c>
      <c r="D121" s="93" t="s">
        <v>4305</v>
      </c>
      <c r="E121" s="128">
        <v>15</v>
      </c>
    </row>
    <row r="122" spans="1:5" x14ac:dyDescent="0.25">
      <c r="A122" s="127">
        <v>4.0999999999999996</v>
      </c>
      <c r="B122" s="91" t="s">
        <v>4269</v>
      </c>
      <c r="C122" s="94">
        <v>43815</v>
      </c>
      <c r="D122" s="93" t="s">
        <v>4306</v>
      </c>
      <c r="E122" s="128">
        <v>13.2</v>
      </c>
    </row>
    <row r="123" spans="1:5" x14ac:dyDescent="0.25">
      <c r="A123" s="127">
        <v>4.0999999999999996</v>
      </c>
      <c r="B123" s="91" t="s">
        <v>4307</v>
      </c>
      <c r="C123" s="94">
        <v>43824</v>
      </c>
      <c r="D123" s="93" t="s">
        <v>4305</v>
      </c>
      <c r="E123" s="128">
        <v>15</v>
      </c>
    </row>
    <row r="124" spans="1:5" x14ac:dyDescent="0.25">
      <c r="A124" s="127">
        <v>4.0999999999999996</v>
      </c>
      <c r="B124" s="91" t="s">
        <v>4308</v>
      </c>
      <c r="C124" s="94">
        <v>43855</v>
      </c>
      <c r="D124" s="93" t="s">
        <v>4309</v>
      </c>
      <c r="E124" s="128">
        <v>15</v>
      </c>
    </row>
    <row r="125" spans="1:5" x14ac:dyDescent="0.25">
      <c r="A125" s="127">
        <v>4.0999999999999996</v>
      </c>
      <c r="B125" s="91" t="s">
        <v>4245</v>
      </c>
      <c r="C125" s="94">
        <v>43891</v>
      </c>
      <c r="D125" s="93" t="s">
        <v>4310</v>
      </c>
      <c r="E125" s="128">
        <v>28.2</v>
      </c>
    </row>
    <row r="126" spans="1:5" x14ac:dyDescent="0.25">
      <c r="A126" s="127">
        <v>4.0999999999999996</v>
      </c>
      <c r="B126" s="91" t="s">
        <v>4311</v>
      </c>
      <c r="C126" s="94">
        <v>43921</v>
      </c>
      <c r="D126" s="93" t="s">
        <v>4312</v>
      </c>
      <c r="E126" s="128">
        <v>15</v>
      </c>
    </row>
    <row r="127" spans="1:5" x14ac:dyDescent="0.25">
      <c r="A127" s="127">
        <v>4.0999999999999996</v>
      </c>
      <c r="B127" s="91" t="s">
        <v>4280</v>
      </c>
      <c r="C127" s="94">
        <v>43970</v>
      </c>
      <c r="D127" s="93" t="s">
        <v>4313</v>
      </c>
      <c r="E127" s="128">
        <v>15</v>
      </c>
    </row>
    <row r="128" spans="1:5" x14ac:dyDescent="0.25">
      <c r="A128" s="127">
        <v>4.0999999999999996</v>
      </c>
      <c r="B128" s="91" t="s">
        <v>4285</v>
      </c>
      <c r="C128" s="94">
        <v>44013</v>
      </c>
      <c r="D128" s="93" t="s">
        <v>4314</v>
      </c>
      <c r="E128" s="128">
        <v>28.2</v>
      </c>
    </row>
    <row r="129" spans="1:5" x14ac:dyDescent="0.25">
      <c r="A129" s="127">
        <v>4.0999999999999996</v>
      </c>
      <c r="B129" s="91" t="s">
        <v>4315</v>
      </c>
      <c r="C129" s="94">
        <v>44351</v>
      </c>
      <c r="D129" s="93" t="s">
        <v>4316</v>
      </c>
      <c r="E129" s="128">
        <v>-500.35</v>
      </c>
    </row>
    <row r="130" spans="1:5" x14ac:dyDescent="0.25">
      <c r="A130" s="127">
        <v>4.0999999999999996</v>
      </c>
      <c r="B130" s="91" t="s">
        <v>4317</v>
      </c>
      <c r="C130" s="94">
        <v>44425</v>
      </c>
      <c r="D130" s="93" t="s">
        <v>4316</v>
      </c>
      <c r="E130" s="128">
        <v>-216.49</v>
      </c>
    </row>
    <row r="131" spans="1:5" x14ac:dyDescent="0.25">
      <c r="A131" s="127">
        <v>4.2</v>
      </c>
      <c r="B131" s="91" t="s">
        <v>4318</v>
      </c>
      <c r="C131" s="94">
        <v>43277</v>
      </c>
      <c r="D131" s="93" t="s">
        <v>4319</v>
      </c>
      <c r="E131" s="128">
        <v>10142.4</v>
      </c>
    </row>
    <row r="132" spans="1:5" x14ac:dyDescent="0.25">
      <c r="A132" s="127">
        <v>4.2</v>
      </c>
      <c r="B132" s="91" t="s">
        <v>4320</v>
      </c>
      <c r="C132" s="94">
        <v>43781</v>
      </c>
      <c r="D132" s="93" t="s">
        <v>4321</v>
      </c>
      <c r="E132" s="128">
        <v>10142.4</v>
      </c>
    </row>
    <row r="133" spans="1:5" x14ac:dyDescent="0.25">
      <c r="A133" s="127">
        <v>4.2</v>
      </c>
      <c r="B133" s="91" t="s">
        <v>4322</v>
      </c>
      <c r="C133" s="94">
        <v>43842</v>
      </c>
      <c r="D133" s="93" t="s">
        <v>4323</v>
      </c>
      <c r="E133" s="128">
        <v>3243.95</v>
      </c>
    </row>
    <row r="134" spans="1:5" x14ac:dyDescent="0.25">
      <c r="A134" s="127">
        <v>4.2</v>
      </c>
      <c r="B134" s="91" t="s">
        <v>4324</v>
      </c>
      <c r="C134" s="94">
        <v>44422</v>
      </c>
      <c r="D134" s="93" t="s">
        <v>4325</v>
      </c>
      <c r="E134" s="128">
        <v>1300</v>
      </c>
    </row>
    <row r="135" spans="1:5" x14ac:dyDescent="0.25">
      <c r="A135" s="127">
        <v>4.2</v>
      </c>
      <c r="B135" s="91" t="s">
        <v>4324</v>
      </c>
      <c r="C135" s="94">
        <v>44422</v>
      </c>
      <c r="D135" s="93" t="s">
        <v>4326</v>
      </c>
      <c r="E135" s="128">
        <v>1300</v>
      </c>
    </row>
    <row r="136" spans="1:5" x14ac:dyDescent="0.25">
      <c r="A136" s="127">
        <v>4.3</v>
      </c>
      <c r="B136" s="91" t="s">
        <v>4216</v>
      </c>
      <c r="C136" s="94">
        <v>44384</v>
      </c>
      <c r="D136" s="93" t="s">
        <v>4327</v>
      </c>
      <c r="E136" s="128">
        <v>50.87</v>
      </c>
    </row>
    <row r="137" spans="1:5" x14ac:dyDescent="0.25">
      <c r="A137" s="127">
        <v>4.3</v>
      </c>
      <c r="B137" s="91" t="s">
        <v>4328</v>
      </c>
      <c r="C137" s="94">
        <v>44422</v>
      </c>
      <c r="D137" s="93" t="s">
        <v>4329</v>
      </c>
      <c r="E137" s="128">
        <v>456.68</v>
      </c>
    </row>
    <row r="138" spans="1:5" x14ac:dyDescent="0.25">
      <c r="A138" s="127">
        <v>4.3</v>
      </c>
      <c r="B138" s="91" t="s">
        <v>4328</v>
      </c>
      <c r="C138" s="94">
        <v>44422</v>
      </c>
      <c r="D138" s="93" t="s">
        <v>4330</v>
      </c>
      <c r="E138" s="128">
        <v>47.48</v>
      </c>
    </row>
    <row r="139" spans="1:5" x14ac:dyDescent="0.25">
      <c r="A139" s="127">
        <v>4.3</v>
      </c>
      <c r="B139" s="91" t="s">
        <v>4136</v>
      </c>
      <c r="C139" s="94">
        <v>44415</v>
      </c>
      <c r="D139" s="93" t="s">
        <v>4331</v>
      </c>
      <c r="E139" s="128">
        <v>127.14</v>
      </c>
    </row>
    <row r="140" spans="1:5" x14ac:dyDescent="0.25">
      <c r="A140" s="127">
        <v>4.3</v>
      </c>
      <c r="B140" s="91" t="s">
        <v>4332</v>
      </c>
      <c r="C140" s="94">
        <v>44414</v>
      </c>
      <c r="D140" s="93" t="s">
        <v>4333</v>
      </c>
      <c r="E140" s="128">
        <v>51</v>
      </c>
    </row>
    <row r="141" spans="1:5" x14ac:dyDescent="0.25">
      <c r="A141" s="127">
        <v>4.3</v>
      </c>
      <c r="B141" s="91" t="s">
        <v>4334</v>
      </c>
      <c r="C141" s="94">
        <v>44414</v>
      </c>
      <c r="D141" s="93" t="s">
        <v>4335</v>
      </c>
      <c r="E141" s="128">
        <v>51</v>
      </c>
    </row>
    <row r="142" spans="1:5" x14ac:dyDescent="0.25">
      <c r="A142" s="127">
        <v>4.3</v>
      </c>
      <c r="B142" s="91" t="s">
        <v>4336</v>
      </c>
      <c r="C142" s="94">
        <v>44413</v>
      </c>
      <c r="D142" s="93" t="s">
        <v>4333</v>
      </c>
      <c r="E142" s="128">
        <v>50.7</v>
      </c>
    </row>
    <row r="143" spans="1:5" x14ac:dyDescent="0.25">
      <c r="A143" s="127">
        <v>4.3</v>
      </c>
      <c r="B143" s="91" t="s">
        <v>4336</v>
      </c>
      <c r="C143" s="94">
        <v>44413</v>
      </c>
      <c r="D143" s="93" t="s">
        <v>4335</v>
      </c>
      <c r="E143" s="128">
        <v>50.7</v>
      </c>
    </row>
    <row r="144" spans="1:5" x14ac:dyDescent="0.25">
      <c r="A144" s="127">
        <v>4.3</v>
      </c>
      <c r="B144" s="91" t="s">
        <v>4337</v>
      </c>
      <c r="C144" s="94">
        <v>44421</v>
      </c>
      <c r="D144" s="93" t="s">
        <v>4335</v>
      </c>
      <c r="E144" s="128">
        <v>25.43</v>
      </c>
    </row>
    <row r="145" spans="1:5" x14ac:dyDescent="0.25">
      <c r="A145" s="127">
        <v>4.3</v>
      </c>
      <c r="B145" s="91" t="s">
        <v>4317</v>
      </c>
      <c r="C145" s="94">
        <v>44422</v>
      </c>
      <c r="D145" s="93" t="s">
        <v>4338</v>
      </c>
      <c r="E145" s="128">
        <v>456.68</v>
      </c>
    </row>
    <row r="146" spans="1:5" x14ac:dyDescent="0.25">
      <c r="A146" s="127">
        <v>4.3</v>
      </c>
      <c r="B146" s="91" t="s">
        <v>4317</v>
      </c>
      <c r="C146" s="94">
        <v>44412</v>
      </c>
      <c r="D146" s="93" t="s">
        <v>4339</v>
      </c>
      <c r="E146" s="128">
        <v>47.18</v>
      </c>
    </row>
    <row r="147" spans="1:5" x14ac:dyDescent="0.25">
      <c r="A147" s="127">
        <v>4.3</v>
      </c>
      <c r="B147" s="91" t="s">
        <v>4317</v>
      </c>
      <c r="C147" s="94">
        <v>44387</v>
      </c>
      <c r="D147" s="93" t="s">
        <v>4340</v>
      </c>
      <c r="E147" s="128">
        <v>41</v>
      </c>
    </row>
    <row r="148" spans="1:5" x14ac:dyDescent="0.25">
      <c r="A148" s="127">
        <v>5.2</v>
      </c>
      <c r="B148" s="91"/>
      <c r="C148" s="94">
        <v>43244</v>
      </c>
      <c r="D148" s="93" t="s">
        <v>4341</v>
      </c>
      <c r="E148" s="128">
        <v>1942.5026144999999</v>
      </c>
    </row>
    <row r="149" spans="1:5" x14ac:dyDescent="0.25">
      <c r="A149" s="127">
        <v>5.2</v>
      </c>
      <c r="B149" s="91"/>
      <c r="C149" s="94">
        <v>43276</v>
      </c>
      <c r="D149" s="93" t="s">
        <v>4342</v>
      </c>
      <c r="E149" s="128">
        <v>1016.8837140000001</v>
      </c>
    </row>
    <row r="150" spans="1:5" x14ac:dyDescent="0.25">
      <c r="A150" s="127">
        <v>5.2</v>
      </c>
      <c r="B150" s="91"/>
      <c r="C150" s="94">
        <v>43305</v>
      </c>
      <c r="D150" s="93" t="s">
        <v>4343</v>
      </c>
      <c r="E150" s="128">
        <v>1014.4121715</v>
      </c>
    </row>
    <row r="151" spans="1:5" x14ac:dyDescent="0.25">
      <c r="A151" s="127">
        <v>5.2</v>
      </c>
      <c r="B151" s="91"/>
      <c r="C151" s="94">
        <v>43335</v>
      </c>
      <c r="D151" s="93" t="s">
        <v>4344</v>
      </c>
      <c r="E151" s="128">
        <v>1017.4581059999999</v>
      </c>
    </row>
    <row r="152" spans="1:5" x14ac:dyDescent="0.25">
      <c r="A152" s="127">
        <v>5.2</v>
      </c>
      <c r="B152" s="91"/>
      <c r="C152" s="94">
        <v>43367</v>
      </c>
      <c r="D152" s="93" t="s">
        <v>4345</v>
      </c>
      <c r="E152" s="128">
        <v>1017.4498215</v>
      </c>
    </row>
    <row r="153" spans="1:5" x14ac:dyDescent="0.25">
      <c r="A153" s="127">
        <v>5.2</v>
      </c>
      <c r="B153" s="91"/>
      <c r="C153" s="94">
        <v>43395</v>
      </c>
      <c r="D153" s="93" t="s">
        <v>4346</v>
      </c>
      <c r="E153" s="128">
        <v>1039.0254210000001</v>
      </c>
    </row>
    <row r="154" spans="1:5" x14ac:dyDescent="0.25">
      <c r="A154" s="127">
        <v>5.2</v>
      </c>
      <c r="B154" s="91"/>
      <c r="C154" s="94">
        <v>43427</v>
      </c>
      <c r="D154" s="93" t="s">
        <v>4347</v>
      </c>
      <c r="E154" s="128">
        <v>1037.3381445</v>
      </c>
    </row>
    <row r="155" spans="1:5" x14ac:dyDescent="0.25">
      <c r="A155" s="127">
        <v>5.2</v>
      </c>
      <c r="B155" s="91"/>
      <c r="C155" s="94">
        <v>43447</v>
      </c>
      <c r="D155" s="93" t="s">
        <v>4348</v>
      </c>
      <c r="E155" s="128">
        <v>2068.5927044999999</v>
      </c>
    </row>
    <row r="156" spans="1:5" x14ac:dyDescent="0.25">
      <c r="A156" s="127">
        <v>5.0999999999999996</v>
      </c>
      <c r="B156" s="91"/>
      <c r="C156" s="94">
        <v>43244</v>
      </c>
      <c r="D156" s="93" t="s">
        <v>4349</v>
      </c>
      <c r="E156" s="128">
        <v>1213.80477</v>
      </c>
    </row>
    <row r="157" spans="1:5" x14ac:dyDescent="0.25">
      <c r="A157" s="127">
        <v>5.0999999999999996</v>
      </c>
      <c r="B157" s="91"/>
      <c r="C157" s="94">
        <v>43276</v>
      </c>
      <c r="D157" s="93" t="s">
        <v>4350</v>
      </c>
      <c r="E157" s="128">
        <v>967.53327500000012</v>
      </c>
    </row>
    <row r="158" spans="1:5" x14ac:dyDescent="0.25">
      <c r="A158" s="127">
        <v>5.0999999999999996</v>
      </c>
      <c r="B158" s="91"/>
      <c r="C158" s="94">
        <v>43305</v>
      </c>
      <c r="D158" s="93" t="s">
        <v>4351</v>
      </c>
      <c r="E158" s="128">
        <v>968.41553500000009</v>
      </c>
    </row>
    <row r="159" spans="1:5" x14ac:dyDescent="0.25">
      <c r="A159" s="127">
        <v>5.0999999999999996</v>
      </c>
      <c r="B159" s="91"/>
      <c r="C159" s="94">
        <v>43335</v>
      </c>
      <c r="D159" s="93" t="s">
        <v>4352</v>
      </c>
      <c r="E159" s="128">
        <v>968.39418999999998</v>
      </c>
    </row>
    <row r="160" spans="1:5" x14ac:dyDescent="0.25">
      <c r="A160" s="127">
        <v>5.0999999999999996</v>
      </c>
      <c r="B160" s="91"/>
      <c r="C160" s="94">
        <v>43367</v>
      </c>
      <c r="D160" s="93" t="s">
        <v>4353</v>
      </c>
      <c r="E160" s="128">
        <v>968.42265000000009</v>
      </c>
    </row>
    <row r="161" spans="1:5" x14ac:dyDescent="0.25">
      <c r="A161" s="127">
        <v>5.0999999999999996</v>
      </c>
      <c r="B161" s="91"/>
      <c r="C161" s="94">
        <v>43395</v>
      </c>
      <c r="D161" s="93" t="s">
        <v>4354</v>
      </c>
      <c r="E161" s="128">
        <v>1038.4271349999999</v>
      </c>
    </row>
    <row r="162" spans="1:5" x14ac:dyDescent="0.25">
      <c r="A162" s="127">
        <v>5.0999999999999996</v>
      </c>
      <c r="B162" s="91"/>
      <c r="C162" s="94">
        <v>43427</v>
      </c>
      <c r="D162" s="93" t="s">
        <v>4355</v>
      </c>
      <c r="E162" s="128">
        <v>1038.4271349999999</v>
      </c>
    </row>
    <row r="163" spans="1:5" x14ac:dyDescent="0.25">
      <c r="A163" s="127">
        <v>5.0999999999999996</v>
      </c>
      <c r="B163" s="91"/>
      <c r="C163" s="94">
        <v>43447</v>
      </c>
      <c r="D163" s="93" t="s">
        <v>4356</v>
      </c>
      <c r="E163" s="128">
        <v>2076.8542699999998</v>
      </c>
    </row>
    <row r="164" spans="1:5" x14ac:dyDescent="0.25">
      <c r="A164" s="127">
        <v>5.2</v>
      </c>
      <c r="B164" s="91"/>
      <c r="C164" s="94">
        <v>43488</v>
      </c>
      <c r="D164" s="93" t="s">
        <v>4357</v>
      </c>
      <c r="E164" s="128">
        <v>615.04364822000002</v>
      </c>
    </row>
    <row r="165" spans="1:5" x14ac:dyDescent="0.25">
      <c r="A165" s="127">
        <v>5.2</v>
      </c>
      <c r="B165" s="91"/>
      <c r="C165" s="94">
        <v>43517</v>
      </c>
      <c r="D165" s="93" t="s">
        <v>4358</v>
      </c>
      <c r="E165" s="128">
        <v>614.96128862</v>
      </c>
    </row>
    <row r="166" spans="1:5" x14ac:dyDescent="0.25">
      <c r="A166" s="127">
        <v>5.2</v>
      </c>
      <c r="B166" s="91"/>
      <c r="C166" s="94">
        <v>43549</v>
      </c>
      <c r="D166" s="93" t="s">
        <v>4359</v>
      </c>
      <c r="E166" s="128">
        <v>616.33806660000005</v>
      </c>
    </row>
    <row r="167" spans="1:5" x14ac:dyDescent="0.25">
      <c r="A167" s="127">
        <v>5.2</v>
      </c>
      <c r="B167" s="91"/>
      <c r="C167" s="94">
        <v>43578</v>
      </c>
      <c r="D167" s="93" t="s">
        <v>4360</v>
      </c>
      <c r="E167" s="128">
        <v>614.99148714</v>
      </c>
    </row>
    <row r="168" spans="1:5" x14ac:dyDescent="0.25">
      <c r="A168" s="127">
        <v>5.2</v>
      </c>
      <c r="B168" s="91"/>
      <c r="C168" s="94">
        <v>43640</v>
      </c>
      <c r="D168" s="93" t="s">
        <v>4361</v>
      </c>
      <c r="E168" s="128">
        <v>635.02545983999994</v>
      </c>
    </row>
    <row r="169" spans="1:5" x14ac:dyDescent="0.25">
      <c r="A169" s="127">
        <v>5.2</v>
      </c>
      <c r="B169" s="91"/>
      <c r="C169" s="94">
        <v>43607</v>
      </c>
      <c r="D169" s="93" t="s">
        <v>4362</v>
      </c>
      <c r="E169" s="128">
        <v>1040.0905625400001</v>
      </c>
    </row>
    <row r="170" spans="1:5" x14ac:dyDescent="0.25">
      <c r="A170" s="127">
        <v>5.2</v>
      </c>
      <c r="B170" s="91"/>
      <c r="C170" s="94">
        <v>43670</v>
      </c>
      <c r="D170" s="93" t="s">
        <v>4363</v>
      </c>
      <c r="E170" s="128">
        <v>632.42838711999991</v>
      </c>
    </row>
    <row r="171" spans="1:5" x14ac:dyDescent="0.25">
      <c r="A171" s="127">
        <v>5.2</v>
      </c>
      <c r="B171" s="91"/>
      <c r="C171" s="94">
        <v>43699</v>
      </c>
      <c r="D171" s="93" t="s">
        <v>4364</v>
      </c>
      <c r="E171" s="128">
        <v>632.98705974000006</v>
      </c>
    </row>
    <row r="172" spans="1:5" x14ac:dyDescent="0.25">
      <c r="A172" s="127">
        <v>5.2</v>
      </c>
      <c r="B172" s="91"/>
      <c r="C172" s="94">
        <v>43732</v>
      </c>
      <c r="D172" s="93" t="s">
        <v>4365</v>
      </c>
      <c r="E172" s="128">
        <v>634.26226087999999</v>
      </c>
    </row>
    <row r="173" spans="1:5" x14ac:dyDescent="0.25">
      <c r="A173" s="127">
        <v>5.2</v>
      </c>
      <c r="B173" s="91"/>
      <c r="C173" s="94">
        <v>43760</v>
      </c>
      <c r="D173" s="93" t="s">
        <v>4366</v>
      </c>
      <c r="E173" s="128">
        <v>633.13667967999993</v>
      </c>
    </row>
    <row r="174" spans="1:5" x14ac:dyDescent="0.25">
      <c r="A174" s="127">
        <v>5.2</v>
      </c>
      <c r="B174" s="91"/>
      <c r="C174" s="94">
        <v>43790</v>
      </c>
      <c r="D174" s="93" t="s">
        <v>4367</v>
      </c>
      <c r="E174" s="128">
        <v>632.73860827999999</v>
      </c>
    </row>
    <row r="175" spans="1:5" x14ac:dyDescent="0.25">
      <c r="A175" s="127">
        <v>5.2</v>
      </c>
      <c r="B175" s="91"/>
      <c r="C175" s="94">
        <v>43822</v>
      </c>
      <c r="D175" s="93" t="s">
        <v>4368</v>
      </c>
      <c r="E175" s="128">
        <v>1262.2748007800001</v>
      </c>
    </row>
    <row r="176" spans="1:5" x14ac:dyDescent="0.25">
      <c r="A176" s="127">
        <v>5.0999999999999996</v>
      </c>
      <c r="B176" s="91"/>
      <c r="C176" s="94">
        <v>43488</v>
      </c>
      <c r="D176" s="93" t="s">
        <v>4369</v>
      </c>
      <c r="E176" s="128">
        <v>979.96499999999992</v>
      </c>
    </row>
    <row r="177" spans="1:5" x14ac:dyDescent="0.25">
      <c r="A177" s="127">
        <v>5.0999999999999996</v>
      </c>
      <c r="B177" s="91"/>
      <c r="C177" s="94">
        <v>43517</v>
      </c>
      <c r="D177" s="93" t="s">
        <v>4370</v>
      </c>
      <c r="E177" s="128">
        <v>730.47499999999991</v>
      </c>
    </row>
    <row r="178" spans="1:5" x14ac:dyDescent="0.25">
      <c r="A178" s="127">
        <v>5.0999999999999996</v>
      </c>
      <c r="B178" s="91"/>
      <c r="C178" s="94">
        <v>43549</v>
      </c>
      <c r="D178" s="93" t="s">
        <v>4371</v>
      </c>
      <c r="E178" s="128">
        <v>730.46999999999991</v>
      </c>
    </row>
    <row r="179" spans="1:5" x14ac:dyDescent="0.25">
      <c r="A179" s="127">
        <v>5.0999999999999996</v>
      </c>
      <c r="B179" s="91"/>
      <c r="C179" s="94">
        <v>43578</v>
      </c>
      <c r="D179" s="93" t="s">
        <v>4372</v>
      </c>
      <c r="E179" s="128">
        <v>730.46999999999991</v>
      </c>
    </row>
    <row r="180" spans="1:5" x14ac:dyDescent="0.25">
      <c r="A180" s="127">
        <v>5.0999999999999996</v>
      </c>
      <c r="B180" s="91"/>
      <c r="C180" s="94">
        <v>43607</v>
      </c>
      <c r="D180" s="93" t="s">
        <v>4373</v>
      </c>
      <c r="E180" s="128">
        <v>1398.5650000000001</v>
      </c>
    </row>
    <row r="181" spans="1:5" x14ac:dyDescent="0.25">
      <c r="A181" s="127">
        <v>5.0999999999999996</v>
      </c>
      <c r="B181" s="91"/>
      <c r="C181" s="94">
        <v>43640</v>
      </c>
      <c r="D181" s="93" t="s">
        <v>4374</v>
      </c>
      <c r="E181" s="128">
        <v>730.47499999999991</v>
      </c>
    </row>
    <row r="182" spans="1:5" x14ac:dyDescent="0.25">
      <c r="A182" s="127">
        <v>5.0999999999999996</v>
      </c>
      <c r="B182" s="91"/>
      <c r="C182" s="94">
        <v>43670</v>
      </c>
      <c r="D182" s="93" t="s">
        <v>4375</v>
      </c>
      <c r="E182" s="128">
        <v>730.32499999999993</v>
      </c>
    </row>
    <row r="183" spans="1:5" x14ac:dyDescent="0.25">
      <c r="A183" s="127">
        <v>5.0999999999999996</v>
      </c>
      <c r="B183" s="91"/>
      <c r="C183" s="94">
        <v>43699</v>
      </c>
      <c r="D183" s="93" t="s">
        <v>4376</v>
      </c>
      <c r="E183" s="128">
        <v>730.32499999999993</v>
      </c>
    </row>
    <row r="184" spans="1:5" x14ac:dyDescent="0.25">
      <c r="A184" s="127">
        <v>5.0999999999999996</v>
      </c>
      <c r="B184" s="91"/>
      <c r="C184" s="94">
        <v>43732</v>
      </c>
      <c r="D184" s="93" t="s">
        <v>4377</v>
      </c>
      <c r="E184" s="128">
        <v>730.32499999999993</v>
      </c>
    </row>
    <row r="185" spans="1:5" x14ac:dyDescent="0.25">
      <c r="A185" s="127">
        <v>5.0999999999999996</v>
      </c>
      <c r="B185" s="91"/>
      <c r="C185" s="94">
        <v>43760</v>
      </c>
      <c r="D185" s="93" t="s">
        <v>4378</v>
      </c>
      <c r="E185" s="128">
        <v>729.59499999999991</v>
      </c>
    </row>
    <row r="186" spans="1:5" x14ac:dyDescent="0.25">
      <c r="A186" s="127">
        <v>5.0999999999999996</v>
      </c>
      <c r="B186" s="91"/>
      <c r="C186" s="94">
        <v>43790</v>
      </c>
      <c r="D186" s="93" t="s">
        <v>4379</v>
      </c>
      <c r="E186" s="128">
        <v>729.6049999999999</v>
      </c>
    </row>
    <row r="187" spans="1:5" x14ac:dyDescent="0.25">
      <c r="A187" s="127">
        <v>5.0999999999999996</v>
      </c>
      <c r="B187" s="91"/>
      <c r="C187" s="94">
        <v>43822</v>
      </c>
      <c r="D187" s="93" t="s">
        <v>4380</v>
      </c>
      <c r="E187" s="128">
        <v>1459.1949999999999</v>
      </c>
    </row>
    <row r="188" spans="1:5" x14ac:dyDescent="0.25">
      <c r="A188" s="127">
        <v>5.0999999999999996</v>
      </c>
      <c r="B188" s="91"/>
      <c r="C188" s="94">
        <v>43488</v>
      </c>
      <c r="D188" s="93" t="s">
        <v>4381</v>
      </c>
      <c r="E188" s="128">
        <v>868.41000000000008</v>
      </c>
    </row>
    <row r="189" spans="1:5" x14ac:dyDescent="0.25">
      <c r="A189" s="127">
        <v>5.0999999999999996</v>
      </c>
      <c r="B189" s="91"/>
      <c r="C189" s="94">
        <v>43517</v>
      </c>
      <c r="D189" s="93" t="s">
        <v>4382</v>
      </c>
      <c r="E189" s="128">
        <v>768.87200000000007</v>
      </c>
    </row>
    <row r="190" spans="1:5" x14ac:dyDescent="0.25">
      <c r="A190" s="127">
        <v>5.0999999999999996</v>
      </c>
      <c r="B190" s="91"/>
      <c r="C190" s="94">
        <v>43549</v>
      </c>
      <c r="D190" s="93" t="s">
        <v>4383</v>
      </c>
      <c r="E190" s="128">
        <v>770.69200000000001</v>
      </c>
    </row>
    <row r="191" spans="1:5" x14ac:dyDescent="0.25">
      <c r="A191" s="127">
        <v>5.0999999999999996</v>
      </c>
      <c r="B191" s="91"/>
      <c r="C191" s="94">
        <v>43578</v>
      </c>
      <c r="D191" s="93" t="s">
        <v>4384</v>
      </c>
      <c r="E191" s="128">
        <v>768.72600000000011</v>
      </c>
    </row>
    <row r="192" spans="1:5" x14ac:dyDescent="0.25">
      <c r="A192" s="127">
        <v>5.0999999999999996</v>
      </c>
      <c r="B192" s="91"/>
      <c r="C192" s="94">
        <v>43607</v>
      </c>
      <c r="D192" s="93" t="s">
        <v>4385</v>
      </c>
      <c r="E192" s="128">
        <v>723.93399999999997</v>
      </c>
    </row>
    <row r="193" spans="1:5" x14ac:dyDescent="0.25">
      <c r="A193" s="127">
        <v>5.0999999999999996</v>
      </c>
      <c r="B193" s="91"/>
      <c r="C193" s="94">
        <v>43640</v>
      </c>
      <c r="D193" s="93" t="s">
        <v>4386</v>
      </c>
      <c r="E193" s="128">
        <v>771.10200000000009</v>
      </c>
    </row>
    <row r="194" spans="1:5" x14ac:dyDescent="0.25">
      <c r="A194" s="127">
        <v>5.0999999999999996</v>
      </c>
      <c r="B194" s="91"/>
      <c r="C194" s="94">
        <v>43670</v>
      </c>
      <c r="D194" s="93" t="s">
        <v>4387</v>
      </c>
      <c r="E194" s="128">
        <v>768.49400000000014</v>
      </c>
    </row>
    <row r="195" spans="1:5" x14ac:dyDescent="0.25">
      <c r="A195" s="127">
        <v>5.0999999999999996</v>
      </c>
      <c r="B195" s="91"/>
      <c r="C195" s="94">
        <v>43699</v>
      </c>
      <c r="D195" s="93" t="s">
        <v>4388</v>
      </c>
      <c r="E195" s="128">
        <v>832.79</v>
      </c>
    </row>
    <row r="196" spans="1:5" x14ac:dyDescent="0.25">
      <c r="A196" s="127">
        <v>5.0999999999999996</v>
      </c>
      <c r="B196" s="91"/>
      <c r="C196" s="94">
        <v>43732</v>
      </c>
      <c r="D196" s="93" t="s">
        <v>4389</v>
      </c>
      <c r="E196" s="128">
        <v>770.30200000000013</v>
      </c>
    </row>
    <row r="197" spans="1:5" x14ac:dyDescent="0.25">
      <c r="A197" s="127">
        <v>5.0999999999999996</v>
      </c>
      <c r="B197" s="91"/>
      <c r="C197" s="94">
        <v>43760</v>
      </c>
      <c r="D197" s="93" t="s">
        <v>4390</v>
      </c>
      <c r="E197" s="128">
        <v>767.91200000000003</v>
      </c>
    </row>
    <row r="198" spans="1:5" x14ac:dyDescent="0.25">
      <c r="A198" s="127">
        <v>5.0999999999999996</v>
      </c>
      <c r="B198" s="91"/>
      <c r="C198" s="94">
        <v>43790</v>
      </c>
      <c r="D198" s="93" t="s">
        <v>4391</v>
      </c>
      <c r="E198" s="128">
        <v>767.90200000000004</v>
      </c>
    </row>
    <row r="199" spans="1:5" x14ac:dyDescent="0.25">
      <c r="A199" s="127">
        <v>5.0999999999999996</v>
      </c>
      <c r="B199" s="91"/>
      <c r="C199" s="94">
        <v>43822</v>
      </c>
      <c r="D199" s="93" t="s">
        <v>4392</v>
      </c>
      <c r="E199" s="128">
        <v>1542.2280000000001</v>
      </c>
    </row>
    <row r="200" spans="1:5" x14ac:dyDescent="0.25">
      <c r="A200" s="127">
        <v>5.2</v>
      </c>
      <c r="B200" s="91"/>
      <c r="C200" s="94">
        <v>43857</v>
      </c>
      <c r="D200" s="93" t="s">
        <v>4393</v>
      </c>
      <c r="E200" s="128">
        <v>797.06224712999995</v>
      </c>
    </row>
    <row r="201" spans="1:5" x14ac:dyDescent="0.25">
      <c r="A201" s="127">
        <v>5.2</v>
      </c>
      <c r="B201" s="91"/>
      <c r="C201" s="94">
        <v>43885</v>
      </c>
      <c r="D201" s="93" t="s">
        <v>4394</v>
      </c>
      <c r="E201" s="128">
        <v>718.59715795900001</v>
      </c>
    </row>
    <row r="202" spans="1:5" x14ac:dyDescent="0.25">
      <c r="A202" s="127">
        <v>5.2</v>
      </c>
      <c r="B202" s="91"/>
      <c r="C202" s="94">
        <v>43944</v>
      </c>
      <c r="D202" s="93" t="s">
        <v>4395</v>
      </c>
      <c r="E202" s="128">
        <v>719.95865551199995</v>
      </c>
    </row>
    <row r="203" spans="1:5" x14ac:dyDescent="0.25">
      <c r="A203" s="127">
        <v>5.2</v>
      </c>
      <c r="B203" s="91"/>
      <c r="C203" s="94">
        <v>43945</v>
      </c>
      <c r="D203" s="93" t="s">
        <v>4396</v>
      </c>
      <c r="E203" s="128">
        <v>732.856148405</v>
      </c>
    </row>
    <row r="204" spans="1:5" x14ac:dyDescent="0.25">
      <c r="A204" s="127">
        <v>5.2</v>
      </c>
      <c r="B204" s="91"/>
      <c r="C204" s="94">
        <v>43984</v>
      </c>
      <c r="D204" s="93" t="s">
        <v>4397</v>
      </c>
      <c r="E204" s="128">
        <v>732.87959554999998</v>
      </c>
    </row>
    <row r="205" spans="1:5" x14ac:dyDescent="0.25">
      <c r="A205" s="127">
        <v>5.2</v>
      </c>
      <c r="B205" s="91"/>
      <c r="C205" s="94">
        <v>44007</v>
      </c>
      <c r="D205" s="93" t="s">
        <v>4398</v>
      </c>
      <c r="E205" s="128">
        <v>734.38959168799988</v>
      </c>
    </row>
    <row r="206" spans="1:5" x14ac:dyDescent="0.25">
      <c r="A206" s="127">
        <v>5.2</v>
      </c>
      <c r="B206" s="91"/>
      <c r="C206" s="94">
        <v>44048</v>
      </c>
      <c r="D206" s="93" t="s">
        <v>4399</v>
      </c>
      <c r="E206" s="128">
        <v>732.70921296299991</v>
      </c>
    </row>
    <row r="207" spans="1:5" x14ac:dyDescent="0.25">
      <c r="A207" s="127">
        <v>5.2</v>
      </c>
      <c r="B207" s="91"/>
      <c r="C207" s="94">
        <v>44064</v>
      </c>
      <c r="D207" s="93" t="s">
        <v>4400</v>
      </c>
      <c r="E207" s="128">
        <v>732.70139724800003</v>
      </c>
    </row>
    <row r="208" spans="1:5" x14ac:dyDescent="0.25">
      <c r="A208" s="127">
        <v>5.2</v>
      </c>
      <c r="B208" s="91"/>
      <c r="C208" s="94">
        <v>44097</v>
      </c>
      <c r="D208" s="93" t="s">
        <v>4401</v>
      </c>
      <c r="E208" s="128">
        <v>734.54903227399996</v>
      </c>
    </row>
    <row r="209" spans="1:5" x14ac:dyDescent="0.25">
      <c r="A209" s="127">
        <v>5.2</v>
      </c>
      <c r="B209" s="91"/>
      <c r="C209" s="94">
        <v>44127</v>
      </c>
      <c r="D209" s="93" t="s">
        <v>4402</v>
      </c>
      <c r="E209" s="128">
        <v>732.24652263499991</v>
      </c>
    </row>
    <row r="210" spans="1:5" x14ac:dyDescent="0.25">
      <c r="A210" s="127">
        <v>5.2</v>
      </c>
      <c r="B210" s="91"/>
      <c r="C210" s="94">
        <v>44159</v>
      </c>
      <c r="D210" s="93" t="s">
        <v>4403</v>
      </c>
      <c r="E210" s="128">
        <v>732.271532923</v>
      </c>
    </row>
    <row r="211" spans="1:5" x14ac:dyDescent="0.25">
      <c r="A211" s="127">
        <v>5.2</v>
      </c>
      <c r="B211" s="91"/>
      <c r="C211" s="94">
        <v>44186</v>
      </c>
      <c r="D211" s="93" t="s">
        <v>4404</v>
      </c>
      <c r="E211" s="128">
        <v>1463.0236908499999</v>
      </c>
    </row>
    <row r="212" spans="1:5" x14ac:dyDescent="0.25">
      <c r="A212" s="127">
        <v>5.0999999999999996</v>
      </c>
      <c r="B212" s="91"/>
      <c r="C212" s="94">
        <v>43857</v>
      </c>
      <c r="D212" s="93" t="s">
        <v>4405</v>
      </c>
      <c r="E212" s="128">
        <v>730.17</v>
      </c>
    </row>
    <row r="213" spans="1:5" x14ac:dyDescent="0.25">
      <c r="A213" s="127">
        <v>5.0999999999999996</v>
      </c>
      <c r="B213" s="91"/>
      <c r="C213" s="94">
        <v>43885</v>
      </c>
      <c r="D213" s="93" t="s">
        <v>4406</v>
      </c>
      <c r="E213" s="128">
        <v>730.24499999999989</v>
      </c>
    </row>
    <row r="214" spans="1:5" x14ac:dyDescent="0.25">
      <c r="A214" s="127">
        <v>5.0999999999999996</v>
      </c>
      <c r="B214" s="91"/>
      <c r="C214" s="94">
        <v>43984</v>
      </c>
      <c r="D214" s="93" t="s">
        <v>4407</v>
      </c>
      <c r="E214" s="128">
        <v>740.91000000000008</v>
      </c>
    </row>
    <row r="215" spans="1:5" x14ac:dyDescent="0.25">
      <c r="A215" s="127">
        <v>5.0999999999999996</v>
      </c>
      <c r="B215" s="91"/>
      <c r="C215" s="94">
        <v>44007</v>
      </c>
      <c r="D215" s="93" t="s">
        <v>4408</v>
      </c>
      <c r="E215" s="128">
        <v>769.35</v>
      </c>
    </row>
    <row r="216" spans="1:5" x14ac:dyDescent="0.25">
      <c r="A216" s="127">
        <v>5.0999999999999996</v>
      </c>
      <c r="B216" s="91"/>
      <c r="C216" s="94">
        <v>44048</v>
      </c>
      <c r="D216" s="93" t="s">
        <v>4409</v>
      </c>
      <c r="E216" s="128">
        <v>744.77500000000009</v>
      </c>
    </row>
    <row r="217" spans="1:5" x14ac:dyDescent="0.25">
      <c r="A217" s="127">
        <v>5.0999999999999996</v>
      </c>
      <c r="B217" s="91"/>
      <c r="C217" s="94">
        <v>44064</v>
      </c>
      <c r="D217" s="93" t="s">
        <v>4410</v>
      </c>
      <c r="E217" s="128">
        <v>769.28500000000008</v>
      </c>
    </row>
    <row r="218" spans="1:5" x14ac:dyDescent="0.25">
      <c r="A218" s="127">
        <v>5.0999999999999996</v>
      </c>
      <c r="B218" s="91"/>
      <c r="C218" s="94">
        <v>44097</v>
      </c>
      <c r="D218" s="93" t="s">
        <v>4411</v>
      </c>
      <c r="E218" s="128">
        <v>744.78000000000009</v>
      </c>
    </row>
    <row r="219" spans="1:5" x14ac:dyDescent="0.25">
      <c r="A219" s="127">
        <v>5.0999999999999996</v>
      </c>
      <c r="B219" s="91"/>
      <c r="C219" s="94">
        <v>44127</v>
      </c>
      <c r="D219" s="93" t="s">
        <v>4412</v>
      </c>
      <c r="E219" s="128">
        <v>770.43000000000006</v>
      </c>
    </row>
    <row r="220" spans="1:5" x14ac:dyDescent="0.25">
      <c r="A220" s="127">
        <v>5.0999999999999996</v>
      </c>
      <c r="B220" s="91"/>
      <c r="C220" s="94">
        <v>44159</v>
      </c>
      <c r="D220" s="93" t="s">
        <v>4413</v>
      </c>
      <c r="E220" s="128">
        <v>770.42500000000007</v>
      </c>
    </row>
    <row r="221" spans="1:5" x14ac:dyDescent="0.25">
      <c r="A221" s="127">
        <v>5.0999999999999996</v>
      </c>
      <c r="B221" s="91"/>
      <c r="C221" s="94">
        <v>44186</v>
      </c>
      <c r="D221" s="93" t="s">
        <v>4414</v>
      </c>
      <c r="E221" s="128">
        <v>1285.0300000000002</v>
      </c>
    </row>
    <row r="222" spans="1:5" x14ac:dyDescent="0.25">
      <c r="A222" s="127">
        <v>5.0999999999999996</v>
      </c>
      <c r="B222" s="91"/>
      <c r="C222" s="94">
        <v>44221</v>
      </c>
      <c r="D222" s="93" t="s">
        <v>4415</v>
      </c>
      <c r="E222" s="128">
        <v>784.82</v>
      </c>
    </row>
    <row r="223" spans="1:5" x14ac:dyDescent="0.25">
      <c r="A223" s="127">
        <v>5.0999999999999996</v>
      </c>
      <c r="B223" s="91"/>
      <c r="C223" s="94">
        <v>44251</v>
      </c>
      <c r="D223" s="93" t="s">
        <v>4416</v>
      </c>
      <c r="E223" s="128">
        <v>2077.8150000000001</v>
      </c>
    </row>
    <row r="224" spans="1:5" x14ac:dyDescent="0.25">
      <c r="A224" s="127">
        <v>5.0999999999999996</v>
      </c>
      <c r="B224" s="91"/>
      <c r="C224" s="94">
        <v>43857</v>
      </c>
      <c r="D224" s="93" t="s">
        <v>4417</v>
      </c>
      <c r="E224" s="128">
        <v>768.37600000000009</v>
      </c>
    </row>
    <row r="225" spans="1:5" x14ac:dyDescent="0.25">
      <c r="A225" s="127">
        <v>5.0999999999999996</v>
      </c>
      <c r="B225" s="91"/>
      <c r="C225" s="94">
        <v>43885</v>
      </c>
      <c r="D225" s="93" t="s">
        <v>4418</v>
      </c>
      <c r="E225" s="128">
        <v>868.55799999999999</v>
      </c>
    </row>
    <row r="226" spans="1:5" x14ac:dyDescent="0.25">
      <c r="A226" s="127">
        <v>5.0999999999999996</v>
      </c>
      <c r="B226" s="91"/>
      <c r="C226" s="94">
        <v>43944</v>
      </c>
      <c r="D226" s="93" t="s">
        <v>4419</v>
      </c>
      <c r="E226" s="128">
        <v>770.51600000000008</v>
      </c>
    </row>
    <row r="227" spans="1:5" x14ac:dyDescent="0.25">
      <c r="A227" s="127">
        <v>5.0999999999999996</v>
      </c>
      <c r="B227" s="91"/>
      <c r="C227" s="94">
        <v>43945</v>
      </c>
      <c r="D227" s="93" t="s">
        <v>4420</v>
      </c>
      <c r="E227" s="128">
        <v>783.99800000000005</v>
      </c>
    </row>
    <row r="228" spans="1:5" x14ac:dyDescent="0.25">
      <c r="A228" s="127">
        <v>5.0999999999999996</v>
      </c>
      <c r="B228" s="91"/>
      <c r="C228" s="94">
        <v>43984</v>
      </c>
      <c r="D228" s="93" t="s">
        <v>4421</v>
      </c>
      <c r="E228" s="128">
        <v>676.03600000000006</v>
      </c>
    </row>
    <row r="229" spans="1:5" x14ac:dyDescent="0.25">
      <c r="A229" s="127">
        <v>5.0999999999999996</v>
      </c>
      <c r="B229" s="91"/>
      <c r="C229" s="94">
        <v>44007</v>
      </c>
      <c r="D229" s="93" t="s">
        <v>4422</v>
      </c>
      <c r="E229" s="128">
        <v>785.9620000000001</v>
      </c>
    </row>
    <row r="230" spans="1:5" x14ac:dyDescent="0.25">
      <c r="A230" s="127">
        <v>5.0999999999999996</v>
      </c>
      <c r="B230" s="91"/>
      <c r="C230" s="94">
        <v>44048</v>
      </c>
      <c r="D230" s="93" t="s">
        <v>4423</v>
      </c>
      <c r="E230" s="128">
        <v>591.08200000000011</v>
      </c>
    </row>
    <row r="231" spans="1:5" x14ac:dyDescent="0.25">
      <c r="A231" s="127">
        <v>5.0999999999999996</v>
      </c>
      <c r="B231" s="91"/>
      <c r="C231" s="94">
        <v>44064</v>
      </c>
      <c r="D231" s="93" t="s">
        <v>4424</v>
      </c>
      <c r="E231" s="128">
        <v>783.8180000000001</v>
      </c>
    </row>
    <row r="232" spans="1:5" x14ac:dyDescent="0.25">
      <c r="A232" s="127">
        <v>5.0999999999999996</v>
      </c>
      <c r="B232" s="91"/>
      <c r="C232" s="94">
        <v>44097</v>
      </c>
      <c r="D232" s="93" t="s">
        <v>4425</v>
      </c>
      <c r="E232" s="128">
        <v>786.17800000000011</v>
      </c>
    </row>
    <row r="233" spans="1:5" x14ac:dyDescent="0.25">
      <c r="A233" s="127">
        <v>5.0999999999999996</v>
      </c>
      <c r="B233" s="91"/>
      <c r="C233" s="94">
        <v>44127</v>
      </c>
      <c r="D233" s="93" t="s">
        <v>4426</v>
      </c>
      <c r="E233" s="128">
        <v>783.34800000000007</v>
      </c>
    </row>
    <row r="234" spans="1:5" x14ac:dyDescent="0.25">
      <c r="A234" s="127">
        <v>5.0999999999999996</v>
      </c>
      <c r="B234" s="91"/>
      <c r="C234" s="94">
        <v>44159</v>
      </c>
      <c r="D234" s="93" t="s">
        <v>4427</v>
      </c>
      <c r="E234" s="128">
        <v>783.38400000000001</v>
      </c>
    </row>
    <row r="235" spans="1:5" x14ac:dyDescent="0.25">
      <c r="A235" s="127">
        <v>5.0999999999999996</v>
      </c>
      <c r="B235" s="91"/>
      <c r="C235" s="94">
        <v>44186</v>
      </c>
      <c r="D235" s="93" t="s">
        <v>4428</v>
      </c>
      <c r="E235" s="128">
        <v>1628.4460000000001</v>
      </c>
    </row>
    <row r="236" spans="1:5" x14ac:dyDescent="0.25">
      <c r="A236" s="127">
        <v>5.2</v>
      </c>
      <c r="B236" s="91"/>
      <c r="C236" s="94">
        <v>44221</v>
      </c>
      <c r="D236" s="93" t="s">
        <v>4429</v>
      </c>
      <c r="E236" s="128">
        <v>506.82467616000002</v>
      </c>
    </row>
    <row r="237" spans="1:5" x14ac:dyDescent="0.25">
      <c r="A237" s="127">
        <v>5.2</v>
      </c>
      <c r="B237" s="91"/>
      <c r="C237" s="94">
        <v>44251</v>
      </c>
      <c r="D237" s="93" t="s">
        <v>4430</v>
      </c>
      <c r="E237" s="128">
        <v>469.65502608000003</v>
      </c>
    </row>
    <row r="238" spans="1:5" x14ac:dyDescent="0.25">
      <c r="A238" s="127">
        <v>5.2</v>
      </c>
      <c r="B238" s="91"/>
      <c r="C238" s="94">
        <v>44279</v>
      </c>
      <c r="D238" s="93" t="s">
        <v>4431</v>
      </c>
      <c r="E238" s="128">
        <v>464.85910016000003</v>
      </c>
    </row>
    <row r="239" spans="1:5" x14ac:dyDescent="0.25">
      <c r="A239" s="127">
        <v>5.2</v>
      </c>
      <c r="B239" s="91"/>
      <c r="C239" s="94">
        <v>44312</v>
      </c>
      <c r="D239" s="93" t="s">
        <v>4432</v>
      </c>
      <c r="E239" s="128">
        <v>463.63294143999997</v>
      </c>
    </row>
    <row r="240" spans="1:5" x14ac:dyDescent="0.25">
      <c r="A240" s="127">
        <v>5.2</v>
      </c>
      <c r="B240" s="91"/>
      <c r="C240" s="94">
        <v>44342</v>
      </c>
      <c r="D240" s="93" t="s">
        <v>4433</v>
      </c>
      <c r="E240" s="128">
        <v>1803.5590158399998</v>
      </c>
    </row>
    <row r="241" spans="1:5" x14ac:dyDescent="0.25">
      <c r="A241" s="127">
        <v>5.0999999999999996</v>
      </c>
      <c r="B241" s="91"/>
      <c r="C241" s="94">
        <v>44251</v>
      </c>
      <c r="D241" s="93" t="s">
        <v>4434</v>
      </c>
      <c r="E241" s="128">
        <v>397.61</v>
      </c>
    </row>
    <row r="242" spans="1:5" x14ac:dyDescent="0.25">
      <c r="A242" s="127">
        <v>5.0999999999999996</v>
      </c>
      <c r="B242" s="91"/>
      <c r="C242" s="94">
        <v>44279</v>
      </c>
      <c r="D242" s="93" t="s">
        <v>4435</v>
      </c>
      <c r="E242" s="128">
        <v>398.6</v>
      </c>
    </row>
    <row r="243" spans="1:5" x14ac:dyDescent="0.25">
      <c r="A243" s="127">
        <v>5.0999999999999996</v>
      </c>
      <c r="B243" s="91"/>
      <c r="C243" s="94">
        <v>44312</v>
      </c>
      <c r="D243" s="93" t="s">
        <v>4436</v>
      </c>
      <c r="E243" s="128">
        <v>797.19500000000005</v>
      </c>
    </row>
    <row r="244" spans="1:5" x14ac:dyDescent="0.25">
      <c r="A244" s="127">
        <v>5.0999999999999996</v>
      </c>
      <c r="B244" s="91"/>
      <c r="C244" s="94">
        <v>44342</v>
      </c>
      <c r="D244" s="93" t="s">
        <v>4437</v>
      </c>
      <c r="E244" s="128">
        <v>795.91</v>
      </c>
    </row>
    <row r="245" spans="1:5" x14ac:dyDescent="0.25">
      <c r="A245" s="127">
        <v>5.0999999999999996</v>
      </c>
      <c r="B245" s="91"/>
      <c r="C245" s="94">
        <v>44371</v>
      </c>
      <c r="D245" s="93" t="s">
        <v>4438</v>
      </c>
      <c r="E245" s="128">
        <v>809.7</v>
      </c>
    </row>
    <row r="246" spans="1:5" x14ac:dyDescent="0.25">
      <c r="A246" s="127">
        <v>5.0999999999999996</v>
      </c>
      <c r="B246" s="91"/>
      <c r="C246" s="94">
        <v>44221</v>
      </c>
      <c r="D246" s="93" t="s">
        <v>4439</v>
      </c>
      <c r="E246" s="128">
        <v>391.69200000000001</v>
      </c>
    </row>
    <row r="247" spans="1:5" x14ac:dyDescent="0.25">
      <c r="A247" s="127">
        <v>5.0999999999999996</v>
      </c>
      <c r="B247" s="91"/>
      <c r="C247" s="94">
        <v>44251</v>
      </c>
      <c r="D247" s="93" t="s">
        <v>4440</v>
      </c>
      <c r="E247" s="128">
        <v>465.02700000000004</v>
      </c>
    </row>
    <row r="248" spans="1:5" x14ac:dyDescent="0.25">
      <c r="A248" s="127">
        <v>5.0999999999999996</v>
      </c>
      <c r="B248" s="91"/>
      <c r="C248" s="94">
        <v>44279</v>
      </c>
      <c r="D248" s="93" t="s">
        <v>4441</v>
      </c>
      <c r="E248" s="128">
        <v>411.024</v>
      </c>
    </row>
    <row r="249" spans="1:5" x14ac:dyDescent="0.25">
      <c r="A249" s="134">
        <v>5.0999999999999996</v>
      </c>
      <c r="B249" s="98"/>
      <c r="C249" s="99">
        <v>44312</v>
      </c>
      <c r="D249" s="100" t="s">
        <v>4442</v>
      </c>
      <c r="E249" s="135">
        <v>409.77299999999997</v>
      </c>
    </row>
    <row r="250" spans="1:5" x14ac:dyDescent="0.25">
      <c r="A250" s="127">
        <v>5.0999999999999996</v>
      </c>
      <c r="B250" s="98"/>
      <c r="C250" s="99">
        <v>44342</v>
      </c>
      <c r="D250" s="100" t="s">
        <v>4443</v>
      </c>
      <c r="E250" s="135">
        <v>697.048</v>
      </c>
    </row>
    <row r="251" spans="1:5" x14ac:dyDescent="0.25">
      <c r="A251" s="134">
        <v>5.0999999999999996</v>
      </c>
      <c r="B251" s="98"/>
      <c r="C251" s="99">
        <v>44371</v>
      </c>
      <c r="D251" s="100" t="s">
        <v>4444</v>
      </c>
      <c r="E251" s="135">
        <v>416.35300000000001</v>
      </c>
    </row>
    <row r="252" spans="1:5" x14ac:dyDescent="0.25">
      <c r="A252" s="127">
        <v>5.2</v>
      </c>
      <c r="B252" s="91"/>
      <c r="C252" s="94">
        <v>44221</v>
      </c>
      <c r="D252" s="93" t="s">
        <v>4445</v>
      </c>
      <c r="E252" s="128">
        <f>765.06*3.5</f>
        <v>2677.71</v>
      </c>
    </row>
    <row r="253" spans="1:5" x14ac:dyDescent="0.25">
      <c r="A253" s="127">
        <v>5.2</v>
      </c>
      <c r="B253" s="91"/>
      <c r="C253" s="94">
        <v>44251</v>
      </c>
      <c r="D253" s="93" t="s">
        <v>4446</v>
      </c>
      <c r="E253" s="128">
        <f>764.896*3.5</f>
        <v>2677.136</v>
      </c>
    </row>
    <row r="254" spans="1:5" x14ac:dyDescent="0.25">
      <c r="A254" s="127">
        <v>5.2</v>
      </c>
      <c r="B254" s="91"/>
      <c r="C254" s="94">
        <v>44279</v>
      </c>
      <c r="D254" s="93" t="s">
        <v>4447</v>
      </c>
      <c r="E254" s="128">
        <f>765.928*3.5</f>
        <v>2680.748</v>
      </c>
    </row>
    <row r="255" spans="1:5" x14ac:dyDescent="0.25">
      <c r="A255" s="127">
        <v>5.2</v>
      </c>
      <c r="B255" s="91"/>
      <c r="C255" s="94">
        <v>44312</v>
      </c>
      <c r="D255" s="93" t="s">
        <v>4448</v>
      </c>
      <c r="E255" s="128">
        <f>765.414*3.5</f>
        <v>2678.9490000000001</v>
      </c>
    </row>
    <row r="256" spans="1:5" x14ac:dyDescent="0.25">
      <c r="A256" s="127">
        <v>5.2</v>
      </c>
      <c r="B256" s="91"/>
      <c r="C256" s="94">
        <v>44342</v>
      </c>
      <c r="D256" s="93" t="s">
        <v>4449</v>
      </c>
      <c r="E256" s="128">
        <f>1460.354*3.5</f>
        <v>5111.2390000000005</v>
      </c>
    </row>
    <row r="257" spans="1:5" ht="15.75" thickBot="1" x14ac:dyDescent="0.3">
      <c r="A257" s="136">
        <v>5.2</v>
      </c>
      <c r="B257" s="137"/>
      <c r="C257" s="138">
        <v>44371</v>
      </c>
      <c r="D257" s="139" t="s">
        <v>4450</v>
      </c>
      <c r="E257" s="140">
        <f>775.67*3.5</f>
        <v>2714.8449999999998</v>
      </c>
    </row>
    <row r="258" spans="1:5" ht="15.75" thickBot="1" x14ac:dyDescent="0.3">
      <c r="E258" s="141">
        <f>SUM(E4:E257)</f>
        <v>154794.227711757</v>
      </c>
    </row>
  </sheetData>
  <sheetProtection algorithmName="SHA-512" hashValue="LTrNsmWQ7VfpO88B4OAqnKsMTJUddIQdUX7vHOuk1ZecIyIzWVMPBMGXxsqMc7/uGc0AYJ9i5fliN3k/nLZo8g==" saltValue="kwh5z/C20szVPOOs/TP6+w==" spinCount="100000" sheet="1" objects="1" scenarios="1"/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90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497B0"/>
  </sheetPr>
  <dimension ref="B1:J11"/>
  <sheetViews>
    <sheetView workbookViewId="0">
      <selection activeCell="H11" sqref="H11"/>
    </sheetView>
  </sheetViews>
  <sheetFormatPr baseColWidth="10" defaultRowHeight="15" x14ac:dyDescent="0.25"/>
  <cols>
    <col min="1" max="1" width="1.42578125" customWidth="1"/>
    <col min="2" max="2" width="11.42578125" customWidth="1"/>
    <col min="3" max="3" width="19" customWidth="1"/>
    <col min="4" max="4" width="2.7109375" customWidth="1"/>
    <col min="5" max="5" width="15.7109375" style="101" customWidth="1"/>
    <col min="6" max="6" width="15.140625" customWidth="1"/>
    <col min="7" max="7" width="11.42578125" customWidth="1"/>
    <col min="8" max="8" width="23" customWidth="1"/>
    <col min="9" max="9" width="18" customWidth="1"/>
    <col min="10" max="10" width="11.42578125" customWidth="1"/>
  </cols>
  <sheetData>
    <row r="1" spans="2:10" ht="81.599999999999994" customHeight="1" x14ac:dyDescent="0.25"/>
    <row r="2" spans="2:10" s="102" customFormat="1" ht="45" x14ac:dyDescent="0.25">
      <c r="E2" s="103" t="s">
        <v>4451</v>
      </c>
      <c r="F2" s="103" t="s">
        <v>4452</v>
      </c>
      <c r="G2" s="103" t="s">
        <v>4453</v>
      </c>
      <c r="H2" s="104" t="s">
        <v>4452</v>
      </c>
      <c r="I2" s="103" t="s">
        <v>4454</v>
      </c>
      <c r="J2" s="104" t="s">
        <v>4455</v>
      </c>
    </row>
    <row r="3" spans="2:10" x14ac:dyDescent="0.25">
      <c r="E3" s="105" t="s">
        <v>117</v>
      </c>
      <c r="F3" s="105" t="s">
        <v>117</v>
      </c>
      <c r="G3" s="105" t="s">
        <v>117</v>
      </c>
      <c r="H3" s="106" t="s">
        <v>116</v>
      </c>
    </row>
    <row r="4" spans="2:10" x14ac:dyDescent="0.25">
      <c r="F4" s="101"/>
      <c r="G4" s="101"/>
    </row>
    <row r="5" spans="2:10" x14ac:dyDescent="0.25">
      <c r="B5" s="86">
        <v>43286</v>
      </c>
      <c r="C5" t="s">
        <v>4456</v>
      </c>
      <c r="E5" s="101">
        <v>207414.3</v>
      </c>
      <c r="F5" s="101">
        <v>207232.8</v>
      </c>
      <c r="G5" s="101">
        <v>181.5</v>
      </c>
      <c r="H5" s="107">
        <v>430550906</v>
      </c>
      <c r="I5" s="108">
        <f>H5/E5</f>
        <v>2075.8014563123179</v>
      </c>
      <c r="J5" s="86">
        <v>43289</v>
      </c>
    </row>
    <row r="6" spans="2:10" x14ac:dyDescent="0.25">
      <c r="B6" s="86">
        <v>43880</v>
      </c>
      <c r="C6" t="s">
        <v>4457</v>
      </c>
      <c r="E6" s="101">
        <v>207414.3</v>
      </c>
      <c r="F6" s="101">
        <v>207232.8</v>
      </c>
      <c r="G6" s="101">
        <v>181.5</v>
      </c>
      <c r="H6" s="107">
        <v>419633178</v>
      </c>
      <c r="I6" s="108">
        <f>H6/E6</f>
        <v>2023.1641598481881</v>
      </c>
      <c r="J6" s="86">
        <v>43881</v>
      </c>
    </row>
    <row r="7" spans="2:10" x14ac:dyDescent="0.25">
      <c r="B7" s="86">
        <v>44274</v>
      </c>
      <c r="C7" t="s">
        <v>4458</v>
      </c>
      <c r="E7" s="109">
        <v>51808</v>
      </c>
      <c r="F7" s="101">
        <v>51666.720000000001</v>
      </c>
      <c r="G7" s="101">
        <v>141.27999999999884</v>
      </c>
      <c r="H7" s="110">
        <v>119763979</v>
      </c>
      <c r="I7" s="111">
        <f>H7/E7</f>
        <v>2311.6889090487957</v>
      </c>
      <c r="J7" s="86">
        <v>44278</v>
      </c>
    </row>
    <row r="8" spans="2:10" s="112" customFormat="1" x14ac:dyDescent="0.25">
      <c r="C8" s="112" t="s">
        <v>4459</v>
      </c>
      <c r="E8" s="113">
        <f>SUM(E5:E7)</f>
        <v>466636.6</v>
      </c>
      <c r="H8" s="114">
        <f>SUM(H5:H7)</f>
        <v>969948063</v>
      </c>
      <c r="I8" s="115">
        <f>H8/E8</f>
        <v>2078.5940558455982</v>
      </c>
    </row>
    <row r="9" spans="2:10" x14ac:dyDescent="0.25">
      <c r="H9" s="107"/>
    </row>
    <row r="10" spans="2:10" x14ac:dyDescent="0.25">
      <c r="H10" s="107"/>
      <c r="I10" s="116"/>
    </row>
    <row r="11" spans="2:10" x14ac:dyDescent="0.25">
      <c r="H11" s="107"/>
    </row>
  </sheetData>
  <sheetProtection algorithmName="SHA-512" hashValue="S70gsx9lXRRDBe0Xf/9LA3jWo2zA95x8X248jTujziHg48hWkd5YTYSlIoqnHLxWTgG7cK5xLUGE3oXJYhDGfA==" saltValue="Rwf/W/vxkoffEtVuCq1qtQ==" spinCount="100000" sheet="1" objects="1" scenarios="1"/>
  <pageMargins left="0.70866141732283516" right="0.70866141732283516" top="0.74803149606299213" bottom="0.74803149606299213" header="0.31496062992126012" footer="0.31496062992126012"/>
  <pageSetup paperSize="9" scale="91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rapport_financier</vt:lpstr>
      <vt:lpstr>Dépenses_Burundi</vt:lpstr>
      <vt:lpstr>Dépenses_Belgique</vt:lpstr>
      <vt:lpstr>Taux_de_change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Pago</dc:creator>
  <cp:lastModifiedBy>Delphine Pago</cp:lastModifiedBy>
  <cp:lastPrinted>2021-12-28T16:36:01Z</cp:lastPrinted>
  <dcterms:created xsi:type="dcterms:W3CDTF">2021-12-02T10:10:34Z</dcterms:created>
  <dcterms:modified xsi:type="dcterms:W3CDTF">2021-12-29T12:06:27Z</dcterms:modified>
</cp:coreProperties>
</file>