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autoCompressPictures="0"/>
  <mc:AlternateContent xmlns:mc="http://schemas.openxmlformats.org/markup-compatibility/2006">
    <mc:Choice Requires="x15">
      <x15ac:absPath xmlns:x15ac="http://schemas.microsoft.com/office/spreadsheetml/2010/11/ac" url="https://lightfortheworldbe.sharepoint.com/sites/ProgrammeTeamLFTWBEBRU/Documents partages/2022-2026/DGD 22-26/Dossier 22/2022 Dossier RDC/Budgets/"/>
    </mc:Choice>
  </mc:AlternateContent>
  <xr:revisionPtr revIDLastSave="0" documentId="11_88FBE0D76B16E961B544808EC03798FC902B1E7F" xr6:coauthVersionLast="47" xr6:coauthVersionMax="47" xr10:uidLastSave="{00000000-0000-0000-0000-000000000000}"/>
  <workbookProtection workbookAlgorithmName="SHA-512" workbookHashValue="dHhl1wM+3r5etbVXnhCpirQYaMIUaHYxmWnE6780SY7zm7+81siOLk9dn5iLKTh16QOEaswkv8hbAmsSOCkl2g==" workbookSaltValue="KLr53mqU8a/WZvAWnMn+gA==" workbookSpinCount="100000" lockStructure="1"/>
  <bookViews>
    <workbookView xWindow="-110" yWindow="-110" windowWidth="19420" windowHeight="10420" firstSheet="2" activeTab="11"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S28" i="2" l="1"/>
  <c r="S33" i="2"/>
  <c r="S38" i="2"/>
  <c r="S26" i="2"/>
  <c r="S28" i="90"/>
  <c r="S33" i="90"/>
  <c r="S38" i="90"/>
  <c r="S26" i="90"/>
  <c r="S28" i="114"/>
  <c r="S33" i="114"/>
  <c r="S38" i="114"/>
  <c r="S26" i="114"/>
  <c r="S28" i="115"/>
  <c r="S33" i="115"/>
  <c r="S38" i="115"/>
  <c r="S26" i="115"/>
  <c r="O8" i="2"/>
  <c r="O12" i="2"/>
  <c r="O16" i="2"/>
  <c r="O20" i="2"/>
  <c r="O28" i="2"/>
  <c r="O33" i="2"/>
  <c r="O38" i="2"/>
  <c r="O26" i="2"/>
  <c r="P8" i="2"/>
  <c r="P12" i="2"/>
  <c r="P16" i="2"/>
  <c r="P20" i="2"/>
  <c r="P28" i="2"/>
  <c r="P33" i="2"/>
  <c r="P38" i="2"/>
  <c r="P26" i="2"/>
  <c r="Q8" i="2"/>
  <c r="Q12" i="2"/>
  <c r="Q16" i="2"/>
  <c r="Q20" i="2"/>
  <c r="Q28" i="2"/>
  <c r="Q33" i="2"/>
  <c r="Q38" i="2"/>
  <c r="Q26" i="2"/>
  <c r="R8" i="2"/>
  <c r="R12" i="2"/>
  <c r="R16" i="2"/>
  <c r="R20" i="2"/>
  <c r="R28" i="2"/>
  <c r="R33" i="2"/>
  <c r="R38" i="2"/>
  <c r="R26" i="2"/>
  <c r="S8" i="2"/>
  <c r="S12" i="2"/>
  <c r="S16" i="2"/>
  <c r="S20" i="2"/>
  <c r="T9" i="2"/>
  <c r="T10" i="2"/>
  <c r="T11" i="2"/>
  <c r="T8" i="2"/>
  <c r="T13" i="2"/>
  <c r="T14" i="2"/>
  <c r="T15" i="2"/>
  <c r="T12" i="2"/>
  <c r="T17" i="2"/>
  <c r="T18" i="2"/>
  <c r="T19" i="2"/>
  <c r="T16" i="2"/>
  <c r="T21" i="2"/>
  <c r="T22" i="2"/>
  <c r="T23" i="2"/>
  <c r="T20" i="2"/>
  <c r="T26" i="2"/>
  <c r="T29" i="2"/>
  <c r="T30" i="2"/>
  <c r="T31" i="2"/>
  <c r="T28" i="2"/>
  <c r="T34" i="2"/>
  <c r="T35" i="2"/>
  <c r="T36" i="2"/>
  <c r="T33" i="2"/>
  <c r="T39" i="2"/>
  <c r="T40" i="2"/>
  <c r="T41" i="2"/>
  <c r="T42" i="2"/>
  <c r="T38" i="2"/>
  <c r="O8" i="90"/>
  <c r="O12" i="90"/>
  <c r="O16" i="90"/>
  <c r="O20" i="90"/>
  <c r="O28" i="90"/>
  <c r="O33" i="90"/>
  <c r="O38" i="90"/>
  <c r="O26" i="90"/>
  <c r="P8" i="90"/>
  <c r="P12" i="90"/>
  <c r="P16" i="90"/>
  <c r="P20" i="90"/>
  <c r="P28" i="90"/>
  <c r="P33" i="90"/>
  <c r="P38" i="90"/>
  <c r="P26" i="90"/>
  <c r="Q8" i="90"/>
  <c r="Q12" i="90"/>
  <c r="Q16" i="90"/>
  <c r="Q20" i="90"/>
  <c r="Q28" i="90"/>
  <c r="Q33" i="90"/>
  <c r="Q38" i="90"/>
  <c r="Q26" i="90"/>
  <c r="R8" i="90"/>
  <c r="R12" i="90"/>
  <c r="R16" i="90"/>
  <c r="R20" i="90"/>
  <c r="R28" i="90"/>
  <c r="R33" i="90"/>
  <c r="R38" i="90"/>
  <c r="R26" i="90"/>
  <c r="S8" i="90"/>
  <c r="S12" i="90"/>
  <c r="S16" i="90"/>
  <c r="S20" i="90"/>
  <c r="T9" i="90"/>
  <c r="T10" i="90"/>
  <c r="T11" i="90"/>
  <c r="T8" i="90"/>
  <c r="T13" i="90"/>
  <c r="T14" i="90"/>
  <c r="T15" i="90"/>
  <c r="T12" i="90"/>
  <c r="T17" i="90"/>
  <c r="T18" i="90"/>
  <c r="T19" i="90"/>
  <c r="T16" i="90"/>
  <c r="T21" i="90"/>
  <c r="T22" i="90"/>
  <c r="T23" i="90"/>
  <c r="T20" i="90"/>
  <c r="T26" i="90"/>
  <c r="T29" i="90"/>
  <c r="T30" i="90"/>
  <c r="T31" i="90"/>
  <c r="T28" i="90"/>
  <c r="T34" i="90"/>
  <c r="T35" i="90"/>
  <c r="T36" i="90"/>
  <c r="T33" i="90"/>
  <c r="T39" i="90"/>
  <c r="T40" i="90"/>
  <c r="T41" i="90"/>
  <c r="T42" i="90"/>
  <c r="T38" i="90"/>
  <c r="O8" i="114"/>
  <c r="O12" i="114"/>
  <c r="O16" i="114"/>
  <c r="O20" i="114"/>
  <c r="O28" i="114"/>
  <c r="O33" i="114"/>
  <c r="O38" i="114"/>
  <c r="O26" i="114"/>
  <c r="P8" i="114"/>
  <c r="P12" i="114"/>
  <c r="P16" i="114"/>
  <c r="P20" i="114"/>
  <c r="P28" i="114"/>
  <c r="P33" i="114"/>
  <c r="P38" i="114"/>
  <c r="P26" i="114"/>
  <c r="Q8" i="114"/>
  <c r="Q12" i="114"/>
  <c r="Q16" i="114"/>
  <c r="Q20" i="114"/>
  <c r="Q28" i="114"/>
  <c r="Q33" i="114"/>
  <c r="Q38" i="114"/>
  <c r="Q26" i="114"/>
  <c r="R8" i="114"/>
  <c r="R12" i="114"/>
  <c r="R16" i="114"/>
  <c r="R20" i="114"/>
  <c r="R28" i="114"/>
  <c r="R33" i="114"/>
  <c r="R38" i="114"/>
  <c r="R26" i="114"/>
  <c r="S8" i="114"/>
  <c r="S12" i="114"/>
  <c r="S16" i="114"/>
  <c r="S20" i="114"/>
  <c r="T9" i="114"/>
  <c r="T10" i="114"/>
  <c r="T11" i="114"/>
  <c r="T8" i="114"/>
  <c r="T13" i="114"/>
  <c r="T14" i="114"/>
  <c r="T15" i="114"/>
  <c r="T12" i="114"/>
  <c r="T17" i="114"/>
  <c r="T18" i="114"/>
  <c r="T19" i="114"/>
  <c r="T16" i="114"/>
  <c r="T21" i="114"/>
  <c r="T22" i="114"/>
  <c r="T23" i="114"/>
  <c r="T20" i="114"/>
  <c r="T26" i="114"/>
  <c r="T29" i="114"/>
  <c r="T30" i="114"/>
  <c r="T31" i="114"/>
  <c r="T28" i="114"/>
  <c r="T34" i="114"/>
  <c r="T35" i="114"/>
  <c r="T36" i="114"/>
  <c r="T33" i="114"/>
  <c r="T39" i="114"/>
  <c r="T40" i="114"/>
  <c r="T41" i="114"/>
  <c r="T42" i="114"/>
  <c r="T38" i="114"/>
  <c r="O8" i="115"/>
  <c r="O12" i="115"/>
  <c r="O16" i="115"/>
  <c r="O20" i="115"/>
  <c r="O28" i="115"/>
  <c r="O33" i="115"/>
  <c r="O38" i="115"/>
  <c r="O26" i="115"/>
  <c r="P8" i="115"/>
  <c r="P12" i="115"/>
  <c r="P16" i="115"/>
  <c r="P20" i="115"/>
  <c r="P28" i="115"/>
  <c r="P33" i="115"/>
  <c r="P38" i="115"/>
  <c r="P26" i="115"/>
  <c r="Q8" i="115"/>
  <c r="Q12" i="115"/>
  <c r="Q16" i="115"/>
  <c r="Q20" i="115"/>
  <c r="Q28" i="115"/>
  <c r="Q33" i="115"/>
  <c r="Q38" i="115"/>
  <c r="Q26" i="115"/>
  <c r="R8" i="115"/>
  <c r="R12" i="115"/>
  <c r="R16" i="115"/>
  <c r="R20" i="115"/>
  <c r="R28" i="115"/>
  <c r="R33" i="115"/>
  <c r="R38" i="115"/>
  <c r="R26" i="115"/>
  <c r="S8" i="115"/>
  <c r="S12" i="115"/>
  <c r="S16" i="115"/>
  <c r="S20" i="115"/>
  <c r="T9" i="115"/>
  <c r="T10" i="115"/>
  <c r="T11" i="115"/>
  <c r="T8" i="115"/>
  <c r="T13" i="115"/>
  <c r="T14" i="115"/>
  <c r="T15" i="115"/>
  <c r="T12" i="115"/>
  <c r="T17" i="115"/>
  <c r="T18" i="115"/>
  <c r="T19" i="115"/>
  <c r="T16" i="115"/>
  <c r="T21" i="115"/>
  <c r="T22" i="115"/>
  <c r="T23" i="115"/>
  <c r="T20" i="115"/>
  <c r="T26" i="115"/>
  <c r="T29" i="115"/>
  <c r="T30" i="115"/>
  <c r="T31" i="115"/>
  <c r="T28" i="115"/>
  <c r="T34" i="115"/>
  <c r="T35" i="115"/>
  <c r="T36" i="115"/>
  <c r="T33" i="115"/>
  <c r="T39" i="115"/>
  <c r="T40" i="115"/>
  <c r="T41" i="115"/>
  <c r="T42" i="115"/>
  <c r="T38" i="115"/>
  <c r="O8" i="116"/>
  <c r="O12" i="116"/>
  <c r="O16" i="116"/>
  <c r="O20" i="116"/>
  <c r="O28" i="116"/>
  <c r="O33" i="116"/>
  <c r="O38" i="116"/>
  <c r="O26" i="116"/>
  <c r="P8" i="116"/>
  <c r="P12" i="116"/>
  <c r="P16" i="116"/>
  <c r="P20" i="116"/>
  <c r="P28" i="116"/>
  <c r="P33" i="116"/>
  <c r="P38" i="116"/>
  <c r="P26" i="116"/>
  <c r="Q8" i="116"/>
  <c r="Q12" i="116"/>
  <c r="Q16" i="116"/>
  <c r="Q20" i="116"/>
  <c r="Q28" i="116"/>
  <c r="Q33" i="116"/>
  <c r="Q38" i="116"/>
  <c r="Q26" i="116"/>
  <c r="R8" i="116"/>
  <c r="R12" i="116"/>
  <c r="R16" i="116"/>
  <c r="R20" i="116"/>
  <c r="R28" i="116"/>
  <c r="R33" i="116"/>
  <c r="R38" i="116"/>
  <c r="R26" i="116"/>
  <c r="S8" i="116"/>
  <c r="S12" i="116"/>
  <c r="S16" i="116"/>
  <c r="S20" i="116"/>
  <c r="S28" i="116"/>
  <c r="S33" i="116"/>
  <c r="S38" i="116"/>
  <c r="S26" i="116"/>
  <c r="T9" i="116"/>
  <c r="T10" i="116"/>
  <c r="T11" i="116"/>
  <c r="T8" i="116"/>
  <c r="T13" i="116"/>
  <c r="T14" i="116"/>
  <c r="T15" i="116"/>
  <c r="T12" i="116"/>
  <c r="T17" i="116"/>
  <c r="T18" i="116"/>
  <c r="T19" i="116"/>
  <c r="T16" i="116"/>
  <c r="T21" i="116"/>
  <c r="T22" i="116"/>
  <c r="T23" i="116"/>
  <c r="T20" i="116"/>
  <c r="T26" i="116"/>
  <c r="T29" i="116"/>
  <c r="T30" i="116"/>
  <c r="T31" i="116"/>
  <c r="T28" i="116"/>
  <c r="T34" i="116"/>
  <c r="T35" i="116"/>
  <c r="T36" i="116"/>
  <c r="T33" i="116"/>
  <c r="T39" i="116"/>
  <c r="T40" i="116"/>
  <c r="T41" i="116"/>
  <c r="T42" i="116"/>
  <c r="T38" i="116"/>
  <c r="O8" i="117"/>
  <c r="O12" i="117"/>
  <c r="O16" i="117"/>
  <c r="O20" i="117"/>
  <c r="O28" i="117"/>
  <c r="O33" i="117"/>
  <c r="O38" i="117"/>
  <c r="O26" i="117"/>
  <c r="P8" i="117"/>
  <c r="P12" i="117"/>
  <c r="P16" i="117"/>
  <c r="P20" i="117"/>
  <c r="P28" i="117"/>
  <c r="P33" i="117"/>
  <c r="P38" i="117"/>
  <c r="P26" i="117"/>
  <c r="Q8" i="117"/>
  <c r="Q12" i="117"/>
  <c r="Q16" i="117"/>
  <c r="Q20" i="117"/>
  <c r="Q28" i="117"/>
  <c r="Q33" i="117"/>
  <c r="Q38" i="117"/>
  <c r="Q26" i="117"/>
  <c r="R8" i="117"/>
  <c r="R12" i="117"/>
  <c r="R16" i="117"/>
  <c r="R20" i="117"/>
  <c r="R28" i="117"/>
  <c r="R33" i="117"/>
  <c r="R38" i="117"/>
  <c r="R26" i="117"/>
  <c r="S8" i="117"/>
  <c r="S12" i="117"/>
  <c r="S16" i="117"/>
  <c r="S20" i="117"/>
  <c r="S28" i="117"/>
  <c r="S33" i="117"/>
  <c r="S38" i="117"/>
  <c r="S26" i="117"/>
  <c r="T9" i="117"/>
  <c r="T10" i="117"/>
  <c r="T11" i="117"/>
  <c r="T8" i="117"/>
  <c r="T13" i="117"/>
  <c r="T14" i="117"/>
  <c r="T15" i="117"/>
  <c r="T12" i="117"/>
  <c r="T17" i="117"/>
  <c r="T18" i="117"/>
  <c r="T19" i="117"/>
  <c r="T16" i="117"/>
  <c r="T21" i="117"/>
  <c r="T22" i="117"/>
  <c r="T23" i="117"/>
  <c r="T20" i="117"/>
  <c r="T26" i="117"/>
  <c r="T29" i="117"/>
  <c r="T30" i="117"/>
  <c r="T31" i="117"/>
  <c r="T28" i="117"/>
  <c r="T34" i="117"/>
  <c r="T35" i="117"/>
  <c r="T36" i="117"/>
  <c r="T33" i="117"/>
  <c r="T39" i="117"/>
  <c r="T40" i="117"/>
  <c r="T41" i="117"/>
  <c r="T42" i="117"/>
  <c r="T38" i="117"/>
  <c r="O8" i="118"/>
  <c r="O12" i="118"/>
  <c r="O16" i="118"/>
  <c r="O20" i="118"/>
  <c r="O28" i="118"/>
  <c r="O33" i="118"/>
  <c r="O38" i="118"/>
  <c r="O26" i="118"/>
  <c r="P8" i="118"/>
  <c r="P12" i="118"/>
  <c r="P16" i="118"/>
  <c r="P20" i="118"/>
  <c r="P28" i="118"/>
  <c r="P33" i="118"/>
  <c r="P38" i="118"/>
  <c r="P26" i="118"/>
  <c r="Q8" i="118"/>
  <c r="Q12" i="118"/>
  <c r="Q16" i="118"/>
  <c r="Q20" i="118"/>
  <c r="Q28" i="118"/>
  <c r="Q33" i="118"/>
  <c r="Q38" i="118"/>
  <c r="Q26" i="118"/>
  <c r="R8" i="118"/>
  <c r="R12" i="118"/>
  <c r="R16" i="118"/>
  <c r="R20" i="118"/>
  <c r="R28" i="118"/>
  <c r="R33" i="118"/>
  <c r="R38" i="118"/>
  <c r="R26" i="118"/>
  <c r="S8" i="118"/>
  <c r="S12" i="118"/>
  <c r="S16" i="118"/>
  <c r="S20" i="118"/>
  <c r="S28" i="118"/>
  <c r="S33" i="118"/>
  <c r="S38" i="118"/>
  <c r="S26" i="118"/>
  <c r="T9" i="118"/>
  <c r="T10" i="118"/>
  <c r="T11" i="118"/>
  <c r="T8" i="118"/>
  <c r="T13" i="118"/>
  <c r="T14" i="118"/>
  <c r="T15" i="118"/>
  <c r="T12" i="118"/>
  <c r="T17" i="118"/>
  <c r="T18" i="118"/>
  <c r="T19" i="118"/>
  <c r="T16" i="118"/>
  <c r="T21" i="118"/>
  <c r="T22" i="118"/>
  <c r="T23" i="118"/>
  <c r="T20" i="118"/>
  <c r="T26" i="118"/>
  <c r="T29" i="118"/>
  <c r="T30" i="118"/>
  <c r="T31" i="118"/>
  <c r="T28" i="118"/>
  <c r="T34" i="118"/>
  <c r="T35" i="118"/>
  <c r="T36" i="118"/>
  <c r="T33" i="118"/>
  <c r="T39" i="118"/>
  <c r="T40" i="118"/>
  <c r="T41" i="118"/>
  <c r="T42" i="118"/>
  <c r="T38" i="118"/>
  <c r="O8" i="119"/>
  <c r="O12" i="119"/>
  <c r="O16" i="119"/>
  <c r="O20" i="119"/>
  <c r="O28" i="119"/>
  <c r="O33" i="119"/>
  <c r="O38" i="119"/>
  <c r="O26" i="119"/>
  <c r="P8" i="119"/>
  <c r="P12" i="119"/>
  <c r="P16" i="119"/>
  <c r="P20" i="119"/>
  <c r="P28" i="119"/>
  <c r="P33" i="119"/>
  <c r="P38" i="119"/>
  <c r="P26" i="119"/>
  <c r="Q8" i="119"/>
  <c r="Q12" i="119"/>
  <c r="Q16" i="119"/>
  <c r="Q20" i="119"/>
  <c r="Q28" i="119"/>
  <c r="Q33" i="119"/>
  <c r="Q38" i="119"/>
  <c r="Q26" i="119"/>
  <c r="R8" i="119"/>
  <c r="R12" i="119"/>
  <c r="R16" i="119"/>
  <c r="R20" i="119"/>
  <c r="R28" i="119"/>
  <c r="R33" i="119"/>
  <c r="R38" i="119"/>
  <c r="R26" i="119"/>
  <c r="S8" i="119"/>
  <c r="S12" i="119"/>
  <c r="S16" i="119"/>
  <c r="S20" i="119"/>
  <c r="S28" i="119"/>
  <c r="S33" i="119"/>
  <c r="S38" i="119"/>
  <c r="S26" i="119"/>
  <c r="T9" i="119"/>
  <c r="T10" i="119"/>
  <c r="T11" i="119"/>
  <c r="T8" i="119"/>
  <c r="T13" i="119"/>
  <c r="T14" i="119"/>
  <c r="T15" i="119"/>
  <c r="T12" i="119"/>
  <c r="T17" i="119"/>
  <c r="T18" i="119"/>
  <c r="T19" i="119"/>
  <c r="T16" i="119"/>
  <c r="T21" i="119"/>
  <c r="T22" i="119"/>
  <c r="T23" i="119"/>
  <c r="T20" i="119"/>
  <c r="T26" i="119"/>
  <c r="T29" i="119"/>
  <c r="T30" i="119"/>
  <c r="T31" i="119"/>
  <c r="T28" i="119"/>
  <c r="T34" i="119"/>
  <c r="T35" i="119"/>
  <c r="T36" i="119"/>
  <c r="T33" i="119"/>
  <c r="T39" i="119"/>
  <c r="T40" i="119"/>
  <c r="T41" i="119"/>
  <c r="T42" i="119"/>
  <c r="T38" i="119"/>
  <c r="O8" i="120"/>
  <c r="O12" i="120"/>
  <c r="O16" i="120"/>
  <c r="O20" i="120"/>
  <c r="O28" i="120"/>
  <c r="O33" i="120"/>
  <c r="O38" i="120"/>
  <c r="O26" i="120"/>
  <c r="P8" i="120"/>
  <c r="P12" i="120"/>
  <c r="P16" i="120"/>
  <c r="P20" i="120"/>
  <c r="P28" i="120"/>
  <c r="P33" i="120"/>
  <c r="P38" i="120"/>
  <c r="P26" i="120"/>
  <c r="Q8" i="120"/>
  <c r="Q12" i="120"/>
  <c r="Q16" i="120"/>
  <c r="Q20" i="120"/>
  <c r="Q28" i="120"/>
  <c r="Q33" i="120"/>
  <c r="Q38" i="120"/>
  <c r="Q26" i="120"/>
  <c r="R8" i="120"/>
  <c r="R12" i="120"/>
  <c r="R16" i="120"/>
  <c r="R20" i="120"/>
  <c r="R28" i="120"/>
  <c r="R33" i="120"/>
  <c r="R38" i="120"/>
  <c r="R26" i="120"/>
  <c r="S8" i="120"/>
  <c r="S12" i="120"/>
  <c r="S16" i="120"/>
  <c r="S20" i="120"/>
  <c r="S28" i="120"/>
  <c r="S33" i="120"/>
  <c r="S38" i="120"/>
  <c r="S26" i="120"/>
  <c r="T9" i="120"/>
  <c r="T10" i="120"/>
  <c r="T11" i="120"/>
  <c r="T8" i="120"/>
  <c r="T13" i="120"/>
  <c r="T14" i="120"/>
  <c r="T15" i="120"/>
  <c r="T12" i="120"/>
  <c r="T17" i="120"/>
  <c r="T18" i="120"/>
  <c r="T19" i="120"/>
  <c r="T16" i="120"/>
  <c r="T21" i="120"/>
  <c r="T22" i="120"/>
  <c r="T23" i="120"/>
  <c r="T20" i="120"/>
  <c r="T26" i="120"/>
  <c r="T29" i="120"/>
  <c r="T30" i="120"/>
  <c r="T31" i="120"/>
  <c r="T28" i="120"/>
  <c r="T34" i="120"/>
  <c r="T35" i="120"/>
  <c r="T36" i="120"/>
  <c r="T33" i="120"/>
  <c r="T39" i="120"/>
  <c r="T40" i="120"/>
  <c r="T41" i="120"/>
  <c r="T42" i="120"/>
  <c r="T38" i="120"/>
  <c r="O8" i="121"/>
  <c r="O12" i="121"/>
  <c r="O16" i="121"/>
  <c r="O20" i="121"/>
  <c r="O28" i="121"/>
  <c r="O33" i="121"/>
  <c r="O38" i="121"/>
  <c r="O26" i="121"/>
  <c r="P8" i="121"/>
  <c r="P12" i="121"/>
  <c r="P16" i="121"/>
  <c r="P20" i="121"/>
  <c r="P28" i="121"/>
  <c r="P33" i="121"/>
  <c r="P38" i="121"/>
  <c r="P26" i="121"/>
  <c r="Q8" i="121"/>
  <c r="Q12" i="121"/>
  <c r="Q16" i="121"/>
  <c r="Q20" i="121"/>
  <c r="Q28" i="121"/>
  <c r="Q33" i="121"/>
  <c r="Q38" i="121"/>
  <c r="Q26" i="121"/>
  <c r="R8" i="121"/>
  <c r="R12" i="121"/>
  <c r="R16" i="121"/>
  <c r="R20" i="121"/>
  <c r="R28" i="121"/>
  <c r="R33" i="121"/>
  <c r="R38" i="121"/>
  <c r="R26" i="121"/>
  <c r="S8" i="121"/>
  <c r="S12" i="121"/>
  <c r="S16" i="121"/>
  <c r="S20" i="121"/>
  <c r="S28" i="121"/>
  <c r="S33" i="121"/>
  <c r="S38" i="121"/>
  <c r="S26" i="121"/>
  <c r="T9" i="121"/>
  <c r="T10" i="121"/>
  <c r="T11" i="121"/>
  <c r="T8" i="121"/>
  <c r="T13" i="121"/>
  <c r="T14" i="121"/>
  <c r="T15" i="121"/>
  <c r="T12" i="121"/>
  <c r="T17" i="121"/>
  <c r="T18" i="121"/>
  <c r="T19" i="121"/>
  <c r="T16" i="121"/>
  <c r="T21" i="121"/>
  <c r="T22" i="121"/>
  <c r="T23" i="121"/>
  <c r="T20" i="121"/>
  <c r="T26" i="121"/>
  <c r="T29" i="121"/>
  <c r="T30" i="121"/>
  <c r="T31" i="121"/>
  <c r="T28" i="121"/>
  <c r="T34" i="121"/>
  <c r="T35" i="121"/>
  <c r="T36" i="121"/>
  <c r="T33" i="121"/>
  <c r="T39" i="121"/>
  <c r="T40" i="121"/>
  <c r="T41" i="121"/>
  <c r="T42" i="121"/>
  <c r="T38" i="121"/>
  <c r="O8" i="122"/>
  <c r="O12" i="122"/>
  <c r="O16" i="122"/>
  <c r="O20" i="122"/>
  <c r="O28" i="122"/>
  <c r="O33" i="122"/>
  <c r="O38" i="122"/>
  <c r="O26" i="122"/>
  <c r="P8" i="122"/>
  <c r="P12" i="122"/>
  <c r="P16" i="122"/>
  <c r="P20" i="122"/>
  <c r="P28" i="122"/>
  <c r="P33" i="122"/>
  <c r="P38" i="122"/>
  <c r="P26" i="122"/>
  <c r="Q8" i="122"/>
  <c r="Q12" i="122"/>
  <c r="Q16" i="122"/>
  <c r="Q20" i="122"/>
  <c r="Q28" i="122"/>
  <c r="Q33" i="122"/>
  <c r="Q38" i="122"/>
  <c r="Q26" i="122"/>
  <c r="R8" i="122"/>
  <c r="R12" i="122"/>
  <c r="R16" i="122"/>
  <c r="R20" i="122"/>
  <c r="R28" i="122"/>
  <c r="R33" i="122"/>
  <c r="R38" i="122"/>
  <c r="R26" i="122"/>
  <c r="S8" i="122"/>
  <c r="S12" i="122"/>
  <c r="S16" i="122"/>
  <c r="S20" i="122"/>
  <c r="S28" i="122"/>
  <c r="S33" i="122"/>
  <c r="S38" i="122"/>
  <c r="S26" i="122"/>
  <c r="T9" i="122"/>
  <c r="T10" i="122"/>
  <c r="T11" i="122"/>
  <c r="T8" i="122"/>
  <c r="T13" i="122"/>
  <c r="T14" i="122"/>
  <c r="T15" i="122"/>
  <c r="T12" i="122"/>
  <c r="T17" i="122"/>
  <c r="T18" i="122"/>
  <c r="T19" i="122"/>
  <c r="T16" i="122"/>
  <c r="T21" i="122"/>
  <c r="T22" i="122"/>
  <c r="T23" i="122"/>
  <c r="T20" i="122"/>
  <c r="T26" i="122"/>
  <c r="T29" i="122"/>
  <c r="T30" i="122"/>
  <c r="T31" i="122"/>
  <c r="T28" i="122"/>
  <c r="T34" i="122"/>
  <c r="T35" i="122"/>
  <c r="T36" i="122"/>
  <c r="T33" i="122"/>
  <c r="T39" i="122"/>
  <c r="T40" i="122"/>
  <c r="T41" i="122"/>
  <c r="T42" i="122"/>
  <c r="T38" i="122"/>
  <c r="O8" i="123"/>
  <c r="O12" i="123"/>
  <c r="O16" i="123"/>
  <c r="O20" i="123"/>
  <c r="O28" i="123"/>
  <c r="O33" i="123"/>
  <c r="O38" i="123"/>
  <c r="O26" i="123"/>
  <c r="P8" i="123"/>
  <c r="P12" i="123"/>
  <c r="P16" i="123"/>
  <c r="P20" i="123"/>
  <c r="P28" i="123"/>
  <c r="P33" i="123"/>
  <c r="P38" i="123"/>
  <c r="P26" i="123"/>
  <c r="Q8" i="123"/>
  <c r="Q12" i="123"/>
  <c r="Q16" i="123"/>
  <c r="Q20" i="123"/>
  <c r="Q28" i="123"/>
  <c r="Q33" i="123"/>
  <c r="Q38" i="123"/>
  <c r="Q26" i="123"/>
  <c r="R8" i="123"/>
  <c r="R12" i="123"/>
  <c r="R16" i="123"/>
  <c r="R20" i="123"/>
  <c r="R28" i="123"/>
  <c r="R33" i="123"/>
  <c r="R38" i="123"/>
  <c r="R26" i="123"/>
  <c r="S8" i="123"/>
  <c r="S12" i="123"/>
  <c r="S16" i="123"/>
  <c r="S20" i="123"/>
  <c r="S28" i="123"/>
  <c r="S33" i="123"/>
  <c r="S38" i="123"/>
  <c r="S26" i="123"/>
  <c r="T9" i="123"/>
  <c r="T10" i="123"/>
  <c r="T11" i="123"/>
  <c r="T8" i="123"/>
  <c r="T13" i="123"/>
  <c r="T14" i="123"/>
  <c r="T15" i="123"/>
  <c r="T12" i="123"/>
  <c r="T17" i="123"/>
  <c r="T18" i="123"/>
  <c r="T19" i="123"/>
  <c r="T16" i="123"/>
  <c r="T21" i="123"/>
  <c r="T22" i="123"/>
  <c r="T23" i="123"/>
  <c r="T20" i="123"/>
  <c r="T26" i="123"/>
  <c r="T29" i="123"/>
  <c r="T30" i="123"/>
  <c r="T31" i="123"/>
  <c r="T28" i="123"/>
  <c r="T34" i="123"/>
  <c r="T35" i="123"/>
  <c r="T36" i="123"/>
  <c r="T33" i="123"/>
  <c r="T39" i="123"/>
  <c r="T40" i="123"/>
  <c r="T41" i="123"/>
  <c r="T42" i="123"/>
  <c r="T38" i="123"/>
  <c r="O8" i="124"/>
  <c r="O12" i="124"/>
  <c r="O16" i="124"/>
  <c r="O20" i="124"/>
  <c r="O28" i="124"/>
  <c r="O33" i="124"/>
  <c r="O38" i="124"/>
  <c r="O26" i="124"/>
  <c r="P8" i="124"/>
  <c r="P12" i="124"/>
  <c r="P16" i="124"/>
  <c r="P20" i="124"/>
  <c r="P28" i="124"/>
  <c r="P33" i="124"/>
  <c r="P38" i="124"/>
  <c r="P26" i="124"/>
  <c r="Q8" i="124"/>
  <c r="Q12" i="124"/>
  <c r="Q16" i="124"/>
  <c r="Q20" i="124"/>
  <c r="Q28" i="124"/>
  <c r="Q33" i="124"/>
  <c r="Q38" i="124"/>
  <c r="Q26" i="124"/>
  <c r="R8" i="124"/>
  <c r="R12" i="124"/>
  <c r="R16" i="124"/>
  <c r="R20" i="124"/>
  <c r="R28" i="124"/>
  <c r="R33" i="124"/>
  <c r="R38" i="124"/>
  <c r="R26" i="124"/>
  <c r="S8" i="124"/>
  <c r="S12" i="124"/>
  <c r="S16" i="124"/>
  <c r="S20" i="124"/>
  <c r="S28" i="124"/>
  <c r="S33" i="124"/>
  <c r="S38" i="124"/>
  <c r="S26" i="124"/>
  <c r="T9" i="124"/>
  <c r="T10" i="124"/>
  <c r="T11" i="124"/>
  <c r="T8" i="124"/>
  <c r="T13" i="124"/>
  <c r="T14" i="124"/>
  <c r="T15" i="124"/>
  <c r="T12" i="124"/>
  <c r="T17" i="124"/>
  <c r="T18" i="124"/>
  <c r="T19" i="124"/>
  <c r="T16" i="124"/>
  <c r="T21" i="124"/>
  <c r="T22" i="124"/>
  <c r="T23" i="124"/>
  <c r="T20" i="124"/>
  <c r="T26" i="124"/>
  <c r="T29" i="124"/>
  <c r="T30" i="124"/>
  <c r="T31" i="124"/>
  <c r="T28" i="124"/>
  <c r="T34" i="124"/>
  <c r="T35" i="124"/>
  <c r="T36" i="124"/>
  <c r="T33" i="124"/>
  <c r="T39" i="124"/>
  <c r="T40" i="124"/>
  <c r="T41" i="124"/>
  <c r="T42" i="124"/>
  <c r="T38" i="124"/>
  <c r="O8" i="125"/>
  <c r="O12" i="125"/>
  <c r="O16" i="125"/>
  <c r="O20" i="125"/>
  <c r="O28" i="125"/>
  <c r="O33" i="125"/>
  <c r="O38" i="125"/>
  <c r="O26" i="125"/>
  <c r="P8" i="125"/>
  <c r="P12" i="125"/>
  <c r="P16" i="125"/>
  <c r="P20" i="125"/>
  <c r="P28" i="125"/>
  <c r="P33" i="125"/>
  <c r="P38" i="125"/>
  <c r="P26" i="125"/>
  <c r="Q8" i="125"/>
  <c r="Q12" i="125"/>
  <c r="Q16" i="125"/>
  <c r="Q20" i="125"/>
  <c r="Q28" i="125"/>
  <c r="Q33" i="125"/>
  <c r="Q38" i="125"/>
  <c r="Q26" i="125"/>
  <c r="R8" i="125"/>
  <c r="R12" i="125"/>
  <c r="R16" i="125"/>
  <c r="R20" i="125"/>
  <c r="R28" i="125"/>
  <c r="R33" i="125"/>
  <c r="R38" i="125"/>
  <c r="R26" i="125"/>
  <c r="S8" i="125"/>
  <c r="S12" i="125"/>
  <c r="S16" i="125"/>
  <c r="S20" i="125"/>
  <c r="S28" i="125"/>
  <c r="S33" i="125"/>
  <c r="S38" i="125"/>
  <c r="S26" i="125"/>
  <c r="T9" i="125"/>
  <c r="T10" i="125"/>
  <c r="T11" i="125"/>
  <c r="T8" i="125"/>
  <c r="T13" i="125"/>
  <c r="T14" i="125"/>
  <c r="T15" i="125"/>
  <c r="T12" i="125"/>
  <c r="T17" i="125"/>
  <c r="T18" i="125"/>
  <c r="T19" i="125"/>
  <c r="T16" i="125"/>
  <c r="T21" i="125"/>
  <c r="T22" i="125"/>
  <c r="T23" i="125"/>
  <c r="T20" i="125"/>
  <c r="T26" i="125"/>
  <c r="T29" i="125"/>
  <c r="T30" i="125"/>
  <c r="T31" i="125"/>
  <c r="T28" i="125"/>
  <c r="T34" i="125"/>
  <c r="T35" i="125"/>
  <c r="T36" i="125"/>
  <c r="T33" i="125"/>
  <c r="T39" i="125"/>
  <c r="T40" i="125"/>
  <c r="T41" i="125"/>
  <c r="T42" i="125"/>
  <c r="T38" i="125"/>
  <c r="O8" i="126"/>
  <c r="O12" i="126"/>
  <c r="O16" i="126"/>
  <c r="O20" i="126"/>
  <c r="O28" i="126"/>
  <c r="O33" i="126"/>
  <c r="O38" i="126"/>
  <c r="O26" i="126"/>
  <c r="P8" i="126"/>
  <c r="P12" i="126"/>
  <c r="P16" i="126"/>
  <c r="P20" i="126"/>
  <c r="P28" i="126"/>
  <c r="P33" i="126"/>
  <c r="P38" i="126"/>
  <c r="P26" i="126"/>
  <c r="Q8" i="126"/>
  <c r="Q12" i="126"/>
  <c r="Q16" i="126"/>
  <c r="Q20" i="126"/>
  <c r="Q28" i="126"/>
  <c r="Q33" i="126"/>
  <c r="Q38" i="126"/>
  <c r="Q26" i="126"/>
  <c r="R8" i="126"/>
  <c r="R12" i="126"/>
  <c r="R16" i="126"/>
  <c r="R20" i="126"/>
  <c r="R28" i="126"/>
  <c r="R33" i="126"/>
  <c r="R38" i="126"/>
  <c r="R26" i="126"/>
  <c r="S8" i="126"/>
  <c r="S12" i="126"/>
  <c r="S16" i="126"/>
  <c r="S20" i="126"/>
  <c r="S28" i="126"/>
  <c r="S33" i="126"/>
  <c r="S38" i="126"/>
  <c r="S26" i="126"/>
  <c r="T9" i="126"/>
  <c r="T10" i="126"/>
  <c r="T11" i="126"/>
  <c r="T8" i="126"/>
  <c r="T13" i="126"/>
  <c r="T14" i="126"/>
  <c r="T15" i="126"/>
  <c r="T12" i="126"/>
  <c r="T17" i="126"/>
  <c r="T18" i="126"/>
  <c r="T19" i="126"/>
  <c r="T16" i="126"/>
  <c r="T21" i="126"/>
  <c r="T22" i="126"/>
  <c r="T23" i="126"/>
  <c r="T20" i="126"/>
  <c r="T26" i="126"/>
  <c r="T29" i="126"/>
  <c r="T30" i="126"/>
  <c r="T31" i="126"/>
  <c r="T28" i="126"/>
  <c r="T34" i="126"/>
  <c r="T35" i="126"/>
  <c r="T36" i="126"/>
  <c r="T33" i="126"/>
  <c r="T39" i="126"/>
  <c r="T40" i="126"/>
  <c r="T41" i="126"/>
  <c r="T42" i="126"/>
  <c r="T38" i="126"/>
  <c r="O8" i="127"/>
  <c r="O12" i="127"/>
  <c r="O16" i="127"/>
  <c r="O20" i="127"/>
  <c r="O28" i="127"/>
  <c r="O33" i="127"/>
  <c r="O38" i="127"/>
  <c r="O26" i="127"/>
  <c r="P8" i="127"/>
  <c r="P12" i="127"/>
  <c r="P16" i="127"/>
  <c r="P20" i="127"/>
  <c r="P28" i="127"/>
  <c r="P33" i="127"/>
  <c r="P38" i="127"/>
  <c r="P26" i="127"/>
  <c r="Q8" i="127"/>
  <c r="Q12" i="127"/>
  <c r="Q16" i="127"/>
  <c r="Q20" i="127"/>
  <c r="Q28" i="127"/>
  <c r="Q33" i="127"/>
  <c r="Q38" i="127"/>
  <c r="Q26" i="127"/>
  <c r="R8" i="127"/>
  <c r="R12" i="127"/>
  <c r="R16" i="127"/>
  <c r="R20" i="127"/>
  <c r="R28" i="127"/>
  <c r="R33" i="127"/>
  <c r="R38" i="127"/>
  <c r="R26" i="127"/>
  <c r="S8" i="127"/>
  <c r="S12" i="127"/>
  <c r="S16" i="127"/>
  <c r="S20" i="127"/>
  <c r="S28" i="127"/>
  <c r="S33" i="127"/>
  <c r="S38" i="127"/>
  <c r="S26" i="127"/>
  <c r="T9" i="127"/>
  <c r="T10" i="127"/>
  <c r="T11" i="127"/>
  <c r="T8" i="127"/>
  <c r="T13" i="127"/>
  <c r="T14" i="127"/>
  <c r="T15" i="127"/>
  <c r="T12" i="127"/>
  <c r="T17" i="127"/>
  <c r="T18" i="127"/>
  <c r="T19" i="127"/>
  <c r="T16" i="127"/>
  <c r="T21" i="127"/>
  <c r="T22" i="127"/>
  <c r="T23" i="127"/>
  <c r="T20" i="127"/>
  <c r="T26" i="127"/>
  <c r="T29" i="127"/>
  <c r="T30" i="127"/>
  <c r="T31" i="127"/>
  <c r="T28" i="127"/>
  <c r="T34" i="127"/>
  <c r="T35" i="127"/>
  <c r="T36" i="127"/>
  <c r="T33" i="127"/>
  <c r="T39" i="127"/>
  <c r="T40" i="127"/>
  <c r="T41" i="127"/>
  <c r="T42" i="127"/>
  <c r="T38" i="127"/>
  <c r="O8" i="128"/>
  <c r="O12" i="128"/>
  <c r="O16" i="128"/>
  <c r="O20" i="128"/>
  <c r="O28" i="128"/>
  <c r="O33" i="128"/>
  <c r="O38" i="128"/>
  <c r="O26" i="128"/>
  <c r="P8" i="128"/>
  <c r="P12" i="128"/>
  <c r="P16" i="128"/>
  <c r="P20" i="128"/>
  <c r="P28" i="128"/>
  <c r="P33" i="128"/>
  <c r="P38" i="128"/>
  <c r="P26" i="128"/>
  <c r="Q8" i="128"/>
  <c r="Q12" i="128"/>
  <c r="Q16" i="128"/>
  <c r="Q20" i="128"/>
  <c r="Q28" i="128"/>
  <c r="Q33" i="128"/>
  <c r="Q38" i="128"/>
  <c r="Q26" i="128"/>
  <c r="R8" i="128"/>
  <c r="R12" i="128"/>
  <c r="R16" i="128"/>
  <c r="R20" i="128"/>
  <c r="R28" i="128"/>
  <c r="R33" i="128"/>
  <c r="R38" i="128"/>
  <c r="R26" i="128"/>
  <c r="S8" i="128"/>
  <c r="S12" i="128"/>
  <c r="S16" i="128"/>
  <c r="S20" i="128"/>
  <c r="S28" i="128"/>
  <c r="S33" i="128"/>
  <c r="S38" i="128"/>
  <c r="S26" i="128"/>
  <c r="T9" i="128"/>
  <c r="T10" i="128"/>
  <c r="T11" i="128"/>
  <c r="T8" i="128"/>
  <c r="T13" i="128"/>
  <c r="T14" i="128"/>
  <c r="T15" i="128"/>
  <c r="T12" i="128"/>
  <c r="T17" i="128"/>
  <c r="T18" i="128"/>
  <c r="T19" i="128"/>
  <c r="T16" i="128"/>
  <c r="T21" i="128"/>
  <c r="T22" i="128"/>
  <c r="T23" i="128"/>
  <c r="T20" i="128"/>
  <c r="T26" i="128"/>
  <c r="T29" i="128"/>
  <c r="T30" i="128"/>
  <c r="T31" i="128"/>
  <c r="T28" i="128"/>
  <c r="T34" i="128"/>
  <c r="T35" i="128"/>
  <c r="T36" i="128"/>
  <c r="T33" i="128"/>
  <c r="T39" i="128"/>
  <c r="T40" i="128"/>
  <c r="T41" i="128"/>
  <c r="T42" i="128"/>
  <c r="T38" i="128"/>
  <c r="O8" i="129"/>
  <c r="O12" i="129"/>
  <c r="O16" i="129"/>
  <c r="O20" i="129"/>
  <c r="O28" i="129"/>
  <c r="O33" i="129"/>
  <c r="O38" i="129"/>
  <c r="O26" i="129"/>
  <c r="P8" i="129"/>
  <c r="P12" i="129"/>
  <c r="P16" i="129"/>
  <c r="P20" i="129"/>
  <c r="P28" i="129"/>
  <c r="P33" i="129"/>
  <c r="P38" i="129"/>
  <c r="P26" i="129"/>
  <c r="Q8" i="129"/>
  <c r="Q12" i="129"/>
  <c r="Q16" i="129"/>
  <c r="Q20" i="129"/>
  <c r="Q28" i="129"/>
  <c r="Q33" i="129"/>
  <c r="Q38" i="129"/>
  <c r="Q26" i="129"/>
  <c r="R8" i="129"/>
  <c r="R12" i="129"/>
  <c r="R16" i="129"/>
  <c r="R20" i="129"/>
  <c r="R28" i="129"/>
  <c r="R33" i="129"/>
  <c r="R38" i="129"/>
  <c r="R26" i="129"/>
  <c r="S8" i="129"/>
  <c r="S12" i="129"/>
  <c r="S16" i="129"/>
  <c r="S20" i="129"/>
  <c r="S28" i="129"/>
  <c r="S33" i="129"/>
  <c r="S38" i="129"/>
  <c r="S26" i="129"/>
  <c r="T9" i="129"/>
  <c r="T10" i="129"/>
  <c r="T11" i="129"/>
  <c r="T8" i="129"/>
  <c r="T13" i="129"/>
  <c r="T14" i="129"/>
  <c r="T15" i="129"/>
  <c r="T12" i="129"/>
  <c r="T17" i="129"/>
  <c r="T18" i="129"/>
  <c r="T19" i="129"/>
  <c r="T16" i="129"/>
  <c r="T21" i="129"/>
  <c r="T22" i="129"/>
  <c r="T23" i="129"/>
  <c r="T20" i="129"/>
  <c r="T26" i="129"/>
  <c r="T29" i="129"/>
  <c r="T30" i="129"/>
  <c r="T31" i="129"/>
  <c r="T28" i="129"/>
  <c r="T34" i="129"/>
  <c r="T35" i="129"/>
  <c r="T36" i="129"/>
  <c r="T33" i="129"/>
  <c r="T39" i="129"/>
  <c r="T40" i="129"/>
  <c r="T41" i="129"/>
  <c r="T42" i="129"/>
  <c r="T38" i="129"/>
  <c r="O8" i="130"/>
  <c r="O12" i="130"/>
  <c r="O16" i="130"/>
  <c r="O20" i="130"/>
  <c r="O28" i="130"/>
  <c r="O33" i="130"/>
  <c r="O38" i="130"/>
  <c r="O26" i="130"/>
  <c r="P8" i="130"/>
  <c r="P12" i="130"/>
  <c r="P16" i="130"/>
  <c r="P20" i="130"/>
  <c r="P28" i="130"/>
  <c r="P33" i="130"/>
  <c r="P38" i="130"/>
  <c r="P26" i="130"/>
  <c r="Q8" i="130"/>
  <c r="Q12" i="130"/>
  <c r="Q16" i="130"/>
  <c r="Q20" i="130"/>
  <c r="Q28" i="130"/>
  <c r="Q33" i="130"/>
  <c r="Q38" i="130"/>
  <c r="Q26" i="130"/>
  <c r="R8" i="130"/>
  <c r="R12" i="130"/>
  <c r="R16" i="130"/>
  <c r="R20" i="130"/>
  <c r="R28" i="130"/>
  <c r="R33" i="130"/>
  <c r="R38" i="130"/>
  <c r="R26" i="130"/>
  <c r="S8" i="130"/>
  <c r="S12" i="130"/>
  <c r="S16" i="130"/>
  <c r="S20" i="130"/>
  <c r="S28" i="130"/>
  <c r="S33" i="130"/>
  <c r="S38" i="130"/>
  <c r="S26" i="130"/>
  <c r="T9" i="130"/>
  <c r="T10" i="130"/>
  <c r="T11" i="130"/>
  <c r="T8" i="130"/>
  <c r="T13" i="130"/>
  <c r="T14" i="130"/>
  <c r="T15" i="130"/>
  <c r="T12" i="130"/>
  <c r="T17" i="130"/>
  <c r="T18" i="130"/>
  <c r="T19" i="130"/>
  <c r="T16" i="130"/>
  <c r="T21" i="130"/>
  <c r="T22" i="130"/>
  <c r="T23" i="130"/>
  <c r="T20" i="130"/>
  <c r="T26" i="130"/>
  <c r="T29" i="130"/>
  <c r="T30" i="130"/>
  <c r="T31" i="130"/>
  <c r="T28" i="130"/>
  <c r="T34" i="130"/>
  <c r="T35" i="130"/>
  <c r="T36" i="130"/>
  <c r="T33" i="130"/>
  <c r="T39" i="130"/>
  <c r="T40" i="130"/>
  <c r="T41" i="130"/>
  <c r="T42" i="130"/>
  <c r="T38" i="130"/>
  <c r="O8" i="131"/>
  <c r="O12" i="131"/>
  <c r="O16" i="131"/>
  <c r="O20" i="131"/>
  <c r="O28" i="131"/>
  <c r="O33" i="131"/>
  <c r="O38" i="131"/>
  <c r="O26" i="131"/>
  <c r="P8" i="131"/>
  <c r="P12" i="131"/>
  <c r="P16" i="131"/>
  <c r="P20" i="131"/>
  <c r="P28" i="131"/>
  <c r="P33" i="131"/>
  <c r="P38" i="131"/>
  <c r="P26" i="131"/>
  <c r="Q8" i="131"/>
  <c r="Q12" i="131"/>
  <c r="Q16" i="131"/>
  <c r="Q20" i="131"/>
  <c r="Q28" i="131"/>
  <c r="Q33" i="131"/>
  <c r="Q38" i="131"/>
  <c r="Q26" i="131"/>
  <c r="R8" i="131"/>
  <c r="R12" i="131"/>
  <c r="R16" i="131"/>
  <c r="R20" i="131"/>
  <c r="R28" i="131"/>
  <c r="R33" i="131"/>
  <c r="R38" i="131"/>
  <c r="R26" i="131"/>
  <c r="S8" i="131"/>
  <c r="S12" i="131"/>
  <c r="S16" i="131"/>
  <c r="S20" i="131"/>
  <c r="S28" i="131"/>
  <c r="S33" i="131"/>
  <c r="S38" i="131"/>
  <c r="S26" i="131"/>
  <c r="T9" i="131"/>
  <c r="T10" i="131"/>
  <c r="T11" i="131"/>
  <c r="T8" i="131"/>
  <c r="T13" i="131"/>
  <c r="T14" i="131"/>
  <c r="T15" i="131"/>
  <c r="T12" i="131"/>
  <c r="T17" i="131"/>
  <c r="T18" i="131"/>
  <c r="T19" i="131"/>
  <c r="T16" i="131"/>
  <c r="T21" i="131"/>
  <c r="T22" i="131"/>
  <c r="T23" i="131"/>
  <c r="T20" i="131"/>
  <c r="T26" i="131"/>
  <c r="T29" i="131"/>
  <c r="T30" i="131"/>
  <c r="T31" i="131"/>
  <c r="T28" i="131"/>
  <c r="T34" i="131"/>
  <c r="T35" i="131"/>
  <c r="T36" i="131"/>
  <c r="T33" i="131"/>
  <c r="T39" i="131"/>
  <c r="T40" i="131"/>
  <c r="T41" i="131"/>
  <c r="T42" i="131"/>
  <c r="T38" i="131"/>
  <c r="O8" i="132"/>
  <c r="O12" i="132"/>
  <c r="O16" i="132"/>
  <c r="O20" i="132"/>
  <c r="O28" i="132"/>
  <c r="O33" i="132"/>
  <c r="O38" i="132"/>
  <c r="O26" i="132"/>
  <c r="P8" i="132"/>
  <c r="P12" i="132"/>
  <c r="P16" i="132"/>
  <c r="P20" i="132"/>
  <c r="P28" i="132"/>
  <c r="P33" i="132"/>
  <c r="P38" i="132"/>
  <c r="P26" i="132"/>
  <c r="Q8" i="132"/>
  <c r="Q12" i="132"/>
  <c r="Q16" i="132"/>
  <c r="Q20" i="132"/>
  <c r="Q28" i="132"/>
  <c r="Q33" i="132"/>
  <c r="Q38" i="132"/>
  <c r="Q26" i="132"/>
  <c r="R8" i="132"/>
  <c r="R12" i="132"/>
  <c r="R16" i="132"/>
  <c r="R20" i="132"/>
  <c r="R28" i="132"/>
  <c r="R33" i="132"/>
  <c r="R38" i="132"/>
  <c r="R26" i="132"/>
  <c r="S8" i="132"/>
  <c r="S12" i="132"/>
  <c r="S16" i="132"/>
  <c r="S20" i="132"/>
  <c r="S28" i="132"/>
  <c r="S33" i="132"/>
  <c r="S38" i="132"/>
  <c r="S26" i="132"/>
  <c r="T9" i="132"/>
  <c r="T10" i="132"/>
  <c r="T11" i="132"/>
  <c r="T8" i="132"/>
  <c r="T13" i="132"/>
  <c r="T14" i="132"/>
  <c r="T15" i="132"/>
  <c r="T12" i="132"/>
  <c r="T17" i="132"/>
  <c r="T18" i="132"/>
  <c r="T19" i="132"/>
  <c r="T16" i="132"/>
  <c r="T21" i="132"/>
  <c r="T22" i="132"/>
  <c r="T23" i="132"/>
  <c r="T20" i="132"/>
  <c r="T26" i="132"/>
  <c r="T29" i="132"/>
  <c r="T30" i="132"/>
  <c r="T31" i="132"/>
  <c r="T28" i="132"/>
  <c r="T34" i="132"/>
  <c r="T35" i="132"/>
  <c r="T36" i="132"/>
  <c r="T33" i="132"/>
  <c r="T39" i="132"/>
  <c r="T40" i="132"/>
  <c r="T41" i="132"/>
  <c r="T42" i="132"/>
  <c r="T38" i="132"/>
  <c r="O8" i="133"/>
  <c r="O12" i="133"/>
  <c r="O16" i="133"/>
  <c r="O20" i="133"/>
  <c r="O28" i="133"/>
  <c r="O33" i="133"/>
  <c r="O38" i="133"/>
  <c r="O26" i="133"/>
  <c r="P8" i="133"/>
  <c r="P12" i="133"/>
  <c r="P16" i="133"/>
  <c r="P20" i="133"/>
  <c r="P28" i="133"/>
  <c r="P33" i="133"/>
  <c r="P38" i="133"/>
  <c r="P26" i="133"/>
  <c r="Q8" i="133"/>
  <c r="Q12" i="133"/>
  <c r="Q16" i="133"/>
  <c r="Q20" i="133"/>
  <c r="Q28" i="133"/>
  <c r="Q33" i="133"/>
  <c r="Q38" i="133"/>
  <c r="Q26" i="133"/>
  <c r="R8" i="133"/>
  <c r="R12" i="133"/>
  <c r="R16" i="133"/>
  <c r="R20" i="133"/>
  <c r="R28" i="133"/>
  <c r="R33" i="133"/>
  <c r="R38" i="133"/>
  <c r="R26" i="133"/>
  <c r="S8" i="133"/>
  <c r="S12" i="133"/>
  <c r="S16" i="133"/>
  <c r="S20" i="133"/>
  <c r="S28" i="133"/>
  <c r="S33" i="133"/>
  <c r="S38" i="133"/>
  <c r="S26" i="133"/>
  <c r="T9" i="133"/>
  <c r="T10" i="133"/>
  <c r="T11" i="133"/>
  <c r="T8" i="133"/>
  <c r="T13" i="133"/>
  <c r="T14" i="133"/>
  <c r="T15" i="133"/>
  <c r="T12" i="133"/>
  <c r="T17" i="133"/>
  <c r="T18" i="133"/>
  <c r="T19" i="133"/>
  <c r="T16" i="133"/>
  <c r="T21" i="133"/>
  <c r="T22" i="133"/>
  <c r="T23" i="133"/>
  <c r="T20" i="133"/>
  <c r="T26" i="133"/>
  <c r="T29" i="133"/>
  <c r="T30" i="133"/>
  <c r="T31" i="133"/>
  <c r="T28" i="133"/>
  <c r="T34" i="133"/>
  <c r="T35" i="133"/>
  <c r="T36" i="133"/>
  <c r="T33" i="133"/>
  <c r="T39" i="133"/>
  <c r="T40" i="133"/>
  <c r="T41" i="133"/>
  <c r="T42" i="133"/>
  <c r="T38" i="133"/>
  <c r="O8" i="134"/>
  <c r="O12" i="134"/>
  <c r="O16" i="134"/>
  <c r="O20" i="134"/>
  <c r="O28" i="134"/>
  <c r="O33" i="134"/>
  <c r="O38" i="134"/>
  <c r="O26" i="134"/>
  <c r="P8" i="134"/>
  <c r="P12" i="134"/>
  <c r="P16" i="134"/>
  <c r="P20" i="134"/>
  <c r="P28" i="134"/>
  <c r="P33" i="134"/>
  <c r="P38" i="134"/>
  <c r="P26" i="134"/>
  <c r="Q8" i="134"/>
  <c r="Q12" i="134"/>
  <c r="Q16" i="134"/>
  <c r="Q20" i="134"/>
  <c r="Q28" i="134"/>
  <c r="Q33" i="134"/>
  <c r="Q38" i="134"/>
  <c r="Q26" i="134"/>
  <c r="R8" i="134"/>
  <c r="R12" i="134"/>
  <c r="R16" i="134"/>
  <c r="R20" i="134"/>
  <c r="R28" i="134"/>
  <c r="R33" i="134"/>
  <c r="R38" i="134"/>
  <c r="R26" i="134"/>
  <c r="S8" i="134"/>
  <c r="S12" i="134"/>
  <c r="S16" i="134"/>
  <c r="S20" i="134"/>
  <c r="S28" i="134"/>
  <c r="S33" i="134"/>
  <c r="S38" i="134"/>
  <c r="S26" i="134"/>
  <c r="T9" i="134"/>
  <c r="T10" i="134"/>
  <c r="T11" i="134"/>
  <c r="T8" i="134"/>
  <c r="T13" i="134"/>
  <c r="T14" i="134"/>
  <c r="T15" i="134"/>
  <c r="T12" i="134"/>
  <c r="T17" i="134"/>
  <c r="T18" i="134"/>
  <c r="T19" i="134"/>
  <c r="T16" i="134"/>
  <c r="T21" i="134"/>
  <c r="T22" i="134"/>
  <c r="T23" i="134"/>
  <c r="T20" i="134"/>
  <c r="T26" i="134"/>
  <c r="T29" i="134"/>
  <c r="T30" i="134"/>
  <c r="T31" i="134"/>
  <c r="T28" i="134"/>
  <c r="T34" i="134"/>
  <c r="T35" i="134"/>
  <c r="T36" i="134"/>
  <c r="T33" i="134"/>
  <c r="T39" i="134"/>
  <c r="T40" i="134"/>
  <c r="T41" i="134"/>
  <c r="T42" i="134"/>
  <c r="T38" i="134"/>
  <c r="O8" i="135"/>
  <c r="O12" i="135"/>
  <c r="O16" i="135"/>
  <c r="O20" i="135"/>
  <c r="O28" i="135"/>
  <c r="O33" i="135"/>
  <c r="O38" i="135"/>
  <c r="O26" i="135"/>
  <c r="P8" i="135"/>
  <c r="P12" i="135"/>
  <c r="P16" i="135"/>
  <c r="P20" i="135"/>
  <c r="P28" i="135"/>
  <c r="P33" i="135"/>
  <c r="P38" i="135"/>
  <c r="P26" i="135"/>
  <c r="Q8" i="135"/>
  <c r="Q12" i="135"/>
  <c r="Q16" i="135"/>
  <c r="Q20" i="135"/>
  <c r="Q28" i="135"/>
  <c r="Q33" i="135"/>
  <c r="Q38" i="135"/>
  <c r="Q26" i="135"/>
  <c r="R8" i="135"/>
  <c r="R12" i="135"/>
  <c r="R16" i="135"/>
  <c r="R20" i="135"/>
  <c r="R28" i="135"/>
  <c r="R33" i="135"/>
  <c r="R38" i="135"/>
  <c r="R26" i="135"/>
  <c r="S8" i="135"/>
  <c r="S12" i="135"/>
  <c r="S16" i="135"/>
  <c r="S20" i="135"/>
  <c r="S28" i="135"/>
  <c r="S33" i="135"/>
  <c r="S38" i="135"/>
  <c r="S26" i="135"/>
  <c r="T9" i="135"/>
  <c r="T10" i="135"/>
  <c r="T11" i="135"/>
  <c r="T8" i="135"/>
  <c r="T13" i="135"/>
  <c r="T14" i="135"/>
  <c r="T15" i="135"/>
  <c r="T12" i="135"/>
  <c r="T17" i="135"/>
  <c r="T18" i="135"/>
  <c r="T19" i="135"/>
  <c r="T16" i="135"/>
  <c r="T21" i="135"/>
  <c r="T22" i="135"/>
  <c r="T23" i="135"/>
  <c r="T20" i="135"/>
  <c r="T26" i="135"/>
  <c r="T29" i="135"/>
  <c r="T30" i="135"/>
  <c r="T31" i="135"/>
  <c r="T28" i="135"/>
  <c r="T34" i="135"/>
  <c r="T35" i="135"/>
  <c r="T36" i="135"/>
  <c r="T33" i="135"/>
  <c r="T39" i="135"/>
  <c r="T40" i="135"/>
  <c r="T41" i="135"/>
  <c r="T42" i="135"/>
  <c r="T38" i="135"/>
  <c r="O8" i="136"/>
  <c r="O12" i="136"/>
  <c r="O16" i="136"/>
  <c r="O20" i="136"/>
  <c r="O28" i="136"/>
  <c r="O33" i="136"/>
  <c r="O38" i="136"/>
  <c r="O26" i="136"/>
  <c r="P8" i="136"/>
  <c r="P12" i="136"/>
  <c r="P16" i="136"/>
  <c r="P20" i="136"/>
  <c r="P28" i="136"/>
  <c r="P33" i="136"/>
  <c r="P38" i="136"/>
  <c r="P26" i="136"/>
  <c r="Q8" i="136"/>
  <c r="Q12" i="136"/>
  <c r="Q16" i="136"/>
  <c r="Q20" i="136"/>
  <c r="Q28" i="136"/>
  <c r="Q33" i="136"/>
  <c r="Q38" i="136"/>
  <c r="Q26" i="136"/>
  <c r="R8" i="136"/>
  <c r="R12" i="136"/>
  <c r="R16" i="136"/>
  <c r="R20" i="136"/>
  <c r="R28" i="136"/>
  <c r="R33" i="136"/>
  <c r="R38" i="136"/>
  <c r="R26" i="136"/>
  <c r="S8" i="136"/>
  <c r="S12" i="136"/>
  <c r="S16" i="136"/>
  <c r="S20" i="136"/>
  <c r="S28" i="136"/>
  <c r="S33" i="136"/>
  <c r="S38" i="136"/>
  <c r="S26" i="136"/>
  <c r="T9" i="136"/>
  <c r="T10" i="136"/>
  <c r="T11" i="136"/>
  <c r="T8" i="136"/>
  <c r="T13" i="136"/>
  <c r="T14" i="136"/>
  <c r="T15" i="136"/>
  <c r="T12" i="136"/>
  <c r="T17" i="136"/>
  <c r="T18" i="136"/>
  <c r="T19" i="136"/>
  <c r="T16" i="136"/>
  <c r="T21" i="136"/>
  <c r="T22" i="136"/>
  <c r="T23" i="136"/>
  <c r="T20" i="136"/>
  <c r="T26" i="136"/>
  <c r="T29" i="136"/>
  <c r="T30" i="136"/>
  <c r="T31" i="136"/>
  <c r="T28" i="136"/>
  <c r="T34" i="136"/>
  <c r="T35" i="136"/>
  <c r="T36" i="136"/>
  <c r="T33" i="136"/>
  <c r="T39" i="136"/>
  <c r="T40" i="136"/>
  <c r="T41" i="136"/>
  <c r="T42" i="136"/>
  <c r="T38" i="136"/>
  <c r="G5" i="5"/>
  <c r="G10" i="5"/>
  <c r="G14" i="5"/>
  <c r="G18" i="5"/>
  <c r="G13" i="5"/>
  <c r="G4" i="5"/>
  <c r="D1" i="3"/>
  <c r="F5" i="5"/>
  <c r="F10" i="5"/>
  <c r="F14" i="5"/>
  <c r="F18" i="5"/>
  <c r="F13" i="5"/>
  <c r="F4" i="5"/>
  <c r="E5" i="5"/>
  <c r="E10" i="5"/>
  <c r="E14" i="5"/>
  <c r="E18" i="5"/>
  <c r="E13" i="5"/>
  <c r="E4" i="5"/>
  <c r="D5" i="5"/>
  <c r="D10" i="5"/>
  <c r="D14" i="5"/>
  <c r="D18" i="5"/>
  <c r="D13" i="5"/>
  <c r="D4" i="5"/>
  <c r="C5" i="5"/>
  <c r="C10" i="5"/>
  <c r="C14" i="5"/>
  <c r="C18" i="5"/>
  <c r="C13" i="5"/>
  <c r="C4" i="5"/>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T57" i="136"/>
  <c r="S57" i="136"/>
  <c r="R57" i="136"/>
  <c r="Q57" i="136"/>
  <c r="P57" i="136"/>
  <c r="O57" i="136"/>
  <c r="T37" i="136"/>
  <c r="Q37" i="136"/>
  <c r="S37" i="136"/>
  <c r="R37" i="136"/>
  <c r="P37" i="136"/>
  <c r="O37" i="136"/>
  <c r="T32" i="136"/>
  <c r="Q32" i="136"/>
  <c r="P32" i="136"/>
  <c r="S32" i="136"/>
  <c r="R32" i="136"/>
  <c r="O32" i="136"/>
  <c r="T27" i="136"/>
  <c r="S58" i="136"/>
  <c r="Q58" i="136"/>
  <c r="P58" i="136"/>
  <c r="S27" i="136"/>
  <c r="R27" i="136"/>
  <c r="P27" i="136"/>
  <c r="O27" i="136"/>
  <c r="R58" i="136"/>
  <c r="O5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9" i="135"/>
  <c r="T60" i="135"/>
  <c r="T61" i="135"/>
  <c r="T57" i="135"/>
  <c r="S57" i="135"/>
  <c r="R57" i="135"/>
  <c r="Q57" i="135"/>
  <c r="P57" i="135"/>
  <c r="O57" i="135"/>
  <c r="T37" i="135"/>
  <c r="S37" i="135"/>
  <c r="Q37" i="135"/>
  <c r="O37" i="135"/>
  <c r="R37" i="135"/>
  <c r="P37" i="135"/>
  <c r="T32" i="135"/>
  <c r="S32" i="135"/>
  <c r="Q32" i="135"/>
  <c r="P32" i="135"/>
  <c r="O32" i="135"/>
  <c r="R32" i="135"/>
  <c r="T27" i="135"/>
  <c r="S58" i="135"/>
  <c r="Q27" i="135"/>
  <c r="O27" i="135"/>
  <c r="R27" i="135"/>
  <c r="P27" i="135"/>
  <c r="R58" i="135"/>
  <c r="Q5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9" i="134"/>
  <c r="T60" i="134"/>
  <c r="T57" i="134"/>
  <c r="S57" i="134"/>
  <c r="R57" i="134"/>
  <c r="Q57" i="134"/>
  <c r="P57" i="134"/>
  <c r="O57" i="134"/>
  <c r="T37" i="134"/>
  <c r="S37" i="134"/>
  <c r="R37" i="134"/>
  <c r="Q37" i="134"/>
  <c r="O37" i="134"/>
  <c r="P37" i="134"/>
  <c r="T32" i="134"/>
  <c r="S32" i="134"/>
  <c r="Q32" i="134"/>
  <c r="O32" i="134"/>
  <c r="R32" i="134"/>
  <c r="P32" i="134"/>
  <c r="T27" i="134"/>
  <c r="S27" i="134"/>
  <c r="R58" i="134"/>
  <c r="Q27" i="134"/>
  <c r="O27" i="134"/>
  <c r="P27" i="134"/>
  <c r="S58" i="134"/>
  <c r="P58" i="134"/>
  <c r="O58" i="134"/>
  <c r="A1" i="134" a="1"/>
  <c r="A1" i="134" s="1"/>
  <c r="O1" i="134" s="1"/>
  <c r="O4"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9" i="133"/>
  <c r="T57" i="133"/>
  <c r="S57" i="133"/>
  <c r="R57" i="133"/>
  <c r="Q57" i="133"/>
  <c r="P57" i="133"/>
  <c r="O57" i="133"/>
  <c r="T37" i="133"/>
  <c r="R37" i="133"/>
  <c r="Q37" i="133"/>
  <c r="S37" i="133"/>
  <c r="P37" i="133"/>
  <c r="O37" i="133"/>
  <c r="T32" i="133"/>
  <c r="Q32" i="133"/>
  <c r="P32" i="133"/>
  <c r="S32" i="133"/>
  <c r="R32" i="133"/>
  <c r="O32" i="133"/>
  <c r="T27" i="133"/>
  <c r="R58" i="133"/>
  <c r="Q58" i="133"/>
  <c r="S27" i="133"/>
  <c r="P27" i="133"/>
  <c r="O27" i="133"/>
  <c r="S58" i="133"/>
  <c r="P58" i="133"/>
  <c r="O5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37" i="132"/>
  <c r="S37" i="132"/>
  <c r="Q37" i="132"/>
  <c r="O37" i="132"/>
  <c r="R37" i="132"/>
  <c r="P37" i="132"/>
  <c r="T32" i="132"/>
  <c r="S32" i="132"/>
  <c r="Q32" i="132"/>
  <c r="O32" i="132"/>
  <c r="P32" i="132"/>
  <c r="R32" i="132"/>
  <c r="B32" i="132"/>
  <c r="T27" i="132"/>
  <c r="S27" i="132"/>
  <c r="R58" i="132"/>
  <c r="Q58" i="132"/>
  <c r="O27" i="132"/>
  <c r="R27" i="132"/>
  <c r="P27" i="132"/>
  <c r="S58" i="132"/>
  <c r="P58" i="132"/>
  <c r="O5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37" i="131"/>
  <c r="S37" i="131"/>
  <c r="Q37" i="131"/>
  <c r="O37" i="131"/>
  <c r="R37" i="131"/>
  <c r="P37" i="131"/>
  <c r="T32" i="131"/>
  <c r="S32" i="131"/>
  <c r="Q32" i="131"/>
  <c r="O32" i="131"/>
  <c r="P32" i="131"/>
  <c r="R32" i="131"/>
  <c r="B32" i="131"/>
  <c r="T27" i="131"/>
  <c r="S27" i="131"/>
  <c r="R58" i="131"/>
  <c r="Q58" i="131"/>
  <c r="O27" i="131"/>
  <c r="R27" i="131"/>
  <c r="P27" i="131"/>
  <c r="S58" i="131"/>
  <c r="P58" i="131"/>
  <c r="O5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c r="S57" i="130"/>
  <c r="R57" i="130"/>
  <c r="Q57" i="130"/>
  <c r="P57" i="130"/>
  <c r="O57" i="130"/>
  <c r="T37" i="130"/>
  <c r="S37" i="130"/>
  <c r="Q37" i="130"/>
  <c r="R37" i="130"/>
  <c r="P37" i="130"/>
  <c r="O37" i="130"/>
  <c r="T32" i="130"/>
  <c r="R32" i="130"/>
  <c r="O32" i="130"/>
  <c r="P32" i="130"/>
  <c r="Q32" i="130"/>
  <c r="S32" i="130"/>
  <c r="B32" i="130"/>
  <c r="T27" i="130"/>
  <c r="S58" i="130"/>
  <c r="R58" i="130"/>
  <c r="Q27" i="130"/>
  <c r="P58" i="130"/>
  <c r="R27" i="130"/>
  <c r="P27" i="130"/>
  <c r="O27" i="130"/>
  <c r="Q5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9" i="129"/>
  <c r="T60" i="129"/>
  <c r="T57" i="129"/>
  <c r="S57" i="129"/>
  <c r="R57" i="129"/>
  <c r="Q57" i="129"/>
  <c r="P57" i="129"/>
  <c r="O57" i="129"/>
  <c r="T37" i="129"/>
  <c r="S37" i="129"/>
  <c r="R37" i="129"/>
  <c r="Q37" i="129"/>
  <c r="O37" i="129"/>
  <c r="P37" i="129"/>
  <c r="T32" i="129"/>
  <c r="S32" i="129"/>
  <c r="R32" i="129"/>
  <c r="O32" i="129"/>
  <c r="Q32" i="129"/>
  <c r="P32" i="129"/>
  <c r="T27" i="129"/>
  <c r="S27" i="129"/>
  <c r="R58" i="129"/>
  <c r="Q27" i="129"/>
  <c r="O27" i="129"/>
  <c r="P27" i="129"/>
  <c r="S58" i="129"/>
  <c r="P58" i="129"/>
  <c r="O5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9" i="128"/>
  <c r="T57" i="128"/>
  <c r="S57" i="128"/>
  <c r="R57" i="128"/>
  <c r="Q57" i="128"/>
  <c r="P57" i="128"/>
  <c r="O57" i="128"/>
  <c r="T37" i="128"/>
  <c r="S37" i="128"/>
  <c r="Q37" i="128"/>
  <c r="R37" i="128"/>
  <c r="P37" i="128"/>
  <c r="O37" i="128"/>
  <c r="R58" i="128"/>
  <c r="Q32" i="128"/>
  <c r="O32" i="128"/>
  <c r="P32" i="128"/>
  <c r="R32" i="128"/>
  <c r="S32" i="128"/>
  <c r="T32" i="128"/>
  <c r="B32" i="128"/>
  <c r="T27" i="128"/>
  <c r="S58" i="128"/>
  <c r="Q58" i="128"/>
  <c r="P58" i="128"/>
  <c r="R27" i="128"/>
  <c r="P27" i="128"/>
  <c r="O27" i="128"/>
  <c r="O58" i="128"/>
  <c r="A1" i="128" a="1"/>
  <c r="A1" i="128" s="1"/>
  <c r="O5"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9" i="127"/>
  <c r="T60" i="127"/>
  <c r="T61" i="127"/>
  <c r="T57" i="127"/>
  <c r="S57" i="127"/>
  <c r="R57" i="127"/>
  <c r="Q57" i="127"/>
  <c r="P57" i="127"/>
  <c r="O57" i="127"/>
  <c r="T37" i="127"/>
  <c r="S37" i="127"/>
  <c r="Q37" i="127"/>
  <c r="O37" i="127"/>
  <c r="R37" i="127"/>
  <c r="P37" i="127"/>
  <c r="T32" i="127"/>
  <c r="S32" i="127"/>
  <c r="R32" i="127"/>
  <c r="P32" i="127"/>
  <c r="O32" i="127"/>
  <c r="Q32" i="127"/>
  <c r="T27" i="127"/>
  <c r="S27" i="127"/>
  <c r="Q27" i="127"/>
  <c r="O27" i="127"/>
  <c r="P27" i="127"/>
  <c r="R27" i="127"/>
  <c r="B27" i="127"/>
  <c r="R58" i="127"/>
  <c r="Q5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9" i="126"/>
  <c r="T57" i="126"/>
  <c r="S57" i="126"/>
  <c r="R57" i="126"/>
  <c r="Q57" i="126"/>
  <c r="P57" i="126"/>
  <c r="O57" i="126"/>
  <c r="T37" i="126"/>
  <c r="S37" i="126"/>
  <c r="Q37" i="126"/>
  <c r="R37" i="126"/>
  <c r="P37" i="126"/>
  <c r="O37" i="126"/>
  <c r="B37" i="126"/>
  <c r="R58" i="126"/>
  <c r="Q32" i="126"/>
  <c r="O32" i="126"/>
  <c r="P32" i="126"/>
  <c r="R32" i="126"/>
  <c r="S32" i="126"/>
  <c r="T32" i="126"/>
  <c r="B32" i="126"/>
  <c r="T27" i="126"/>
  <c r="S58" i="126"/>
  <c r="Q58" i="126"/>
  <c r="P58" i="126"/>
  <c r="R27" i="126"/>
  <c r="P27" i="126"/>
  <c r="O27" i="126"/>
  <c r="O5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9" i="125"/>
  <c r="T57" i="125"/>
  <c r="S57" i="125"/>
  <c r="R57" i="125"/>
  <c r="Q57" i="125"/>
  <c r="P57" i="125"/>
  <c r="O57" i="125"/>
  <c r="T37" i="125"/>
  <c r="S37" i="125"/>
  <c r="Q37" i="125"/>
  <c r="R37" i="125"/>
  <c r="P37" i="125"/>
  <c r="O37" i="125"/>
  <c r="B37" i="125"/>
  <c r="Q32" i="125"/>
  <c r="O32" i="125"/>
  <c r="P32" i="125"/>
  <c r="R32" i="125"/>
  <c r="S32" i="125"/>
  <c r="T32" i="125"/>
  <c r="B32" i="125"/>
  <c r="T27" i="125"/>
  <c r="S58" i="125"/>
  <c r="R58" i="125"/>
  <c r="Q58" i="125"/>
  <c r="P58" i="125"/>
  <c r="O27" i="125"/>
  <c r="R27" i="125"/>
  <c r="P27" i="125"/>
  <c r="O5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9" i="124"/>
  <c r="T60" i="124"/>
  <c r="T57" i="124"/>
  <c r="S57" i="124"/>
  <c r="R57" i="124"/>
  <c r="Q57" i="124"/>
  <c r="P57" i="124"/>
  <c r="O57" i="124"/>
  <c r="T37" i="124"/>
  <c r="S37" i="124"/>
  <c r="R37" i="124"/>
  <c r="Q37" i="124"/>
  <c r="O37" i="124"/>
  <c r="P37" i="124"/>
  <c r="B37" i="124"/>
  <c r="T32" i="124"/>
  <c r="S32" i="124"/>
  <c r="Q32" i="124"/>
  <c r="P32" i="124"/>
  <c r="O32" i="124"/>
  <c r="R32" i="124"/>
  <c r="T27" i="124"/>
  <c r="S58" i="124"/>
  <c r="R58" i="124"/>
  <c r="Q58" i="124"/>
  <c r="O27" i="124"/>
  <c r="P27" i="124"/>
  <c r="P58" i="124"/>
  <c r="O58" i="124"/>
  <c r="A1" i="124" a="1"/>
  <c r="A1" i="124" s="1"/>
  <c r="O5"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37" i="123"/>
  <c r="S37" i="123"/>
  <c r="Q37" i="123"/>
  <c r="O37" i="123"/>
  <c r="R37" i="123"/>
  <c r="P37" i="123"/>
  <c r="S32" i="123"/>
  <c r="Q32" i="123"/>
  <c r="O32" i="123"/>
  <c r="P32" i="123"/>
  <c r="R32" i="123"/>
  <c r="T32" i="123"/>
  <c r="B32" i="123"/>
  <c r="T27" i="123"/>
  <c r="S58" i="123"/>
  <c r="R58" i="123"/>
  <c r="Q58" i="123"/>
  <c r="P58" i="123"/>
  <c r="O27" i="123"/>
  <c r="R27" i="123"/>
  <c r="P27" i="123"/>
  <c r="O58" i="123"/>
  <c r="A1" i="123" a="1"/>
  <c r="A1" i="123" s="1"/>
  <c r="O2"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37" i="122"/>
  <c r="S37" i="122"/>
  <c r="Q37" i="122"/>
  <c r="O37" i="122"/>
  <c r="R37" i="122"/>
  <c r="P37" i="122"/>
  <c r="T32" i="122"/>
  <c r="S32" i="122"/>
  <c r="Q32" i="122"/>
  <c r="O32" i="122"/>
  <c r="P32" i="122"/>
  <c r="R32" i="122"/>
  <c r="B32" i="122"/>
  <c r="T27" i="122"/>
  <c r="S58" i="122"/>
  <c r="R58" i="122"/>
  <c r="Q58" i="122"/>
  <c r="O27" i="122"/>
  <c r="R27" i="122"/>
  <c r="P27" i="122"/>
  <c r="P58" i="122"/>
  <c r="O5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37" i="121"/>
  <c r="S37" i="121"/>
  <c r="Q37" i="121"/>
  <c r="O37" i="121"/>
  <c r="R37" i="121"/>
  <c r="P37" i="121"/>
  <c r="T32" i="121"/>
  <c r="S32" i="121"/>
  <c r="Q32" i="121"/>
  <c r="O32" i="121"/>
  <c r="R32" i="121"/>
  <c r="P32" i="121"/>
  <c r="T27" i="121"/>
  <c r="S27" i="121"/>
  <c r="R58" i="121"/>
  <c r="Q58" i="121"/>
  <c r="O27" i="121"/>
  <c r="R27" i="121"/>
  <c r="P27" i="121"/>
  <c r="S58" i="121"/>
  <c r="P58" i="121"/>
  <c r="O5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S37" i="120"/>
  <c r="Q37" i="120"/>
  <c r="O37" i="120"/>
  <c r="R37" i="120"/>
  <c r="P37" i="120"/>
  <c r="T32" i="120"/>
  <c r="S32" i="120"/>
  <c r="Q32" i="120"/>
  <c r="P58" i="120"/>
  <c r="O32" i="120"/>
  <c r="R32" i="120"/>
  <c r="P32" i="120"/>
  <c r="S58" i="120"/>
  <c r="Q58" i="120"/>
  <c r="O27" i="120"/>
  <c r="R27" i="120"/>
  <c r="P27" i="120"/>
  <c r="R58" i="120"/>
  <c r="O58" i="120"/>
  <c r="T37" i="120"/>
  <c r="A1" i="120" a="1"/>
  <c r="A1" i="120" s="1"/>
  <c r="O5"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T57" i="119"/>
  <c r="S57" i="119"/>
  <c r="R57" i="119"/>
  <c r="Q57" i="119"/>
  <c r="P57" i="119"/>
  <c r="O57" i="119"/>
  <c r="T37" i="119"/>
  <c r="S37" i="119"/>
  <c r="Q37" i="119"/>
  <c r="R37" i="119"/>
  <c r="P37" i="119"/>
  <c r="O37" i="119"/>
  <c r="B37" i="119"/>
  <c r="Q32" i="119"/>
  <c r="O32" i="119"/>
  <c r="P32" i="119"/>
  <c r="R32" i="119"/>
  <c r="S32" i="119"/>
  <c r="T32" i="119"/>
  <c r="B32" i="119"/>
  <c r="T27" i="119"/>
  <c r="S58" i="119"/>
  <c r="R58" i="119"/>
  <c r="Q58" i="119"/>
  <c r="P58" i="119"/>
  <c r="R27" i="119"/>
  <c r="P27" i="119"/>
  <c r="O27" i="119"/>
  <c r="O58" i="119"/>
  <c r="A1" i="119" a="1"/>
  <c r="A1" i="119" s="1"/>
  <c r="O1" i="119" s="1"/>
  <c r="O4"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S37" i="118"/>
  <c r="Q37" i="118"/>
  <c r="O37" i="118"/>
  <c r="R37" i="118"/>
  <c r="P37" i="118"/>
  <c r="T32" i="118"/>
  <c r="S32" i="118"/>
  <c r="Q32" i="118"/>
  <c r="P58" i="118"/>
  <c r="O32" i="118"/>
  <c r="P32" i="118"/>
  <c r="R32" i="118"/>
  <c r="B32" i="118"/>
  <c r="T27" i="118"/>
  <c r="S58" i="118"/>
  <c r="Q58" i="118"/>
  <c r="O27" i="118"/>
  <c r="R27" i="118"/>
  <c r="P27" i="118"/>
  <c r="R58" i="118"/>
  <c r="O58" i="118"/>
  <c r="T37"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9" i="117"/>
  <c r="T57" i="117"/>
  <c r="S57" i="117"/>
  <c r="R57" i="117"/>
  <c r="Q57" i="117"/>
  <c r="P57" i="117"/>
  <c r="O57" i="117"/>
  <c r="T37" i="117"/>
  <c r="S37" i="117"/>
  <c r="Q37" i="117"/>
  <c r="R37" i="117"/>
  <c r="P37" i="117"/>
  <c r="O37" i="117"/>
  <c r="B37" i="117"/>
  <c r="Q32" i="117"/>
  <c r="O32" i="117"/>
  <c r="P32" i="117"/>
  <c r="R32" i="117"/>
  <c r="S32" i="117"/>
  <c r="T32" i="117"/>
  <c r="B32" i="117"/>
  <c r="T27" i="117"/>
  <c r="S58" i="117"/>
  <c r="R58" i="117"/>
  <c r="Q58" i="117"/>
  <c r="P58" i="117"/>
  <c r="R27" i="117"/>
  <c r="P27" i="117"/>
  <c r="O27" i="117"/>
  <c r="O5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37" i="116"/>
  <c r="S37" i="116"/>
  <c r="Q37" i="116"/>
  <c r="R37" i="116"/>
  <c r="P37" i="116"/>
  <c r="O37" i="116"/>
  <c r="Q32" i="116"/>
  <c r="O32" i="116"/>
  <c r="T32" i="116"/>
  <c r="S32" i="116"/>
  <c r="R32" i="116"/>
  <c r="P32" i="116"/>
  <c r="T27" i="116"/>
  <c r="S27" i="116"/>
  <c r="R58" i="116"/>
  <c r="Q58" i="116"/>
  <c r="P58" i="116"/>
  <c r="R27" i="116"/>
  <c r="P27" i="116"/>
  <c r="O27" i="116"/>
  <c r="S58" i="116"/>
  <c r="O58" i="116"/>
  <c r="A1" i="116" a="1"/>
  <c r="A1"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9" i="115"/>
  <c r="T60" i="115"/>
  <c r="T57" i="115"/>
  <c r="S57" i="115"/>
  <c r="R57" i="115"/>
  <c r="Q57" i="115"/>
  <c r="P57" i="115"/>
  <c r="O57" i="115"/>
  <c r="T37" i="115"/>
  <c r="S37" i="115"/>
  <c r="Q37" i="115"/>
  <c r="O37" i="115"/>
  <c r="R37" i="115"/>
  <c r="P37" i="115"/>
  <c r="T32" i="115"/>
  <c r="S32" i="115"/>
  <c r="Q32" i="115"/>
  <c r="P32" i="115"/>
  <c r="O32" i="115"/>
  <c r="R32" i="115"/>
  <c r="T27" i="115"/>
  <c r="S58" i="115"/>
  <c r="Q58" i="115"/>
  <c r="O27" i="115"/>
  <c r="R27" i="115"/>
  <c r="P27" i="115"/>
  <c r="R58" i="115"/>
  <c r="O5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T57" i="114"/>
  <c r="S57" i="114"/>
  <c r="R57" i="114"/>
  <c r="Q57" i="114"/>
  <c r="P57" i="114"/>
  <c r="O57" i="114"/>
  <c r="T37" i="114"/>
  <c r="S37" i="114"/>
  <c r="Q37" i="114"/>
  <c r="O37" i="114"/>
  <c r="P37" i="114"/>
  <c r="R37" i="114"/>
  <c r="B37" i="114"/>
  <c r="S32" i="114"/>
  <c r="Q32" i="114"/>
  <c r="O32" i="114"/>
  <c r="T32" i="114"/>
  <c r="R32" i="114"/>
  <c r="P32" i="114"/>
  <c r="T27" i="114"/>
  <c r="S58" i="114"/>
  <c r="R58" i="114"/>
  <c r="Q58" i="114"/>
  <c r="P58" i="114"/>
  <c r="O27" i="114"/>
  <c r="R27" i="114"/>
  <c r="P27" i="114"/>
  <c r="O58" i="114"/>
  <c r="A1" i="114" a="1"/>
  <c r="A1" i="114" s="1"/>
  <c r="T59" i="90"/>
  <c r="T60" i="90"/>
  <c r="T61" i="90"/>
  <c r="T62" i="90"/>
  <c r="T63" i="90"/>
  <c r="T64" i="90"/>
  <c r="T65" i="90"/>
  <c r="T66" i="90"/>
  <c r="T67" i="90"/>
  <c r="T68" i="90"/>
  <c r="T69" i="90"/>
  <c r="T70" i="90"/>
  <c r="T71" i="90"/>
  <c r="T72" i="90"/>
  <c r="T73" i="90"/>
  <c r="T74" i="90"/>
  <c r="T75" i="90"/>
  <c r="T76" i="90"/>
  <c r="T77" i="90"/>
  <c r="T78" i="90"/>
  <c r="T79" i="90"/>
  <c r="T80" i="90"/>
  <c r="T81" i="90"/>
  <c r="T82" i="90"/>
  <c r="T83" i="90"/>
  <c r="T84" i="90"/>
  <c r="T85" i="90"/>
  <c r="T86" i="90"/>
  <c r="T87" i="90"/>
  <c r="T88" i="90"/>
  <c r="T89" i="90"/>
  <c r="T57" i="90"/>
  <c r="S57" i="90"/>
  <c r="R57" i="90"/>
  <c r="Q57" i="90"/>
  <c r="P57" i="90"/>
  <c r="O57" i="90"/>
  <c r="S57" i="2"/>
  <c r="R57" i="2"/>
  <c r="Q57" i="2"/>
  <c r="P57" i="2"/>
  <c r="O57" i="2"/>
  <c r="T100" i="90"/>
  <c r="T99" i="90"/>
  <c r="T98" i="90"/>
  <c r="T97" i="90"/>
  <c r="T96" i="90"/>
  <c r="T95" i="90"/>
  <c r="T94" i="90"/>
  <c r="T93" i="90"/>
  <c r="T92" i="90"/>
  <c r="T91" i="90"/>
  <c r="T90" i="90"/>
  <c r="S37" i="90"/>
  <c r="R37" i="90"/>
  <c r="Q37" i="90"/>
  <c r="P37" i="90"/>
  <c r="O37" i="90"/>
  <c r="T32" i="90"/>
  <c r="S58" i="90"/>
  <c r="R32" i="90"/>
  <c r="Q32" i="90"/>
  <c r="O32" i="90"/>
  <c r="P32" i="90"/>
  <c r="S27" i="90"/>
  <c r="R27" i="90"/>
  <c r="Q58" i="90"/>
  <c r="P58" i="90"/>
  <c r="O58" i="90"/>
  <c r="P27" i="90"/>
  <c r="O27" i="90"/>
  <c r="A1" i="90" a="1"/>
  <c r="A1" i="90" s="1"/>
  <c r="B37" i="136"/>
  <c r="Q27" i="136"/>
  <c r="B27" i="136"/>
  <c r="B32" i="136"/>
  <c r="O1" i="136"/>
  <c r="O4" i="136" s="1"/>
  <c r="T58" i="136"/>
  <c r="B58" i="136"/>
  <c r="B32" i="135"/>
  <c r="B37" i="135"/>
  <c r="P58" i="135"/>
  <c r="S27" i="135"/>
  <c r="B27" i="135"/>
  <c r="B32" i="134"/>
  <c r="R27" i="134"/>
  <c r="B27" i="134"/>
  <c r="Q58" i="134"/>
  <c r="T58" i="134"/>
  <c r="B58" i="134"/>
  <c r="B37" i="134"/>
  <c r="T58" i="133"/>
  <c r="B58" i="133"/>
  <c r="B37" i="133"/>
  <c r="B32" i="133"/>
  <c r="Q27" i="133"/>
  <c r="R27" i="133"/>
  <c r="B27" i="133"/>
  <c r="O2" i="132"/>
  <c r="B37" i="132"/>
  <c r="Q27" i="132"/>
  <c r="B27" i="132"/>
  <c r="T58" i="132"/>
  <c r="B58" i="132"/>
  <c r="O3" i="131"/>
  <c r="B37" i="131"/>
  <c r="Q27" i="131"/>
  <c r="B27" i="131"/>
  <c r="T58" i="131"/>
  <c r="B58" i="131"/>
  <c r="B37" i="130"/>
  <c r="S27" i="130"/>
  <c r="B27" i="130"/>
  <c r="B32" i="129"/>
  <c r="B37" i="129"/>
  <c r="Q58" i="129"/>
  <c r="R27" i="129"/>
  <c r="B27" i="129"/>
  <c r="B37" i="128"/>
  <c r="Q27" i="128"/>
  <c r="S27" i="128"/>
  <c r="B27" i="128"/>
  <c r="T58" i="128"/>
  <c r="B58" i="128"/>
  <c r="B32" i="127"/>
  <c r="B37" i="127"/>
  <c r="P58" i="127"/>
  <c r="S58" i="127"/>
  <c r="Q27" i="126"/>
  <c r="S27" i="126"/>
  <c r="B27" i="126"/>
  <c r="T58" i="126"/>
  <c r="B58" i="126"/>
  <c r="Q27" i="125"/>
  <c r="S27" i="125"/>
  <c r="B27" i="125"/>
  <c r="T58" i="125"/>
  <c r="B58" i="125"/>
  <c r="B32" i="124"/>
  <c r="R27" i="124"/>
  <c r="S27" i="124"/>
  <c r="Q27" i="124"/>
  <c r="B27" i="124"/>
  <c r="T58" i="124"/>
  <c r="B58" i="124"/>
  <c r="Q27" i="123"/>
  <c r="S27" i="123"/>
  <c r="B27" i="123"/>
  <c r="B37" i="123"/>
  <c r="T58" i="123"/>
  <c r="B58" i="123"/>
  <c r="O1" i="122"/>
  <c r="O4" i="122" s="1"/>
  <c r="T58" i="122"/>
  <c r="B58" i="122"/>
  <c r="B37" i="122"/>
  <c r="Q27" i="122"/>
  <c r="S27" i="122"/>
  <c r="B27" i="122"/>
  <c r="B32" i="121"/>
  <c r="B37" i="121"/>
  <c r="Q27" i="121"/>
  <c r="B27" i="121"/>
  <c r="T58" i="121"/>
  <c r="B58" i="121"/>
  <c r="B37" i="120"/>
  <c r="B32" i="120"/>
  <c r="Q27" i="120"/>
  <c r="S27" i="120"/>
  <c r="T27" i="120"/>
  <c r="B27" i="120"/>
  <c r="T58" i="120"/>
  <c r="B58" i="120"/>
  <c r="Q27" i="119"/>
  <c r="S27" i="119"/>
  <c r="B27" i="119"/>
  <c r="T58" i="119"/>
  <c r="B58" i="119"/>
  <c r="C13" i="3"/>
  <c r="B37" i="118"/>
  <c r="Q27" i="118"/>
  <c r="S27" i="118"/>
  <c r="B27" i="118"/>
  <c r="T58" i="118"/>
  <c r="B58" i="118"/>
  <c r="C12" i="3"/>
  <c r="Q27" i="117"/>
  <c r="S27" i="117"/>
  <c r="B27" i="117"/>
  <c r="T58" i="117"/>
  <c r="B58" i="117"/>
  <c r="Q27" i="116"/>
  <c r="B27" i="116"/>
  <c r="B37" i="116"/>
  <c r="B32" i="116"/>
  <c r="C11" i="3"/>
  <c r="T58" i="116"/>
  <c r="B58" i="116"/>
  <c r="C10" i="3"/>
  <c r="B32" i="115"/>
  <c r="B37" i="115"/>
  <c r="P58" i="115"/>
  <c r="T58" i="115"/>
  <c r="B58" i="115"/>
  <c r="Q27" i="115"/>
  <c r="S27" i="115"/>
  <c r="B27" i="115"/>
  <c r="B32" i="114"/>
  <c r="Q27" i="114"/>
  <c r="S27" i="114"/>
  <c r="B27" i="114"/>
  <c r="C9" i="3"/>
  <c r="T58" i="114"/>
  <c r="B58" i="114"/>
  <c r="S32" i="90"/>
  <c r="B32" i="90"/>
  <c r="R58" i="90"/>
  <c r="T27" i="90"/>
  <c r="T37" i="90"/>
  <c r="B37" i="90"/>
  <c r="Q27" i="90"/>
  <c r="B27" i="90"/>
  <c r="T58" i="90"/>
  <c r="B58" i="90"/>
  <c r="O58" i="135"/>
  <c r="T58" i="135"/>
  <c r="O58" i="130"/>
  <c r="T58" i="130"/>
  <c r="B58" i="130"/>
  <c r="T58" i="129"/>
  <c r="B58" i="129"/>
  <c r="O58" i="127"/>
  <c r="T58" i="127"/>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H174" i="12"/>
  <c r="I174" i="12"/>
  <c r="J174" i="12"/>
  <c r="K174" i="12"/>
  <c r="L174" i="12"/>
  <c r="M174" i="12"/>
  <c r="N174" i="12"/>
  <c r="P174" i="12"/>
  <c r="R174" i="12"/>
  <c r="C3" i="3"/>
  <c r="C31" i="3"/>
  <c r="O5" i="136"/>
  <c r="C30" i="3"/>
  <c r="C29" i="3"/>
  <c r="C28" i="3"/>
  <c r="C27" i="3"/>
  <c r="O5" i="132"/>
  <c r="C26" i="3"/>
  <c r="C25" i="3"/>
  <c r="C24" i="3"/>
  <c r="C23" i="3"/>
  <c r="C22" i="3"/>
  <c r="C21" i="3"/>
  <c r="C20" i="3"/>
  <c r="C19" i="3"/>
  <c r="C18" i="3"/>
  <c r="C17" i="3"/>
  <c r="C16" i="3"/>
  <c r="C15" i="3"/>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c r="J30" i="3"/>
  <c r="AE4205" i="9"/>
  <c r="J29" i="3"/>
  <c r="J28" i="3"/>
  <c r="J27" i="3"/>
  <c r="AE3769" i="9"/>
  <c r="J26" i="3"/>
  <c r="AE3545" i="9"/>
  <c r="J25" i="3"/>
  <c r="AE3321" i="9"/>
  <c r="J24" i="3"/>
  <c r="AE3097" i="9"/>
  <c r="J23" i="3"/>
  <c r="J22" i="3"/>
  <c r="J21" i="3"/>
  <c r="J20" i="3"/>
  <c r="J19" i="3"/>
  <c r="J18" i="3"/>
  <c r="J17" i="3"/>
  <c r="J16" i="3"/>
  <c r="J15" i="3"/>
  <c r="J14" i="3"/>
  <c r="J13" i="3"/>
  <c r="J12" i="3"/>
  <c r="J11" i="3"/>
  <c r="J10" i="3"/>
  <c r="J9" i="3"/>
  <c r="J8" i="3"/>
  <c r="J7" i="3"/>
  <c r="H172" i="12"/>
  <c r="G172" i="12"/>
  <c r="J172" i="12"/>
  <c r="K172" i="12"/>
  <c r="L172" i="12"/>
  <c r="M172" i="12"/>
  <c r="N172" i="12"/>
  <c r="P172" i="12"/>
  <c r="R172" i="12"/>
  <c r="F134" i="12"/>
  <c r="N134" i="12"/>
  <c r="F135" i="12"/>
  <c r="H135" i="12"/>
  <c r="F136" i="12"/>
  <c r="F137" i="12"/>
  <c r="H137" i="12"/>
  <c r="F138" i="12"/>
  <c r="H138" i="12"/>
  <c r="G138" i="12"/>
  <c r="I138" i="12"/>
  <c r="F139" i="12"/>
  <c r="H139" i="12"/>
  <c r="F140" i="12"/>
  <c r="N140" i="12"/>
  <c r="F141" i="12"/>
  <c r="H141" i="12"/>
  <c r="F142" i="12"/>
  <c r="H142" i="12"/>
  <c r="F143" i="12"/>
  <c r="H143" i="12"/>
  <c r="F144" i="12"/>
  <c r="F145" i="12"/>
  <c r="N145" i="12"/>
  <c r="F146" i="12"/>
  <c r="H146" i="12"/>
  <c r="G146" i="12"/>
  <c r="I146" i="12"/>
  <c r="F147" i="12"/>
  <c r="H147" i="12"/>
  <c r="F148" i="12"/>
  <c r="H148" i="12"/>
  <c r="G148" i="12"/>
  <c r="I148" i="12"/>
  <c r="F149" i="12"/>
  <c r="N149" i="12"/>
  <c r="F151" i="12"/>
  <c r="F152" i="12"/>
  <c r="N152" i="12"/>
  <c r="F153" i="12"/>
  <c r="F154" i="12"/>
  <c r="H154" i="12"/>
  <c r="F155" i="12"/>
  <c r="H155" i="12"/>
  <c r="F156" i="12"/>
  <c r="N156" i="12"/>
  <c r="F157" i="12"/>
  <c r="H157" i="12"/>
  <c r="F158" i="12"/>
  <c r="F159" i="12"/>
  <c r="H159" i="12"/>
  <c r="F160" i="12"/>
  <c r="N160" i="12"/>
  <c r="F161" i="12"/>
  <c r="N161" i="12"/>
  <c r="F162" i="12"/>
  <c r="H162" i="12"/>
  <c r="F163" i="12"/>
  <c r="H163" i="12"/>
  <c r="F164" i="12"/>
  <c r="H164" i="12"/>
  <c r="G164" i="12"/>
  <c r="I164" i="12"/>
  <c r="H165" i="12"/>
  <c r="F166" i="12"/>
  <c r="N166" i="12"/>
  <c r="H169" i="12"/>
  <c r="H170" i="12"/>
  <c r="H171" i="12"/>
  <c r="F133" i="12"/>
  <c r="N133" i="12"/>
  <c r="G133" i="12"/>
  <c r="G134" i="12"/>
  <c r="G135" i="12"/>
  <c r="G136" i="12"/>
  <c r="G137" i="12"/>
  <c r="G139" i="12"/>
  <c r="G140" i="12"/>
  <c r="G141" i="12"/>
  <c r="G142" i="12"/>
  <c r="G143" i="12"/>
  <c r="G144" i="12"/>
  <c r="G145" i="12"/>
  <c r="G147" i="12"/>
  <c r="G149" i="12"/>
  <c r="G150" i="12"/>
  <c r="G151" i="12"/>
  <c r="G152" i="12"/>
  <c r="G153" i="12"/>
  <c r="G154" i="12"/>
  <c r="G155" i="12"/>
  <c r="G156" i="12"/>
  <c r="G157" i="12"/>
  <c r="G158" i="12"/>
  <c r="G159" i="12"/>
  <c r="G160" i="12"/>
  <c r="G161" i="12"/>
  <c r="G162" i="12"/>
  <c r="G163" i="12"/>
  <c r="G165" i="12"/>
  <c r="G166" i="12"/>
  <c r="G167" i="12"/>
  <c r="G168" i="12"/>
  <c r="G169" i="12"/>
  <c r="G170" i="12"/>
  <c r="G171" i="12"/>
  <c r="H136" i="12"/>
  <c r="I136" i="12"/>
  <c r="H140" i="12"/>
  <c r="I140" i="12"/>
  <c r="H144" i="12"/>
  <c r="I144" i="12"/>
  <c r="H150" i="12"/>
  <c r="H153" i="12"/>
  <c r="I153" i="12"/>
  <c r="H167" i="12"/>
  <c r="H168" i="12"/>
  <c r="I168" i="12"/>
  <c r="J133" i="12"/>
  <c r="J134" i="12"/>
  <c r="K134" i="12"/>
  <c r="J135" i="12"/>
  <c r="K135" i="12"/>
  <c r="J136" i="12"/>
  <c r="K136" i="12"/>
  <c r="J137" i="12"/>
  <c r="K137" i="12"/>
  <c r="J138" i="12"/>
  <c r="K138" i="12"/>
  <c r="J139" i="12"/>
  <c r="J140" i="12"/>
  <c r="J141" i="12"/>
  <c r="J142" i="12"/>
  <c r="K142" i="12"/>
  <c r="J143" i="12"/>
  <c r="K143" i="12"/>
  <c r="J144" i="12"/>
  <c r="K144" i="12"/>
  <c r="J145" i="12"/>
  <c r="K145" i="12"/>
  <c r="J146" i="12"/>
  <c r="K146" i="12"/>
  <c r="J147" i="12"/>
  <c r="J148" i="12"/>
  <c r="K148" i="12"/>
  <c r="J149" i="12"/>
  <c r="J150" i="12"/>
  <c r="K150" i="12"/>
  <c r="J151" i="12"/>
  <c r="J152" i="12"/>
  <c r="K152" i="12"/>
  <c r="J153" i="12"/>
  <c r="J154" i="12"/>
  <c r="K154" i="12"/>
  <c r="J155" i="12"/>
  <c r="J156" i="12"/>
  <c r="J157" i="12"/>
  <c r="J158" i="12"/>
  <c r="K158" i="12"/>
  <c r="J159" i="12"/>
  <c r="K159" i="12"/>
  <c r="J160" i="12"/>
  <c r="K160" i="12"/>
  <c r="J161" i="12"/>
  <c r="K161" i="12"/>
  <c r="J162" i="12"/>
  <c r="K162" i="12"/>
  <c r="J163" i="12"/>
  <c r="J164" i="12"/>
  <c r="J165" i="12"/>
  <c r="J166" i="12"/>
  <c r="K166" i="12"/>
  <c r="J167" i="12"/>
  <c r="K167" i="12"/>
  <c r="J168" i="12"/>
  <c r="K168" i="12"/>
  <c r="J169" i="12"/>
  <c r="K169" i="12"/>
  <c r="J170" i="12"/>
  <c r="K170" i="12"/>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c r="B58" i="127"/>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Q27" i="39"/>
  <c r="Q19" i="39"/>
  <c r="Q11" i="39"/>
  <c r="Q3" i="39"/>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c r="H133" i="12"/>
  <c r="I137" i="12"/>
  <c r="N154" i="12"/>
  <c r="N135" i="12"/>
  <c r="H152" i="12"/>
  <c r="I152" i="12"/>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c r="N159" i="12"/>
  <c r="N158" i="12"/>
  <c r="H151" i="12"/>
  <c r="I151" i="12"/>
  <c r="N151" i="12"/>
  <c r="H134" i="12"/>
  <c r="I134" i="12"/>
  <c r="N170" i="12"/>
  <c r="N164" i="12"/>
  <c r="N162" i="12"/>
  <c r="I162" i="12"/>
  <c r="H161" i="12"/>
  <c r="I161" i="12"/>
  <c r="H160" i="12"/>
  <c r="I160" i="12"/>
  <c r="H149" i="12"/>
  <c r="I149" i="12"/>
  <c r="H145" i="12"/>
  <c r="I145" i="12"/>
  <c r="I141" i="12"/>
  <c r="N137" i="12"/>
  <c r="H166" i="12"/>
  <c r="I166" i="12"/>
  <c r="I165" i="12"/>
  <c r="I157" i="12"/>
  <c r="N171" i="12"/>
  <c r="N163" i="12"/>
  <c r="N155" i="12"/>
  <c r="N147" i="12"/>
  <c r="N139" i="12"/>
  <c r="I171" i="12"/>
  <c r="I163" i="12"/>
  <c r="I155" i="12"/>
  <c r="I147" i="12"/>
  <c r="I139" i="12"/>
  <c r="I133" i="12"/>
  <c r="V39" i="6"/>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c r="I49" i="9"/>
  <c r="G132" i="12"/>
  <c r="H132" i="12"/>
  <c r="J132" i="12"/>
  <c r="K132" i="12"/>
  <c r="L132" i="12"/>
  <c r="M132" i="12"/>
  <c r="N132" i="12"/>
  <c r="P132" i="12"/>
  <c r="R132" i="12"/>
  <c r="G127" i="12"/>
  <c r="G128" i="12"/>
  <c r="G129" i="12"/>
  <c r="G130" i="12"/>
  <c r="G131" i="12"/>
  <c r="H127" i="12"/>
  <c r="H128" i="12"/>
  <c r="H129" i="12"/>
  <c r="H130" i="12"/>
  <c r="H131" i="12"/>
  <c r="J127" i="12"/>
  <c r="K127" i="12"/>
  <c r="J128" i="12"/>
  <c r="K128" i="12"/>
  <c r="J129" i="12"/>
  <c r="K129" i="12"/>
  <c r="J130" i="12"/>
  <c r="K130" i="12"/>
  <c r="J131" i="12"/>
  <c r="K131" i="12"/>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c r="J121" i="12"/>
  <c r="K121" i="12"/>
  <c r="J122" i="12"/>
  <c r="J123" i="12"/>
  <c r="K123" i="12"/>
  <c r="J124" i="12"/>
  <c r="K124" i="12"/>
  <c r="J125" i="12"/>
  <c r="K125" i="12"/>
  <c r="J126" i="12"/>
  <c r="K126" i="12"/>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c r="L120" i="12"/>
  <c r="M120" i="12"/>
  <c r="N120" i="12"/>
  <c r="P120" i="12"/>
  <c r="R120" i="12"/>
  <c r="G119" i="12"/>
  <c r="H119" i="12"/>
  <c r="J119" i="12"/>
  <c r="K119" i="12"/>
  <c r="L119" i="12"/>
  <c r="M119" i="12"/>
  <c r="N119" i="12"/>
  <c r="P119" i="12"/>
  <c r="R119" i="12"/>
  <c r="G47" i="12"/>
  <c r="H47" i="12"/>
  <c r="J47" i="12"/>
  <c r="K47" i="12"/>
  <c r="L47" i="12"/>
  <c r="M47" i="12"/>
  <c r="N47" i="12"/>
  <c r="P47" i="12"/>
  <c r="R47" i="12"/>
  <c r="I4" i="38"/>
  <c r="B36" i="136"/>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c r="B98" i="126"/>
  <c r="B94" i="126"/>
  <c r="B90" i="126"/>
  <c r="B86" i="126"/>
  <c r="B82" i="126"/>
  <c r="B78" i="126"/>
  <c r="B74" i="126"/>
  <c r="B70" i="126"/>
  <c r="B66" i="126"/>
  <c r="B62" i="126"/>
  <c r="B42" i="126"/>
  <c r="B19" i="126"/>
  <c r="B13" i="126"/>
  <c r="B11" i="126"/>
  <c r="AG1" i="126"/>
  <c r="AE1" i="126"/>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c r="B98" i="128"/>
  <c r="B94" i="128"/>
  <c r="B90" i="128"/>
  <c r="B86" i="128"/>
  <c r="B82" i="128"/>
  <c r="B78" i="128"/>
  <c r="B74" i="128"/>
  <c r="B70" i="128"/>
  <c r="B66" i="128"/>
  <c r="B62" i="128"/>
  <c r="B42" i="128"/>
  <c r="B19" i="128"/>
  <c r="B13" i="128"/>
  <c r="B11" i="128"/>
  <c r="AG1" i="128"/>
  <c r="AE1" i="128"/>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c r="B98" i="120"/>
  <c r="B94" i="120"/>
  <c r="B90" i="120"/>
  <c r="B86" i="120"/>
  <c r="B82" i="120"/>
  <c r="B78" i="120"/>
  <c r="B74" i="120"/>
  <c r="B70" i="120"/>
  <c r="B20" i="135"/>
  <c r="B97" i="134"/>
  <c r="B41" i="134"/>
  <c r="B73" i="133"/>
  <c r="AG1" i="133"/>
  <c r="AE1" i="133"/>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c r="B98" i="119"/>
  <c r="B94" i="119"/>
  <c r="B90" i="119"/>
  <c r="B86" i="119"/>
  <c r="B82" i="119"/>
  <c r="B78" i="119"/>
  <c r="B74" i="119"/>
  <c r="B70" i="119"/>
  <c r="B66" i="119"/>
  <c r="B62" i="119"/>
  <c r="B36" i="119"/>
  <c r="B20" i="119"/>
  <c r="B14" i="119"/>
  <c r="B12" i="119"/>
  <c r="B1" i="119"/>
  <c r="B38" i="118"/>
  <c r="B34" i="118"/>
  <c r="B16" i="118"/>
  <c r="AG1" i="118"/>
  <c r="AE1" i="118"/>
  <c r="B98" i="117"/>
  <c r="B94" i="117"/>
  <c r="B90" i="117"/>
  <c r="B86" i="117"/>
  <c r="B82" i="117"/>
  <c r="B78" i="117"/>
  <c r="B74" i="117"/>
  <c r="B70" i="117"/>
  <c r="B66" i="117"/>
  <c r="B62" i="117"/>
  <c r="B42" i="117"/>
  <c r="B19" i="117"/>
  <c r="B13" i="117"/>
  <c r="B11" i="117"/>
  <c r="AG1" i="117"/>
  <c r="AE1" i="117"/>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c r="J31" i="6"/>
  <c r="B20" i="6"/>
  <c r="B3" i="8"/>
  <c r="E12" i="8"/>
  <c r="B12" i="6"/>
  <c r="E31" i="6"/>
  <c r="L31" i="6"/>
  <c r="I5" i="6"/>
  <c r="B6" i="8"/>
  <c r="F12" i="8"/>
  <c r="B17" i="6"/>
  <c r="G31" i="6"/>
  <c r="N31" i="6"/>
  <c r="B6" i="6"/>
  <c r="B7" i="8"/>
  <c r="G12" i="8"/>
  <c r="B13" i="6"/>
  <c r="B8" i="8"/>
  <c r="H12" i="8"/>
  <c r="B14" i="6"/>
  <c r="B9" i="8"/>
  <c r="I5" i="8"/>
  <c r="B8" i="6"/>
  <c r="B15" i="6"/>
  <c r="B10" i="8"/>
  <c r="I121" i="12"/>
  <c r="I132" i="12"/>
  <c r="I124" i="12"/>
  <c r="I129" i="12"/>
  <c r="I127" i="12"/>
  <c r="I119" i="12"/>
  <c r="I47" i="12"/>
  <c r="R8" i="12"/>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c r="J4" i="12"/>
  <c r="K4" i="12"/>
  <c r="J5" i="12"/>
  <c r="K5" i="12"/>
  <c r="J6" i="12"/>
  <c r="K6" i="12"/>
  <c r="J7" i="12"/>
  <c r="K7" i="12"/>
  <c r="J8" i="12"/>
  <c r="K8" i="12"/>
  <c r="J9" i="12"/>
  <c r="K9" i="12"/>
  <c r="J10" i="12"/>
  <c r="K10" i="12"/>
  <c r="J11" i="12"/>
  <c r="K11" i="12"/>
  <c r="J12" i="12"/>
  <c r="K12" i="12"/>
  <c r="J13" i="12"/>
  <c r="K13" i="12"/>
  <c r="J14" i="12"/>
  <c r="K14" i="12"/>
  <c r="J15" i="12"/>
  <c r="K15" i="12"/>
  <c r="J16" i="12"/>
  <c r="K16" i="12"/>
  <c r="J17" i="12"/>
  <c r="K17" i="12"/>
  <c r="J18" i="12"/>
  <c r="K18" i="12"/>
  <c r="J19" i="12"/>
  <c r="K19" i="12"/>
  <c r="J20" i="12"/>
  <c r="K20" i="12"/>
  <c r="J21" i="12"/>
  <c r="K21" i="12"/>
  <c r="J22" i="12"/>
  <c r="K22" i="12"/>
  <c r="J23" i="12"/>
  <c r="K23" i="12"/>
  <c r="J24" i="12"/>
  <c r="K24" i="12"/>
  <c r="J25" i="12"/>
  <c r="K25" i="12"/>
  <c r="J26" i="12"/>
  <c r="K26" i="12"/>
  <c r="J27" i="12"/>
  <c r="K27" i="12"/>
  <c r="J28" i="12"/>
  <c r="K28" i="12"/>
  <c r="J29" i="12"/>
  <c r="K29" i="12"/>
  <c r="J30" i="12"/>
  <c r="K30" i="12"/>
  <c r="J31" i="12"/>
  <c r="K31" i="12"/>
  <c r="J32" i="12"/>
  <c r="K32" i="12"/>
  <c r="J33" i="12"/>
  <c r="K33" i="12"/>
  <c r="J34" i="12"/>
  <c r="K34" i="12"/>
  <c r="J35" i="12"/>
  <c r="K35" i="12"/>
  <c r="J36" i="12"/>
  <c r="K36" i="12"/>
  <c r="J37" i="12"/>
  <c r="K37" i="12"/>
  <c r="J38" i="12"/>
  <c r="K38" i="12"/>
  <c r="J39" i="12"/>
  <c r="K39" i="12"/>
  <c r="J40" i="12"/>
  <c r="K40" i="12"/>
  <c r="J41" i="12"/>
  <c r="K41" i="12"/>
  <c r="J42" i="12"/>
  <c r="K42" i="12"/>
  <c r="J43" i="12"/>
  <c r="K43" i="12"/>
  <c r="J44" i="12"/>
  <c r="K44" i="12"/>
  <c r="J45" i="12"/>
  <c r="K45" i="12"/>
  <c r="J46" i="12"/>
  <c r="K46" i="12"/>
  <c r="J48" i="12"/>
  <c r="K48" i="12"/>
  <c r="J49" i="12"/>
  <c r="K49" i="12"/>
  <c r="J50" i="12"/>
  <c r="K50" i="12"/>
  <c r="J51" i="12"/>
  <c r="K51" i="12"/>
  <c r="J52" i="12"/>
  <c r="K52" i="12"/>
  <c r="J53" i="12"/>
  <c r="K53" i="12"/>
  <c r="J54" i="12"/>
  <c r="K54" i="12"/>
  <c r="J55" i="12"/>
  <c r="K55" i="12"/>
  <c r="J56" i="12"/>
  <c r="K56" i="12"/>
  <c r="J57" i="12"/>
  <c r="K57" i="12"/>
  <c r="J58" i="12"/>
  <c r="K58" i="12"/>
  <c r="J59" i="12"/>
  <c r="K59" i="12"/>
  <c r="J60" i="12"/>
  <c r="K60" i="12"/>
  <c r="J61" i="12"/>
  <c r="K61" i="12"/>
  <c r="J62" i="12"/>
  <c r="K62" i="12"/>
  <c r="J63" i="12"/>
  <c r="K63" i="12"/>
  <c r="J64" i="12"/>
  <c r="K64" i="12"/>
  <c r="J65" i="12"/>
  <c r="K65" i="12"/>
  <c r="J66" i="12"/>
  <c r="K66" i="12"/>
  <c r="J67" i="12"/>
  <c r="K67" i="12"/>
  <c r="J68" i="12"/>
  <c r="K68" i="12"/>
  <c r="J69" i="12"/>
  <c r="K69" i="12"/>
  <c r="J70" i="12"/>
  <c r="K70" i="12"/>
  <c r="J71" i="12"/>
  <c r="K71" i="12"/>
  <c r="J72" i="12"/>
  <c r="K72" i="12"/>
  <c r="J73" i="12"/>
  <c r="K73" i="12"/>
  <c r="J74" i="12"/>
  <c r="K74" i="12"/>
  <c r="J75" i="12"/>
  <c r="K75" i="12"/>
  <c r="J76" i="12"/>
  <c r="K76" i="12"/>
  <c r="J77" i="12"/>
  <c r="K77" i="12"/>
  <c r="J78" i="12"/>
  <c r="K78" i="12"/>
  <c r="J79" i="12"/>
  <c r="K79" i="12"/>
  <c r="J80" i="12"/>
  <c r="K80" i="12"/>
  <c r="J81" i="12"/>
  <c r="K81" i="12"/>
  <c r="J82" i="12"/>
  <c r="K82" i="12"/>
  <c r="J83" i="12"/>
  <c r="K83" i="12"/>
  <c r="J84" i="12"/>
  <c r="K84" i="12"/>
  <c r="J85" i="12"/>
  <c r="K85" i="12"/>
  <c r="J86" i="12"/>
  <c r="K86" i="12"/>
  <c r="J87" i="12"/>
  <c r="K87" i="12"/>
  <c r="J88" i="12"/>
  <c r="K88" i="12"/>
  <c r="J89" i="12"/>
  <c r="K89" i="12"/>
  <c r="J90" i="12"/>
  <c r="K90" i="12"/>
  <c r="J91" i="12"/>
  <c r="K91" i="12"/>
  <c r="J92" i="12"/>
  <c r="K92" i="12"/>
  <c r="J93" i="12"/>
  <c r="K93" i="12"/>
  <c r="J94" i="12"/>
  <c r="K94" i="12"/>
  <c r="J95" i="12"/>
  <c r="K95" i="12"/>
  <c r="J96" i="12"/>
  <c r="K96" i="12"/>
  <c r="J97" i="12"/>
  <c r="K97" i="12"/>
  <c r="J98" i="12"/>
  <c r="K98" i="12"/>
  <c r="J99" i="12"/>
  <c r="K99" i="12"/>
  <c r="J100" i="12"/>
  <c r="K100" i="12"/>
  <c r="J101" i="12"/>
  <c r="K101" i="12"/>
  <c r="J102" i="12"/>
  <c r="K102" i="12"/>
  <c r="J103" i="12"/>
  <c r="K103" i="12"/>
  <c r="J104" i="12"/>
  <c r="K104" i="12"/>
  <c r="J105" i="12"/>
  <c r="K105" i="12"/>
  <c r="J106" i="12"/>
  <c r="K106" i="12"/>
  <c r="J107" i="12"/>
  <c r="K107" i="12"/>
  <c r="J108" i="12"/>
  <c r="K108" i="12"/>
  <c r="J109" i="12"/>
  <c r="K109" i="12"/>
  <c r="J110" i="12"/>
  <c r="K110" i="12"/>
  <c r="J111" i="12"/>
  <c r="K111" i="12"/>
  <c r="J112" i="12"/>
  <c r="K112" i="12"/>
  <c r="J113" i="12"/>
  <c r="K113" i="12"/>
  <c r="J114" i="12"/>
  <c r="K114" i="12"/>
  <c r="J115" i="12"/>
  <c r="K115" i="12"/>
  <c r="J116" i="12"/>
  <c r="K116" i="12"/>
  <c r="J117" i="12"/>
  <c r="K117" i="12"/>
  <c r="J118" i="12"/>
  <c r="K118" i="12"/>
  <c r="J2" i="12"/>
  <c r="K2" i="12"/>
  <c r="H3" i="12"/>
  <c r="H10" i="12"/>
  <c r="H18" i="12"/>
  <c r="H24" i="12"/>
  <c r="H29" i="12"/>
  <c r="H30" i="12"/>
  <c r="H31" i="12"/>
  <c r="H32" i="12"/>
  <c r="H40" i="12"/>
  <c r="H44" i="12"/>
  <c r="G64" i="12"/>
  <c r="H64" i="12"/>
  <c r="G65" i="12"/>
  <c r="H65" i="12"/>
  <c r="G67" i="12"/>
  <c r="H67" i="12"/>
  <c r="G68" i="12"/>
  <c r="H68" i="12"/>
  <c r="G69" i="12"/>
  <c r="H69" i="12"/>
  <c r="I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c r="H5" i="12"/>
  <c r="H6" i="12"/>
  <c r="H7" i="12"/>
  <c r="H8" i="12"/>
  <c r="H9" i="12"/>
  <c r="G10" i="12"/>
  <c r="G12" i="12"/>
  <c r="H13" i="12"/>
  <c r="H14" i="12"/>
  <c r="G15" i="12"/>
  <c r="G16" i="12"/>
  <c r="G17" i="12"/>
  <c r="G18" i="12"/>
  <c r="H20" i="12"/>
  <c r="H21" i="12"/>
  <c r="H22" i="12"/>
  <c r="H23" i="12"/>
  <c r="G24" i="12"/>
  <c r="I24" i="12"/>
  <c r="H25" i="12"/>
  <c r="H26" i="12"/>
  <c r="G28" i="12"/>
  <c r="G29" i="12"/>
  <c r="I29" i="12"/>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c r="G11" i="12"/>
  <c r="G19" i="12"/>
  <c r="G20" i="12"/>
  <c r="G26" i="12"/>
  <c r="I26" i="12"/>
  <c r="G27" i="12"/>
  <c r="G34" i="12"/>
  <c r="I34" i="12"/>
  <c r="G35" i="12"/>
  <c r="G36" i="12"/>
  <c r="H36" i="12"/>
  <c r="I36" i="12"/>
  <c r="G43" i="12"/>
  <c r="G8" i="3"/>
  <c r="H4" i="12"/>
  <c r="H11" i="12"/>
  <c r="H12" i="12"/>
  <c r="H19" i="12"/>
  <c r="H27" i="12"/>
  <c r="H28" i="12"/>
  <c r="H35"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c r="C7" i="3"/>
  <c r="C14" i="3"/>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c r="G4" i="12"/>
  <c r="I4" i="12"/>
  <c r="H115" i="12"/>
  <c r="I115" i="12"/>
  <c r="H61" i="12"/>
  <c r="I61" i="12"/>
  <c r="G42" i="12"/>
  <c r="I42" i="12"/>
  <c r="H111" i="12"/>
  <c r="I111" i="12"/>
  <c r="H15" i="12"/>
  <c r="I15" i="12"/>
  <c r="H51" i="12"/>
  <c r="I51" i="12"/>
  <c r="H48" i="12"/>
  <c r="I48" i="12"/>
  <c r="G112" i="12"/>
  <c r="I112" i="12"/>
  <c r="G104" i="12"/>
  <c r="I104" i="12"/>
  <c r="G97" i="12"/>
  <c r="I97" i="12"/>
  <c r="G89" i="12"/>
  <c r="I89" i="12"/>
  <c r="G81" i="12"/>
  <c r="I81" i="12"/>
  <c r="G80" i="12"/>
  <c r="I80" i="12"/>
  <c r="G103" i="12"/>
  <c r="I103" i="12"/>
  <c r="G118" i="12"/>
  <c r="I118" i="12"/>
  <c r="G110" i="12"/>
  <c r="I110" i="12"/>
  <c r="G102" i="12"/>
  <c r="I102" i="12"/>
  <c r="G95" i="12"/>
  <c r="I95" i="12"/>
  <c r="G87" i="12"/>
  <c r="I87" i="12"/>
  <c r="G117" i="12"/>
  <c r="I117" i="12"/>
  <c r="G109" i="12"/>
  <c r="I109" i="12"/>
  <c r="G101" i="12"/>
  <c r="I101" i="12"/>
  <c r="G94" i="12"/>
  <c r="I94" i="12"/>
  <c r="G86" i="12"/>
  <c r="I86" i="12"/>
  <c r="G85" i="12"/>
  <c r="I85" i="12"/>
  <c r="G114" i="12"/>
  <c r="I114" i="12"/>
  <c r="G106" i="12"/>
  <c r="I106" i="12"/>
  <c r="G98" i="12"/>
  <c r="I98" i="12"/>
  <c r="G91" i="12"/>
  <c r="I91" i="12"/>
  <c r="G113" i="12"/>
  <c r="I113" i="12"/>
  <c r="G105" i="12"/>
  <c r="I105" i="12"/>
  <c r="G90" i="12"/>
  <c r="I90" i="12"/>
  <c r="G82" i="12"/>
  <c r="I82" i="12"/>
  <c r="H16" i="12"/>
  <c r="I16" i="12"/>
  <c r="G49" i="12"/>
  <c r="I49" i="12"/>
  <c r="H39" i="12"/>
  <c r="I39" i="12"/>
  <c r="H56" i="12"/>
  <c r="I56" i="12"/>
  <c r="G63" i="12"/>
  <c r="I63" i="12"/>
  <c r="G22" i="12"/>
  <c r="I22" i="12"/>
  <c r="G46" i="12"/>
  <c r="I46" i="12"/>
  <c r="G14" i="12"/>
  <c r="I14" i="12"/>
  <c r="G58" i="12"/>
  <c r="I58" i="12"/>
  <c r="H38" i="12"/>
  <c r="I38" i="12"/>
  <c r="G57" i="12"/>
  <c r="I57" i="12"/>
  <c r="H55" i="12"/>
  <c r="I55" i="12"/>
  <c r="G13" i="12"/>
  <c r="I13" i="12"/>
  <c r="H59" i="12"/>
  <c r="I59" i="12"/>
  <c r="G45" i="12"/>
  <c r="I45" i="12"/>
  <c r="G37" i="12"/>
  <c r="I37" i="12"/>
  <c r="G21" i="12"/>
  <c r="I21" i="12"/>
  <c r="G62" i="12"/>
  <c r="I62" i="12"/>
  <c r="G54" i="12"/>
  <c r="I54" i="12"/>
  <c r="G53" i="12"/>
  <c r="I53" i="12"/>
  <c r="G50" i="12"/>
  <c r="I50" i="12"/>
  <c r="H33" i="12"/>
  <c r="I33" i="12"/>
  <c r="H41" i="12"/>
  <c r="I41" i="12"/>
  <c r="H17" i="12"/>
  <c r="I17" i="12"/>
  <c r="G25" i="12"/>
  <c r="I25" i="12"/>
  <c r="G23" i="12"/>
  <c r="I23" i="12"/>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28" i="7"/>
  <c r="J32" i="7"/>
  <c r="J33" i="7"/>
  <c r="I28" i="7"/>
  <c r="I32" i="7"/>
  <c r="I33" i="7"/>
  <c r="H28" i="7"/>
  <c r="H32" i="7"/>
  <c r="H33" i="7"/>
  <c r="K32" i="7"/>
  <c r="G32" i="7"/>
  <c r="L32" i="7"/>
  <c r="L31" i="7"/>
  <c r="L30" i="7"/>
  <c r="L29" i="7"/>
  <c r="K28" i="7"/>
  <c r="G28" i="7"/>
  <c r="L28" i="7"/>
  <c r="L27" i="7"/>
  <c r="L26" i="7"/>
  <c r="L25" i="7"/>
  <c r="H14" i="7"/>
  <c r="H18" i="7"/>
  <c r="H19" i="7"/>
  <c r="K18" i="7"/>
  <c r="J18" i="7"/>
  <c r="I18" i="7"/>
  <c r="G18" i="7"/>
  <c r="L17" i="7"/>
  <c r="L16" i="7"/>
  <c r="L15" i="7"/>
  <c r="K14" i="7"/>
  <c r="K19" i="7"/>
  <c r="J14" i="7"/>
  <c r="J19" i="7"/>
  <c r="I14" i="7"/>
  <c r="I19" i="7"/>
  <c r="G14" i="7"/>
  <c r="G19" i="7"/>
  <c r="L13" i="7"/>
  <c r="L12" i="7"/>
  <c r="L11" i="7"/>
  <c r="H19" i="5"/>
  <c r="H20" i="5"/>
  <c r="H21" i="5"/>
  <c r="H18" i="5"/>
  <c r="H17" i="5"/>
  <c r="H16" i="5"/>
  <c r="H15" i="5"/>
  <c r="H14" i="5"/>
  <c r="H13" i="5"/>
  <c r="L38" i="7"/>
  <c r="H12" i="5"/>
  <c r="H11" i="5"/>
  <c r="H10" i="5"/>
  <c r="L37" i="7"/>
  <c r="H9" i="5"/>
  <c r="H8" i="5"/>
  <c r="H7" i="5"/>
  <c r="H6" i="5"/>
  <c r="H5" i="5"/>
  <c r="K38" i="7"/>
  <c r="H38" i="7"/>
  <c r="K37" i="7"/>
  <c r="J37" i="7"/>
  <c r="I37" i="7"/>
  <c r="H37" i="7"/>
  <c r="G37" i="7"/>
  <c r="K36" i="7"/>
  <c r="J36" i="7"/>
  <c r="I36" i="7"/>
  <c r="H36" i="7"/>
  <c r="G36" i="7"/>
  <c r="H39" i="7"/>
  <c r="K39" i="7"/>
  <c r="I38" i="7"/>
  <c r="I39" i="7"/>
  <c r="J38" i="7"/>
  <c r="J39" i="7"/>
  <c r="G38" i="7"/>
  <c r="G39" i="7"/>
  <c r="L39" i="7"/>
  <c r="L19" i="7"/>
  <c r="L18" i="7"/>
  <c r="K33" i="7"/>
  <c r="G33" i="7"/>
  <c r="L36" i="7"/>
  <c r="H4" i="5"/>
  <c r="H66" i="12"/>
  <c r="G66" i="12"/>
  <c r="G8" i="12"/>
  <c r="I8" i="12"/>
  <c r="G7" i="12"/>
  <c r="I7" i="12"/>
  <c r="L14" i="7"/>
  <c r="K4" i="4"/>
  <c r="K5" i="4"/>
  <c r="K6" i="4"/>
  <c r="K7" i="4"/>
  <c r="K8" i="4"/>
  <c r="K9" i="4"/>
  <c r="K10" i="4"/>
  <c r="K11" i="4"/>
  <c r="K12" i="4"/>
  <c r="K13" i="4"/>
  <c r="K74" i="4"/>
  <c r="C2" i="3"/>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57" i="2"/>
  <c r="L33" i="7"/>
  <c r="B2" i="8"/>
  <c r="I66" i="12"/>
  <c r="P32" i="2"/>
  <c r="S37" i="2"/>
  <c r="Q32" i="2"/>
  <c r="R27" i="2"/>
  <c r="Q37" i="2"/>
  <c r="R32" i="2"/>
  <c r="O27" i="2"/>
  <c r="S32" i="2"/>
  <c r="P27" i="2"/>
  <c r="O37" i="2"/>
  <c r="P37" i="2"/>
  <c r="O32" i="2"/>
  <c r="R37" i="2"/>
  <c r="Q58" i="2"/>
  <c r="R58" i="2"/>
  <c r="S58" i="2"/>
  <c r="O58" i="2"/>
  <c r="P58" i="2"/>
  <c r="Q27" i="2"/>
  <c r="S27" i="2"/>
  <c r="T37" i="2"/>
  <c r="B37" i="2"/>
  <c r="T32" i="2"/>
  <c r="B32" i="2"/>
  <c r="T27" i="2"/>
  <c r="B27" i="2"/>
  <c r="T58" i="2"/>
  <c r="B58" i="2"/>
  <c r="Q48" i="9"/>
  <c r="O48" i="9"/>
  <c r="P48" i="9"/>
  <c r="R48" i="9"/>
  <c r="S48" i="9"/>
  <c r="T48" i="9"/>
  <c r="B150" i="12"/>
  <c r="B146" i="12"/>
  <c r="B152" i="12"/>
  <c r="B172" i="12"/>
  <c r="B125" i="12"/>
  <c r="B130" i="12"/>
  <c r="B124" i="12"/>
  <c r="B169" i="12"/>
  <c r="B155" i="12"/>
  <c r="B166" i="12"/>
  <c r="B164" i="12"/>
  <c r="B161" i="12"/>
  <c r="B171" i="12"/>
  <c r="B127" i="12"/>
  <c r="B126" i="12"/>
  <c r="B119" i="12"/>
  <c r="B136" i="12"/>
  <c r="B153" i="12"/>
  <c r="B163" i="12"/>
  <c r="B160" i="12"/>
  <c r="B132" i="12"/>
  <c r="B151" i="12"/>
  <c r="B2" i="12"/>
  <c r="B140" i="12"/>
  <c r="B128" i="12"/>
  <c r="B154" i="12"/>
  <c r="B144" i="12"/>
  <c r="B168" i="12"/>
  <c r="B159" i="12"/>
  <c r="B174" i="12"/>
  <c r="B162" i="12"/>
  <c r="B137" i="12"/>
  <c r="B123" i="12"/>
  <c r="B131" i="12"/>
  <c r="B141" i="12"/>
  <c r="B165" i="12"/>
  <c r="B134" i="12"/>
  <c r="B138" i="12"/>
  <c r="B148" i="12"/>
  <c r="B158" i="12"/>
  <c r="B149" i="12"/>
  <c r="B143" i="12"/>
  <c r="B133" i="12"/>
  <c r="B139" i="12"/>
  <c r="B122" i="12"/>
  <c r="B121" i="12"/>
  <c r="B156" i="12"/>
  <c r="B157" i="12"/>
  <c r="B47" i="12"/>
  <c r="B145" i="12"/>
  <c r="B147" i="12"/>
  <c r="B135" i="12"/>
  <c r="B170" i="12"/>
  <c r="B129" i="12"/>
  <c r="B167" i="12"/>
  <c r="B142" i="12"/>
  <c r="B120" i="12"/>
  <c r="B173" i="12"/>
  <c r="H10" i="8"/>
  <c r="G10" i="8"/>
  <c r="E10" i="8"/>
  <c r="F10" i="8"/>
  <c r="D10" i="8"/>
  <c r="I10" i="8"/>
  <c r="G2" i="12"/>
  <c r="N2" i="12"/>
  <c r="H2" i="12"/>
  <c r="I2" i="12"/>
  <c r="M2" i="12"/>
  <c r="B84" i="12"/>
  <c r="B58" i="12"/>
  <c r="B3" i="12"/>
  <c r="B108" i="12"/>
  <c r="B31" i="12"/>
  <c r="B34" i="12"/>
  <c r="B112" i="12"/>
  <c r="B44" i="12"/>
  <c r="B11" i="12"/>
  <c r="B73" i="12"/>
  <c r="B27" i="12"/>
  <c r="B106" i="12"/>
  <c r="B104" i="12"/>
  <c r="B33" i="12"/>
  <c r="B13" i="12"/>
  <c r="B114" i="12"/>
  <c r="B97" i="12"/>
  <c r="B32" i="12"/>
  <c r="B6" i="12"/>
  <c r="B69" i="12"/>
  <c r="B117" i="12"/>
  <c r="B4" i="12"/>
  <c r="B21" i="12"/>
  <c r="B91" i="12"/>
  <c r="B103" i="12"/>
  <c r="B7" i="12"/>
  <c r="B14" i="12"/>
  <c r="B80" i="12"/>
  <c r="B118" i="12"/>
  <c r="B52" i="12"/>
  <c r="B57" i="12"/>
  <c r="B102" i="12"/>
  <c r="B109" i="12"/>
  <c r="B78" i="12"/>
  <c r="B23" i="12"/>
  <c r="B81" i="12"/>
  <c r="B87" i="12"/>
  <c r="B89" i="12"/>
  <c r="B38" i="12"/>
  <c r="B25" i="12"/>
  <c r="B63" i="12"/>
  <c r="B46" i="12"/>
  <c r="B77" i="12"/>
  <c r="B64" i="12"/>
  <c r="B22" i="12"/>
  <c r="B54" i="12"/>
  <c r="B30" i="12"/>
  <c r="B85" i="12"/>
  <c r="B105" i="12"/>
  <c r="B37" i="12"/>
  <c r="B36" i="12"/>
  <c r="B83" i="12"/>
  <c r="B72" i="12"/>
  <c r="B9" i="12"/>
  <c r="B88" i="12"/>
  <c r="B70" i="12"/>
  <c r="B96" i="12"/>
  <c r="B107" i="12"/>
  <c r="B41" i="12"/>
  <c r="B82" i="12"/>
  <c r="B66" i="12"/>
  <c r="B101" i="12"/>
  <c r="B76" i="12"/>
  <c r="B8" i="12"/>
  <c r="B28" i="12"/>
  <c r="B79" i="12"/>
  <c r="B29" i="12"/>
  <c r="B94" i="12"/>
  <c r="B75" i="12"/>
  <c r="B115" i="12"/>
  <c r="B74" i="12"/>
  <c r="B15" i="12"/>
  <c r="B48" i="12"/>
  <c r="B61" i="12"/>
  <c r="B35" i="12"/>
  <c r="B90" i="12"/>
  <c r="B40" i="12"/>
  <c r="B10" i="12"/>
  <c r="B12" i="12"/>
  <c r="B49" i="12"/>
  <c r="B56" i="12"/>
  <c r="B116" i="12"/>
  <c r="B42" i="12"/>
  <c r="B60" i="12"/>
  <c r="B50" i="12"/>
  <c r="B110" i="12"/>
  <c r="B55" i="12"/>
  <c r="B100" i="12"/>
  <c r="B51" i="12"/>
  <c r="B98" i="12"/>
  <c r="B95" i="12"/>
  <c r="B67" i="12"/>
  <c r="B68" i="12"/>
  <c r="B59" i="12"/>
  <c r="B26" i="12"/>
  <c r="B99" i="12"/>
  <c r="B39" i="12"/>
  <c r="B53" i="12"/>
  <c r="B45" i="12"/>
  <c r="B93" i="12"/>
  <c r="B86" i="12"/>
  <c r="B43" i="12"/>
  <c r="B113" i="12"/>
  <c r="B19" i="12"/>
  <c r="B71" i="12"/>
  <c r="B17" i="12"/>
  <c r="B18" i="12"/>
  <c r="B16" i="12"/>
  <c r="B62" i="12"/>
  <c r="B92" i="12"/>
  <c r="B24" i="12"/>
  <c r="B111" i="12"/>
  <c r="B20" i="12"/>
  <c r="B65" i="12"/>
  <c r="B5" i="12"/>
  <c r="AD11" i="9"/>
  <c r="AD17" i="9"/>
  <c r="AD28" i="9"/>
  <c r="AD36" i="9"/>
  <c r="AD42" i="9"/>
  <c r="AD49" i="9"/>
  <c r="AD60" i="9"/>
  <c r="AD74" i="9"/>
  <c r="AD80" i="9"/>
  <c r="AD84" i="9"/>
  <c r="AD92" i="9"/>
  <c r="AD99" i="9"/>
  <c r="AD112" i="9"/>
  <c r="AD116" i="9"/>
  <c r="AD124" i="9"/>
  <c r="AD131" i="9"/>
  <c r="AD137" i="9"/>
  <c r="AD145" i="9"/>
  <c r="AD153" i="9"/>
  <c r="AD187" i="9"/>
  <c r="AD193" i="9"/>
  <c r="AD211" i="9"/>
  <c r="AD218" i="9"/>
  <c r="AD225" i="9"/>
  <c r="AD231" i="9"/>
  <c r="AD235" i="9"/>
  <c r="AD243" i="9"/>
  <c r="AD250" i="9"/>
  <c r="AD256" i="9"/>
  <c r="AD263" i="9"/>
  <c r="AD267" i="9"/>
  <c r="AD275" i="9"/>
  <c r="AD288" i="9"/>
  <c r="AD299" i="9"/>
  <c r="AD307" i="9"/>
  <c r="AD313" i="9"/>
  <c r="AD328" i="9"/>
  <c r="AD336" i="9"/>
  <c r="AD340" i="9"/>
  <c r="AD344" i="9"/>
  <c r="AD348" i="9"/>
  <c r="AD352" i="9"/>
  <c r="AD355" i="9"/>
  <c r="AD359" i="9"/>
  <c r="AD369" i="9"/>
  <c r="AD382" i="9"/>
  <c r="AD386" i="9"/>
  <c r="AD394" i="9"/>
  <c r="AD401" i="9"/>
  <c r="AD407" i="9"/>
  <c r="AD418" i="9"/>
  <c r="AD426" i="9"/>
  <c r="AD432" i="9"/>
  <c r="AD439" i="9"/>
  <c r="AD450" i="9"/>
  <c r="AD464" i="9"/>
  <c r="AD470" i="9"/>
  <c r="AD474" i="9"/>
  <c r="AD482" i="9"/>
  <c r="AD489" i="9"/>
  <c r="AD502" i="9"/>
  <c r="AD511" i="9"/>
  <c r="AD534" i="9"/>
  <c r="AD538" i="9"/>
  <c r="AD542" i="9"/>
  <c r="AD545" i="9"/>
  <c r="AD558" i="9"/>
  <c r="AD569" i="9"/>
  <c r="AD577" i="9"/>
  <c r="AD583" i="9"/>
  <c r="AD601" i="9"/>
  <c r="AD608" i="9"/>
  <c r="AD615" i="9"/>
  <c r="AD621" i="9"/>
  <c r="AD625" i="9"/>
  <c r="AD633" i="9"/>
  <c r="AD640" i="9"/>
  <c r="AD646" i="9"/>
  <c r="AD653" i="9"/>
  <c r="AD657" i="9"/>
  <c r="AD665" i="9"/>
  <c r="AD678" i="9"/>
  <c r="AD686" i="9"/>
  <c r="AD694" i="9"/>
  <c r="AD698" i="9"/>
  <c r="AD702" i="9"/>
  <c r="AD706" i="9"/>
  <c r="AD710" i="9"/>
  <c r="AD734" i="9"/>
  <c r="AD740" i="9"/>
  <c r="AD744" i="9"/>
  <c r="AD752" i="9"/>
  <c r="AD759" i="9"/>
  <c r="AD772" i="9"/>
  <c r="AD776" i="9"/>
  <c r="AD784" i="9"/>
  <c r="AD791" i="9"/>
  <c r="AD797" i="9"/>
  <c r="AD808" i="9"/>
  <c r="AD816" i="9"/>
  <c r="AD822" i="9"/>
  <c r="AD829" i="9"/>
  <c r="AD840" i="9"/>
  <c r="AD324" i="9"/>
  <c r="AD18" i="9"/>
  <c r="AD29" i="9"/>
  <c r="AD37" i="9"/>
  <c r="AD43" i="9"/>
  <c r="AD61" i="9"/>
  <c r="AD68" i="9"/>
  <c r="AD75" i="9"/>
  <c r="AD81" i="9"/>
  <c r="AD85" i="9"/>
  <c r="AD93" i="9"/>
  <c r="AD100" i="9"/>
  <c r="AD106" i="9"/>
  <c r="AD113" i="9"/>
  <c r="AD117" i="9"/>
  <c r="AD125" i="9"/>
  <c r="AD138" i="9"/>
  <c r="AD146" i="9"/>
  <c r="AD154" i="9"/>
  <c r="AD158" i="9"/>
  <c r="AD162" i="9"/>
  <c r="AD166" i="9"/>
  <c r="AD170" i="9"/>
  <c r="AD194" i="9"/>
  <c r="AD200" i="9"/>
  <c r="AD204" i="9"/>
  <c r="AD212" i="9"/>
  <c r="AD219" i="9"/>
  <c r="AD232" i="9"/>
  <c r="AD236" i="9"/>
  <c r="AD244" i="9"/>
  <c r="AD251" i="9"/>
  <c r="AD257" i="9"/>
  <c r="AD268" i="9"/>
  <c r="AD276" i="9"/>
  <c r="AD282" i="9"/>
  <c r="AD289" i="9"/>
  <c r="AD300" i="9"/>
  <c r="AD314" i="9"/>
  <c r="AD320" i="9"/>
  <c r="AD329" i="9"/>
  <c r="AD337" i="9"/>
  <c r="AD341" i="9"/>
  <c r="AD345" i="9"/>
  <c r="AD349" i="9"/>
  <c r="AD353" i="9"/>
  <c r="AD356" i="9"/>
  <c r="AD360" i="9"/>
  <c r="AD363" i="9"/>
  <c r="AD370" i="9"/>
  <c r="AD376" i="9"/>
  <c r="AD383" i="9"/>
  <c r="AD387" i="9"/>
  <c r="AD395" i="9"/>
  <c r="AD408" i="9"/>
  <c r="AD419" i="9"/>
  <c r="AD427" i="9"/>
  <c r="AD433" i="9"/>
  <c r="AD451" i="9"/>
  <c r="AD458" i="9"/>
  <c r="AD465" i="9"/>
  <c r="AD471" i="9"/>
  <c r="AD475" i="9"/>
  <c r="AD483" i="9"/>
  <c r="AD490" i="9"/>
  <c r="AD496" i="9"/>
  <c r="AD503" i="9"/>
  <c r="AD512" i="9"/>
  <c r="AD546" i="9"/>
  <c r="AD552" i="9"/>
  <c r="AD559" i="9"/>
  <c r="AD570" i="9"/>
  <c r="AD584" i="9"/>
  <c r="AD590" i="9"/>
  <c r="AD594" i="9"/>
  <c r="AD602" i="9"/>
  <c r="AD609" i="9"/>
  <c r="AD622" i="9"/>
  <c r="AD626" i="9"/>
  <c r="AD634" i="9"/>
  <c r="AD641" i="9"/>
  <c r="AD647" i="9"/>
  <c r="AD658" i="9"/>
  <c r="AD666" i="9"/>
  <c r="AD672" i="9"/>
  <c r="AD679" i="9"/>
  <c r="AD687" i="9"/>
  <c r="AD695" i="9"/>
  <c r="AD699" i="9"/>
  <c r="AD703" i="9"/>
  <c r="AD707" i="9"/>
  <c r="AD711" i="9"/>
  <c r="AD728" i="9"/>
  <c r="AD735" i="9"/>
  <c r="AD741" i="9"/>
  <c r="AD745" i="9"/>
  <c r="AD753" i="9"/>
  <c r="AD760" i="9"/>
  <c r="AD766" i="9"/>
  <c r="AD773" i="9"/>
  <c r="AD777" i="9"/>
  <c r="AD785" i="9"/>
  <c r="AD798" i="9"/>
  <c r="AD809" i="9"/>
  <c r="AD817" i="9"/>
  <c r="AD823" i="9"/>
  <c r="AD841" i="9"/>
  <c r="AD848" i="9"/>
  <c r="AD855" i="9"/>
  <c r="AD861" i="9"/>
  <c r="AD865" i="9"/>
  <c r="AD873" i="9"/>
  <c r="AD907" i="9"/>
  <c r="AD913" i="9"/>
  <c r="AD931" i="9"/>
  <c r="AD938" i="9"/>
  <c r="AD945" i="9"/>
  <c r="AD951" i="9"/>
  <c r="AD955" i="9"/>
  <c r="AD963" i="9"/>
  <c r="AD970" i="9"/>
  <c r="AD976" i="9"/>
  <c r="AD12" i="9"/>
  <c r="AD19" i="9"/>
  <c r="AD30" i="9"/>
  <c r="AD44" i="9"/>
  <c r="AD50" i="9"/>
  <c r="AD54" i="9"/>
  <c r="AD62" i="9"/>
  <c r="AD69" i="9"/>
  <c r="AD82" i="9"/>
  <c r="AD86" i="9"/>
  <c r="AD94" i="9"/>
  <c r="AD101" i="9"/>
  <c r="AD107" i="9"/>
  <c r="AD118" i="9"/>
  <c r="AD126" i="9"/>
  <c r="AD132" i="9"/>
  <c r="AD139" i="9"/>
  <c r="AD147" i="9"/>
  <c r="AD155" i="9"/>
  <c r="AD159" i="9"/>
  <c r="AD163" i="9"/>
  <c r="AD167" i="9"/>
  <c r="AD171" i="9"/>
  <c r="AD188" i="9"/>
  <c r="AD195" i="9"/>
  <c r="AD201" i="9"/>
  <c r="AD205" i="9"/>
  <c r="AD213" i="9"/>
  <c r="AD220" i="9"/>
  <c r="AD226" i="9"/>
  <c r="AD233" i="9"/>
  <c r="AD237" i="9"/>
  <c r="AD245" i="9"/>
  <c r="AD258" i="9"/>
  <c r="AD269" i="9"/>
  <c r="AD277" i="9"/>
  <c r="AD283" i="9"/>
  <c r="AD301" i="9"/>
  <c r="AD308" i="9"/>
  <c r="AD315" i="9"/>
  <c r="AD321" i="9"/>
  <c r="AD330" i="9"/>
  <c r="AD357" i="9"/>
  <c r="AD361" i="9"/>
  <c r="AD364" i="9"/>
  <c r="AD371" i="9"/>
  <c r="AD377" i="9"/>
  <c r="AD388" i="9"/>
  <c r="AD396" i="9"/>
  <c r="AD402" i="9"/>
  <c r="AD409" i="9"/>
  <c r="AD420" i="9"/>
  <c r="AD434" i="9"/>
  <c r="AD440" i="9"/>
  <c r="AD444" i="9"/>
  <c r="AD452" i="9"/>
  <c r="AD459" i="9"/>
  <c r="AD472" i="9"/>
  <c r="AD476" i="9"/>
  <c r="AD484" i="9"/>
  <c r="AD491" i="9"/>
  <c r="AD497" i="9"/>
  <c r="AD505" i="9"/>
  <c r="AD513" i="9"/>
  <c r="AD547" i="9"/>
  <c r="AD553" i="9"/>
  <c r="AD571" i="9"/>
  <c r="AD578" i="9"/>
  <c r="AD585" i="9"/>
  <c r="AD591" i="9"/>
  <c r="AD595" i="9"/>
  <c r="AD603" i="9"/>
  <c r="AD610" i="9"/>
  <c r="AD616" i="9"/>
  <c r="AD623" i="9"/>
  <c r="AD627" i="9"/>
  <c r="AD635" i="9"/>
  <c r="AD648" i="9"/>
  <c r="AD659" i="9"/>
  <c r="AD667" i="9"/>
  <c r="AD673" i="9"/>
  <c r="AD688" i="9"/>
  <c r="AD696" i="9"/>
  <c r="AD700" i="9"/>
  <c r="AD704" i="9"/>
  <c r="AD708" i="9"/>
  <c r="AD712" i="9"/>
  <c r="AD715" i="9"/>
  <c r="AD719" i="9"/>
  <c r="AD729" i="9"/>
  <c r="AD742" i="9"/>
  <c r="AD746" i="9"/>
  <c r="AD754" i="9"/>
  <c r="AD761" i="9"/>
  <c r="AD767" i="9"/>
  <c r="AD778" i="9"/>
  <c r="AD786" i="9"/>
  <c r="AD792" i="9"/>
  <c r="AD799" i="9"/>
  <c r="AD810" i="9"/>
  <c r="AD824" i="9"/>
  <c r="AD830" i="9"/>
  <c r="AD834" i="9"/>
  <c r="AD842" i="9"/>
  <c r="AD849" i="9"/>
  <c r="AD862" i="9"/>
  <c r="AD866" i="9"/>
  <c r="AD874" i="9"/>
  <c r="AD878" i="9"/>
  <c r="AD882" i="9"/>
  <c r="AD886" i="9"/>
  <c r="AD890" i="9"/>
  <c r="AD914" i="9"/>
  <c r="AD920" i="9"/>
  <c r="AD924" i="9"/>
  <c r="AD932" i="9"/>
  <c r="AD939" i="9"/>
  <c r="AD952" i="9"/>
  <c r="AD956" i="9"/>
  <c r="AD964" i="9"/>
  <c r="AD971" i="9"/>
  <c r="AD977" i="9"/>
  <c r="AD684" i="9"/>
  <c r="AD13" i="9"/>
  <c r="AD31" i="9"/>
  <c r="AD38" i="9"/>
  <c r="AD45" i="9"/>
  <c r="AD51" i="9"/>
  <c r="AD55" i="9"/>
  <c r="AD63" i="9"/>
  <c r="AD70" i="9"/>
  <c r="AD76" i="9"/>
  <c r="AD83" i="9"/>
  <c r="AD87" i="9"/>
  <c r="AD95" i="9"/>
  <c r="AD108" i="9"/>
  <c r="AD119" i="9"/>
  <c r="AD127" i="9"/>
  <c r="AD133" i="9"/>
  <c r="AD148" i="9"/>
  <c r="AD156" i="9"/>
  <c r="AD160" i="9"/>
  <c r="AD164" i="9"/>
  <c r="AD168" i="9"/>
  <c r="AD172" i="9"/>
  <c r="AD175" i="9"/>
  <c r="AD179" i="9"/>
  <c r="AD189" i="9"/>
  <c r="AD202" i="9"/>
  <c r="AD206" i="9"/>
  <c r="AD214" i="9"/>
  <c r="AD221" i="9"/>
  <c r="AD227" i="9"/>
  <c r="AD238" i="9"/>
  <c r="AD246" i="9"/>
  <c r="AD252" i="9"/>
  <c r="AD259" i="9"/>
  <c r="AD270" i="9"/>
  <c r="AD284" i="9"/>
  <c r="AD290" i="9"/>
  <c r="AD294" i="9"/>
  <c r="AD302" i="9"/>
  <c r="AD309" i="9"/>
  <c r="AD322" i="9"/>
  <c r="AD331" i="9"/>
  <c r="AD354" i="9"/>
  <c r="AD358" i="9"/>
  <c r="AD362" i="9"/>
  <c r="AD365" i="9"/>
  <c r="AD378" i="9"/>
  <c r="AD389" i="9"/>
  <c r="AD397" i="9"/>
  <c r="AD403" i="9"/>
  <c r="AD421" i="9"/>
  <c r="AD428" i="9"/>
  <c r="AD435" i="9"/>
  <c r="AD441" i="9"/>
  <c r="AD445" i="9"/>
  <c r="AD453" i="9"/>
  <c r="AD460" i="9"/>
  <c r="AD466" i="9"/>
  <c r="AD473" i="9"/>
  <c r="AD477" i="9"/>
  <c r="AD485" i="9"/>
  <c r="AD498" i="9"/>
  <c r="AD506" i="9"/>
  <c r="AD514" i="9"/>
  <c r="AD518" i="9"/>
  <c r="AD522" i="9"/>
  <c r="AD526" i="9"/>
  <c r="AD530" i="9"/>
  <c r="AD554" i="9"/>
  <c r="AD560" i="9"/>
  <c r="AD564" i="9"/>
  <c r="AD572" i="9"/>
  <c r="AD579" i="9"/>
  <c r="AD592" i="9"/>
  <c r="AD596" i="9"/>
  <c r="AD604" i="9"/>
  <c r="AD611" i="9"/>
  <c r="AD617" i="9"/>
  <c r="AD628" i="9"/>
  <c r="AD636" i="9"/>
  <c r="AD642" i="9"/>
  <c r="AD649" i="9"/>
  <c r="AD660" i="9"/>
  <c r="AD674" i="9"/>
  <c r="AD680" i="9"/>
  <c r="AD689" i="9"/>
  <c r="AD697" i="9"/>
  <c r="AD701" i="9"/>
  <c r="AD144" i="9"/>
  <c r="AD14" i="9"/>
  <c r="AD20" i="9"/>
  <c r="AD24" i="9"/>
  <c r="AD32" i="9"/>
  <c r="AD39" i="9"/>
  <c r="AD52" i="9"/>
  <c r="AD56" i="9"/>
  <c r="AD64" i="9"/>
  <c r="AD71" i="9"/>
  <c r="AD77" i="9"/>
  <c r="AD88" i="9"/>
  <c r="AD96" i="9"/>
  <c r="AD102" i="9"/>
  <c r="AD109" i="9"/>
  <c r="AD120" i="9"/>
  <c r="AD134" i="9"/>
  <c r="AD140" i="9"/>
  <c r="AD149" i="9"/>
  <c r="AD157" i="9"/>
  <c r="AD161" i="9"/>
  <c r="AD165" i="9"/>
  <c r="AD169" i="9"/>
  <c r="AD173" i="9"/>
  <c r="AD176" i="9"/>
  <c r="AD180" i="9"/>
  <c r="AD183" i="9"/>
  <c r="AD190" i="9"/>
  <c r="AD196" i="9"/>
  <c r="AD203" i="9"/>
  <c r="AD207" i="9"/>
  <c r="AD215" i="9"/>
  <c r="AD228" i="9"/>
  <c r="AD239" i="9"/>
  <c r="AD247" i="9"/>
  <c r="AD253" i="9"/>
  <c r="AD271" i="9"/>
  <c r="AD278" i="9"/>
  <c r="AD285" i="9"/>
  <c r="AD291" i="9"/>
  <c r="AD295" i="9"/>
  <c r="AD303" i="9"/>
  <c r="AD310" i="9"/>
  <c r="AD316" i="9"/>
  <c r="AD323" i="9"/>
  <c r="AD332" i="9"/>
  <c r="AD366" i="9"/>
  <c r="AD372" i="9"/>
  <c r="AD379" i="9"/>
  <c r="AD390" i="9"/>
  <c r="AD404" i="9"/>
  <c r="AD410" i="9"/>
  <c r="AD414" i="9"/>
  <c r="AD422" i="9"/>
  <c r="AD429" i="9"/>
  <c r="AD442" i="9"/>
  <c r="AD446" i="9"/>
  <c r="AD454" i="9"/>
  <c r="AD461" i="9"/>
  <c r="AD467" i="9"/>
  <c r="AD478" i="9"/>
  <c r="AD486" i="9"/>
  <c r="AD492" i="9"/>
  <c r="AD499" i="9"/>
  <c r="AD507" i="9"/>
  <c r="AD515" i="9"/>
  <c r="AD519" i="9"/>
  <c r="AD523" i="9"/>
  <c r="AD527" i="9"/>
  <c r="AD531" i="9"/>
  <c r="AD548" i="9"/>
  <c r="AD555" i="9"/>
  <c r="AD561" i="9"/>
  <c r="AD565" i="9"/>
  <c r="AD573" i="9"/>
  <c r="AD580" i="9"/>
  <c r="AD586" i="9"/>
  <c r="AD593" i="9"/>
  <c r="AD597" i="9"/>
  <c r="AD605" i="9"/>
  <c r="AD618" i="9"/>
  <c r="AD629" i="9"/>
  <c r="AD637" i="9"/>
  <c r="AD643" i="9"/>
  <c r="AD661" i="9"/>
  <c r="AD668" i="9"/>
  <c r="AD675" i="9"/>
  <c r="AD681" i="9"/>
  <c r="AD690" i="9"/>
  <c r="AD717" i="9"/>
  <c r="AD721" i="9"/>
  <c r="AD724" i="9"/>
  <c r="AD731" i="9"/>
  <c r="AD737" i="9"/>
  <c r="AD748" i="9"/>
  <c r="AD756" i="9"/>
  <c r="AD762" i="9"/>
  <c r="AD769" i="9"/>
  <c r="AD780" i="9"/>
  <c r="AD794" i="9"/>
  <c r="AD800" i="9"/>
  <c r="AD804" i="9"/>
  <c r="AD812" i="9"/>
  <c r="AD819" i="9"/>
  <c r="AD832" i="9"/>
  <c r="AD836" i="9"/>
  <c r="AD844" i="9"/>
  <c r="AD851" i="9"/>
  <c r="AD857" i="9"/>
  <c r="AD868" i="9"/>
  <c r="AD876" i="9"/>
  <c r="AD880" i="9"/>
  <c r="AD884" i="9"/>
  <c r="AD888" i="9"/>
  <c r="AD892" i="9"/>
  <c r="AD895" i="9"/>
  <c r="AD899" i="9"/>
  <c r="AD909" i="9"/>
  <c r="AD922" i="9"/>
  <c r="AD926" i="9"/>
  <c r="AD934" i="9"/>
  <c r="AD941" i="9"/>
  <c r="AD947" i="9"/>
  <c r="AD958" i="9"/>
  <c r="AD966" i="9"/>
  <c r="AD972" i="9"/>
  <c r="AD979" i="9"/>
  <c r="AD504" i="9"/>
  <c r="AD9" i="9"/>
  <c r="AD22" i="9"/>
  <c r="AD26" i="9"/>
  <c r="AD34" i="9"/>
  <c r="AD41" i="9"/>
  <c r="AD47" i="9"/>
  <c r="AD58" i="9"/>
  <c r="AD66" i="9"/>
  <c r="AD72" i="9"/>
  <c r="AD79" i="9"/>
  <c r="AD90" i="9"/>
  <c r="AD104" i="9"/>
  <c r="AD110" i="9"/>
  <c r="AD114" i="9"/>
  <c r="AD122" i="9"/>
  <c r="AD129" i="9"/>
  <c r="AD142" i="9"/>
  <c r="AD151" i="9"/>
  <c r="AD174" i="9"/>
  <c r="AD178" i="9"/>
  <c r="AD182" i="9"/>
  <c r="AD185" i="9"/>
  <c r="AD198" i="9"/>
  <c r="AD209" i="9"/>
  <c r="AD217" i="9"/>
  <c r="AD223" i="9"/>
  <c r="AD241" i="9"/>
  <c r="AD248" i="9"/>
  <c r="AD255" i="9"/>
  <c r="AD261" i="9"/>
  <c r="AD265" i="9"/>
  <c r="AD273" i="9"/>
  <c r="AD280" i="9"/>
  <c r="AD286" i="9"/>
  <c r="AD293" i="9"/>
  <c r="AD297" i="9"/>
  <c r="AD305" i="9"/>
  <c r="AD318" i="9"/>
  <c r="AD326" i="9"/>
  <c r="AD334" i="9"/>
  <c r="AD338" i="9"/>
  <c r="AD342" i="9"/>
  <c r="AD346" i="9"/>
  <c r="AD350" i="9"/>
  <c r="AD374" i="9"/>
  <c r="AD380" i="9"/>
  <c r="AD384" i="9"/>
  <c r="AD392" i="9"/>
  <c r="AD399" i="9"/>
  <c r="AD412" i="9"/>
  <c r="AD416" i="9"/>
  <c r="AD424" i="9"/>
  <c r="AD431" i="9"/>
  <c r="AD437" i="9"/>
  <c r="AD448" i="9"/>
  <c r="AD456" i="9"/>
  <c r="AD462" i="9"/>
  <c r="AD469" i="9"/>
  <c r="AD480" i="9"/>
  <c r="AD494" i="9"/>
  <c r="AD500" i="9"/>
  <c r="AD509" i="9"/>
  <c r="AD517" i="9"/>
  <c r="AD521" i="9"/>
  <c r="AD525" i="9"/>
  <c r="AD529" i="9"/>
  <c r="AD533" i="9"/>
  <c r="AD536" i="9"/>
  <c r="AD540" i="9"/>
  <c r="AD543" i="9"/>
  <c r="AD550" i="9"/>
  <c r="AD556" i="9"/>
  <c r="AD563" i="9"/>
  <c r="AD567" i="9"/>
  <c r="AD575" i="9"/>
  <c r="AD588" i="9"/>
  <c r="AD599" i="9"/>
  <c r="AD607" i="9"/>
  <c r="AD613" i="9"/>
  <c r="AD631" i="9"/>
  <c r="AD638" i="9"/>
  <c r="AD645" i="9"/>
  <c r="AD651" i="9"/>
  <c r="AD655" i="9"/>
  <c r="AD663" i="9"/>
  <c r="AD670" i="9"/>
  <c r="AD676" i="9"/>
  <c r="AD683" i="9"/>
  <c r="AD692" i="9"/>
  <c r="AD726" i="9"/>
  <c r="AD732" i="9"/>
  <c r="AD739" i="9"/>
  <c r="AD750" i="9"/>
  <c r="AD764" i="9"/>
  <c r="AD770" i="9"/>
  <c r="AD774" i="9"/>
  <c r="AD782" i="9"/>
  <c r="AD789" i="9"/>
  <c r="AD802" i="9"/>
  <c r="AD806" i="9"/>
  <c r="AD814" i="9"/>
  <c r="AD821" i="9"/>
  <c r="AD827" i="9"/>
  <c r="AD838" i="9"/>
  <c r="AD846" i="9"/>
  <c r="AD852" i="9"/>
  <c r="AD859" i="9"/>
  <c r="AD870" i="9"/>
  <c r="AD897" i="9"/>
  <c r="AD901" i="9"/>
  <c r="AD904" i="9"/>
  <c r="AD911" i="9"/>
  <c r="AD917" i="9"/>
  <c r="AD928" i="9"/>
  <c r="AD936" i="9"/>
  <c r="AD942" i="9"/>
  <c r="AD949" i="9"/>
  <c r="AD960" i="9"/>
  <c r="AD974" i="9"/>
  <c r="AD980" i="9"/>
  <c r="AD10" i="9"/>
  <c r="AD16" i="9"/>
  <c r="AD23" i="9"/>
  <c r="AD27" i="9"/>
  <c r="AD35" i="9"/>
  <c r="AD48" i="9"/>
  <c r="AD59" i="9"/>
  <c r="AD67" i="9"/>
  <c r="AD73" i="9"/>
  <c r="AD91" i="9"/>
  <c r="AD98" i="9"/>
  <c r="AD105" i="9"/>
  <c r="AD111" i="9"/>
  <c r="AD115" i="9"/>
  <c r="AD123" i="9"/>
  <c r="AD130" i="9"/>
  <c r="AD136" i="9"/>
  <c r="AD143" i="9"/>
  <c r="AD152" i="9"/>
  <c r="AD186" i="9"/>
  <c r="AD192" i="9"/>
  <c r="AD199" i="9"/>
  <c r="AD210" i="9"/>
  <c r="AD224" i="9"/>
  <c r="AD230" i="9"/>
  <c r="AD234" i="9"/>
  <c r="AD242" i="9"/>
  <c r="AD249" i="9"/>
  <c r="AD262" i="9"/>
  <c r="AD266" i="9"/>
  <c r="AD274" i="9"/>
  <c r="AD281" i="9"/>
  <c r="AD287" i="9"/>
  <c r="AD298" i="9"/>
  <c r="AD306" i="9"/>
  <c r="AD312" i="9"/>
  <c r="AD319" i="9"/>
  <c r="AD327" i="9"/>
  <c r="AD335" i="9"/>
  <c r="AD339" i="9"/>
  <c r="AD343" i="9"/>
  <c r="AD347" i="9"/>
  <c r="AD351" i="9"/>
  <c r="AD368" i="9"/>
  <c r="AD375" i="9"/>
  <c r="AD381" i="9"/>
  <c r="AD385" i="9"/>
  <c r="AD393" i="9"/>
  <c r="AD400" i="9"/>
  <c r="AD406" i="9"/>
  <c r="AD413" i="9"/>
  <c r="AD417" i="9"/>
  <c r="AD425" i="9"/>
  <c r="AD438" i="9"/>
  <c r="AD449" i="9"/>
  <c r="AD457" i="9"/>
  <c r="AD463" i="9"/>
  <c r="AD481" i="9"/>
  <c r="AD488" i="9"/>
  <c r="AD495" i="9"/>
  <c r="AD501" i="9"/>
  <c r="AD510" i="9"/>
  <c r="AD537" i="9"/>
  <c r="AD541" i="9"/>
  <c r="AD544" i="9"/>
  <c r="AD551" i="9"/>
  <c r="AD557" i="9"/>
  <c r="AD568" i="9"/>
  <c r="AD576" i="9"/>
  <c r="AD582" i="9"/>
  <c r="AD589" i="9"/>
  <c r="AD600" i="9"/>
  <c r="AD614" i="9"/>
  <c r="AD620" i="9"/>
  <c r="AD624" i="9"/>
  <c r="AD632" i="9"/>
  <c r="AD639" i="9"/>
  <c r="AD652" i="9"/>
  <c r="AD656" i="9"/>
  <c r="AD664" i="9"/>
  <c r="AD671" i="9"/>
  <c r="AD677" i="9"/>
  <c r="AD685" i="9"/>
  <c r="AD693" i="9"/>
  <c r="AD727" i="9"/>
  <c r="AD733" i="9"/>
  <c r="AD751" i="9"/>
  <c r="AD758" i="9"/>
  <c r="AD765" i="9"/>
  <c r="AD771" i="9"/>
  <c r="AD775" i="9"/>
  <c r="AD783" i="9"/>
  <c r="AD790" i="9"/>
  <c r="AD796" i="9"/>
  <c r="AD803" i="9"/>
  <c r="AD807" i="9"/>
  <c r="AD815" i="9"/>
  <c r="AD828" i="9"/>
  <c r="AD839" i="9"/>
  <c r="AD847" i="9"/>
  <c r="AD853" i="9"/>
  <c r="AD871" i="9"/>
  <c r="AD33" i="9"/>
  <c r="AD97" i="9"/>
  <c r="AD177" i="9"/>
  <c r="AD197" i="9"/>
  <c r="AD260" i="9"/>
  <c r="AD279" i="9"/>
  <c r="AD423" i="9"/>
  <c r="AD487" i="9"/>
  <c r="AD619" i="9"/>
  <c r="AD682" i="9"/>
  <c r="AD723" i="9"/>
  <c r="AD755" i="9"/>
  <c r="AD788" i="9"/>
  <c r="AD820" i="9"/>
  <c r="AD860" i="9"/>
  <c r="AD869" i="9"/>
  <c r="AD879" i="9"/>
  <c r="AD900" i="9"/>
  <c r="AD905" i="9"/>
  <c r="AD935" i="9"/>
  <c r="AD946" i="9"/>
  <c r="AD984" i="9"/>
  <c r="AD992" i="9"/>
  <c r="AD999" i="9"/>
  <c r="AD1012" i="9"/>
  <c r="AD1016" i="9"/>
  <c r="AD1024" i="9"/>
  <c r="AD1031" i="9"/>
  <c r="AD1037" i="9"/>
  <c r="AD1048" i="9"/>
  <c r="AD1056" i="9"/>
  <c r="AD1060" i="9"/>
  <c r="AD1064" i="9"/>
  <c r="AD1068" i="9"/>
  <c r="AD1072" i="9"/>
  <c r="AD1075" i="9"/>
  <c r="AD1079" i="9"/>
  <c r="AD1089" i="9"/>
  <c r="AD1102" i="9"/>
  <c r="AD1106" i="9"/>
  <c r="AD1114" i="9"/>
  <c r="AD1121" i="9"/>
  <c r="AD1127" i="9"/>
  <c r="AD1138" i="9"/>
  <c r="AD1146" i="9"/>
  <c r="AD1152" i="9"/>
  <c r="AD1159" i="9"/>
  <c r="AD1170" i="9"/>
  <c r="AD1184" i="9"/>
  <c r="AD1190" i="9"/>
  <c r="AD1194" i="9"/>
  <c r="AD1202" i="9"/>
  <c r="AD1209" i="9"/>
  <c r="AD1222" i="9"/>
  <c r="AD1226" i="9"/>
  <c r="AD1234" i="9"/>
  <c r="AD1238" i="9"/>
  <c r="AD1242" i="9"/>
  <c r="AD1246" i="9"/>
  <c r="AD1250" i="9"/>
  <c r="AD1274" i="9"/>
  <c r="AD1280" i="9"/>
  <c r="AD1284" i="9"/>
  <c r="AD1292" i="9"/>
  <c r="AD1299" i="9"/>
  <c r="AD1312" i="9"/>
  <c r="AD1316" i="9"/>
  <c r="AD1324" i="9"/>
  <c r="AD1331" i="9"/>
  <c r="AD1337" i="9"/>
  <c r="AD1348" i="9"/>
  <c r="AD1356" i="9"/>
  <c r="AD1362" i="9"/>
  <c r="AD1369" i="9"/>
  <c r="AD1380" i="9"/>
  <c r="AD1394" i="9"/>
  <c r="AD1400" i="9"/>
  <c r="AD1404" i="9"/>
  <c r="AD1412" i="9"/>
  <c r="AD1446" i="9"/>
  <c r="AD1452" i="9"/>
  <c r="AD1459" i="9"/>
  <c r="AD1470" i="9"/>
  <c r="AD1484" i="9"/>
  <c r="AD1490" i="9"/>
  <c r="AD1494" i="9"/>
  <c r="AD1502" i="9"/>
  <c r="AD1509" i="9"/>
  <c r="AD1522" i="9"/>
  <c r="AD1526" i="9"/>
  <c r="AD1534" i="9"/>
  <c r="AD1541" i="9"/>
  <c r="AD1547" i="9"/>
  <c r="AD1558" i="9"/>
  <c r="AD1566" i="9"/>
  <c r="AD1572" i="9"/>
  <c r="AD1579" i="9"/>
  <c r="AD1590" i="9"/>
  <c r="AD1617" i="9"/>
  <c r="AD1621" i="9"/>
  <c r="AD1624" i="9"/>
  <c r="AD1631" i="9"/>
  <c r="AD1637" i="9"/>
  <c r="AD1648" i="9"/>
  <c r="AD1656" i="9"/>
  <c r="AD1662" i="9"/>
  <c r="AD1669" i="9"/>
  <c r="AD1680" i="9"/>
  <c r="AD1694" i="9"/>
  <c r="AD1700" i="9"/>
  <c r="AD1704" i="9"/>
  <c r="AD1712" i="9"/>
  <c r="AD1719" i="9"/>
  <c r="AD1732" i="9"/>
  <c r="AD1736" i="9"/>
  <c r="AD1744" i="9"/>
  <c r="AD1751" i="9"/>
  <c r="AD78" i="9"/>
  <c r="AD141" i="9"/>
  <c r="AD296" i="9"/>
  <c r="AD325" i="9"/>
  <c r="AD367" i="9"/>
  <c r="AD468" i="9"/>
  <c r="AD524" i="9"/>
  <c r="AD535" i="9"/>
  <c r="AD562" i="9"/>
  <c r="AD581" i="9"/>
  <c r="AD644" i="9"/>
  <c r="AD654" i="9"/>
  <c r="AD691" i="9"/>
  <c r="AD720" i="9"/>
  <c r="AD725" i="9"/>
  <c r="AD743" i="9"/>
  <c r="AD757" i="9"/>
  <c r="AD850" i="9"/>
  <c r="AD863" i="9"/>
  <c r="AD872" i="9"/>
  <c r="AD881" i="9"/>
  <c r="AD902" i="9"/>
  <c r="AD906" i="9"/>
  <c r="AD916" i="9"/>
  <c r="AD937" i="9"/>
  <c r="AD948" i="9"/>
  <c r="AD954" i="9"/>
  <c r="AD968" i="9"/>
  <c r="AD981" i="9"/>
  <c r="AD985" i="9"/>
  <c r="AD993" i="9"/>
  <c r="AD1000" i="9"/>
  <c r="AD1006" i="9"/>
  <c r="AD1013" i="9"/>
  <c r="AD1017" i="9"/>
  <c r="AD1025" i="9"/>
  <c r="AD1038" i="9"/>
  <c r="AD1049" i="9"/>
  <c r="AD1057" i="9"/>
  <c r="AD1061" i="9"/>
  <c r="AD1065" i="9"/>
  <c r="AD1069" i="9"/>
  <c r="AD1073" i="9"/>
  <c r="AD1076" i="9"/>
  <c r="AD1080" i="9"/>
  <c r="AD1083" i="9"/>
  <c r="AD1090" i="9"/>
  <c r="AD1096" i="9"/>
  <c r="AD1103" i="9"/>
  <c r="AD1107" i="9"/>
  <c r="AD1115" i="9"/>
  <c r="AD1128" i="9"/>
  <c r="AD1139" i="9"/>
  <c r="AD1147" i="9"/>
  <c r="AD1153" i="9"/>
  <c r="AD1171" i="9"/>
  <c r="AD1178" i="9"/>
  <c r="AD1185" i="9"/>
  <c r="AD1191" i="9"/>
  <c r="AD1195" i="9"/>
  <c r="AD1203" i="9"/>
  <c r="AD1210" i="9"/>
  <c r="AD1216" i="9"/>
  <c r="AD1223" i="9"/>
  <c r="AD1227" i="9"/>
  <c r="AD1235" i="9"/>
  <c r="AD1239" i="9"/>
  <c r="AD1243" i="9"/>
  <c r="AD1247" i="9"/>
  <c r="AD1251" i="9"/>
  <c r="AD1268" i="9"/>
  <c r="AD1275" i="9"/>
  <c r="AD1281" i="9"/>
  <c r="AD1285" i="9"/>
  <c r="AD1293" i="9"/>
  <c r="AD1300" i="9"/>
  <c r="AD1306" i="9"/>
  <c r="AD1313" i="9"/>
  <c r="AD1317" i="9"/>
  <c r="AD1325" i="9"/>
  <c r="AD1338" i="9"/>
  <c r="AD1349" i="9"/>
  <c r="AD1357" i="9"/>
  <c r="AD1363" i="9"/>
  <c r="AD1381" i="9"/>
  <c r="AD1388" i="9"/>
  <c r="AD1395" i="9"/>
  <c r="AD1401" i="9"/>
  <c r="AD1405" i="9"/>
  <c r="AD1413" i="9"/>
  <c r="AD1447" i="9"/>
  <c r="AD1453" i="9"/>
  <c r="AD1471" i="9"/>
  <c r="AD1478" i="9"/>
  <c r="AD1485" i="9"/>
  <c r="AD1491" i="9"/>
  <c r="AD1495" i="9"/>
  <c r="AD1503" i="9"/>
  <c r="AD1510" i="9"/>
  <c r="AD1516" i="9"/>
  <c r="AD1523" i="9"/>
  <c r="AD1527" i="9"/>
  <c r="AD1535" i="9"/>
  <c r="AD1548" i="9"/>
  <c r="AD1559" i="9"/>
  <c r="AD1567" i="9"/>
  <c r="AD1573" i="9"/>
  <c r="AD1591" i="9"/>
  <c r="AD1614" i="9"/>
  <c r="AD1618" i="9"/>
  <c r="AD1622" i="9"/>
  <c r="AD1625" i="9"/>
  <c r="AD1638" i="9"/>
  <c r="AD1649" i="9"/>
  <c r="AD1657" i="9"/>
  <c r="AD1663" i="9"/>
  <c r="AD1681" i="9"/>
  <c r="AD1688" i="9"/>
  <c r="AD1695" i="9"/>
  <c r="AD1701" i="9"/>
  <c r="AD1705" i="9"/>
  <c r="AD1713" i="9"/>
  <c r="AD1720" i="9"/>
  <c r="AD1726" i="9"/>
  <c r="AD1733" i="9"/>
  <c r="AD1737" i="9"/>
  <c r="AD1745" i="9"/>
  <c r="AD21" i="9"/>
  <c r="AD40" i="9"/>
  <c r="AD121" i="9"/>
  <c r="AD150" i="9"/>
  <c r="AD222" i="9"/>
  <c r="AD240" i="9"/>
  <c r="AD304" i="9"/>
  <c r="AD333" i="9"/>
  <c r="AD411" i="9"/>
  <c r="AD430" i="9"/>
  <c r="AD598" i="9"/>
  <c r="AD662" i="9"/>
  <c r="AD705" i="9"/>
  <c r="AD722" i="9"/>
  <c r="AD793" i="9"/>
  <c r="AD825" i="9"/>
  <c r="AD875" i="9"/>
  <c r="AD891" i="9"/>
  <c r="AD896" i="9"/>
  <c r="AD918" i="9"/>
  <c r="AD957" i="9"/>
  <c r="AD969" i="9"/>
  <c r="AD982" i="9"/>
  <c r="AD986" i="9"/>
  <c r="AD994" i="9"/>
  <c r="AD1001" i="9"/>
  <c r="AD1007" i="9"/>
  <c r="AD1018" i="9"/>
  <c r="AD1026" i="9"/>
  <c r="AD1032" i="9"/>
  <c r="AD1039" i="9"/>
  <c r="AD1050" i="9"/>
  <c r="AD1077" i="9"/>
  <c r="AD1081" i="9"/>
  <c r="AD1084" i="9"/>
  <c r="AD1091" i="9"/>
  <c r="AD1097" i="9"/>
  <c r="AD1108" i="9"/>
  <c r="AD1116" i="9"/>
  <c r="AD1122" i="9"/>
  <c r="AD1129" i="9"/>
  <c r="AD1140" i="9"/>
  <c r="AD1154" i="9"/>
  <c r="AD1160" i="9"/>
  <c r="AD1164" i="9"/>
  <c r="AD1172" i="9"/>
  <c r="AD1179" i="9"/>
  <c r="AD1192" i="9"/>
  <c r="AD1196" i="9"/>
  <c r="AD1204" i="9"/>
  <c r="AD1211" i="9"/>
  <c r="AD1217" i="9"/>
  <c r="AD1228" i="9"/>
  <c r="AD1236" i="9"/>
  <c r="AD1240" i="9"/>
  <c r="AD1244" i="9"/>
  <c r="AD1248" i="9"/>
  <c r="AD1252" i="9"/>
  <c r="AD1255" i="9"/>
  <c r="AD1259" i="9"/>
  <c r="AD1269" i="9"/>
  <c r="AD1282" i="9"/>
  <c r="AD1286" i="9"/>
  <c r="AD1294" i="9"/>
  <c r="AD1301" i="9"/>
  <c r="AD1307" i="9"/>
  <c r="AD1318" i="9"/>
  <c r="AD1326" i="9"/>
  <c r="AD1332" i="9"/>
  <c r="AD1339" i="9"/>
  <c r="AD1350" i="9"/>
  <c r="AD1364" i="9"/>
  <c r="AD1370" i="9"/>
  <c r="AD1374" i="9"/>
  <c r="AD1382" i="9"/>
  <c r="AD1389" i="9"/>
  <c r="AD1402" i="9"/>
  <c r="AD1406" i="9"/>
  <c r="AD1414" i="9"/>
  <c r="AD1418" i="9"/>
  <c r="AD1422" i="9"/>
  <c r="AD1426" i="9"/>
  <c r="AD1430" i="9"/>
  <c r="AD1454" i="9"/>
  <c r="AD1460" i="9"/>
  <c r="AD1464" i="9"/>
  <c r="AD1472" i="9"/>
  <c r="AD1479" i="9"/>
  <c r="AD1492" i="9"/>
  <c r="AD1496" i="9"/>
  <c r="AD1504" i="9"/>
  <c r="AD1511" i="9"/>
  <c r="AD1517" i="9"/>
  <c r="AD1528" i="9"/>
  <c r="AD1536" i="9"/>
  <c r="AD1542" i="9"/>
  <c r="AD1549" i="9"/>
  <c r="AD1560" i="9"/>
  <c r="AD1574" i="9"/>
  <c r="AD1580" i="9"/>
  <c r="AD1584" i="9"/>
  <c r="AD1592" i="9"/>
  <c r="AD1626" i="9"/>
  <c r="AD1632" i="9"/>
  <c r="AD1639" i="9"/>
  <c r="AD1650" i="9"/>
  <c r="AD1664" i="9"/>
  <c r="AD1670" i="9"/>
  <c r="AD1674" i="9"/>
  <c r="AD1682" i="9"/>
  <c r="AD1689" i="9"/>
  <c r="AD1702" i="9"/>
  <c r="AD1706" i="9"/>
  <c r="AD1714" i="9"/>
  <c r="AD1721" i="9"/>
  <c r="AD1727" i="9"/>
  <c r="AD1738" i="9"/>
  <c r="AD1746" i="9"/>
  <c r="AD1752" i="9"/>
  <c r="AD103" i="9"/>
  <c r="AD184" i="9"/>
  <c r="AD391" i="9"/>
  <c r="AD493" i="9"/>
  <c r="AD532" i="9"/>
  <c r="AD606" i="9"/>
  <c r="AD716" i="9"/>
  <c r="AD730" i="9"/>
  <c r="AD795" i="9"/>
  <c r="AD805" i="9"/>
  <c r="AD854" i="9"/>
  <c r="AD877" i="9"/>
  <c r="AD893" i="9"/>
  <c r="AD898" i="9"/>
  <c r="AD908" i="9"/>
  <c r="AD919" i="9"/>
  <c r="AD925" i="9"/>
  <c r="AD940" i="9"/>
  <c r="AD950" i="9"/>
  <c r="AD959" i="9"/>
  <c r="AD983" i="9"/>
  <c r="AD987" i="9"/>
  <c r="AD995" i="9"/>
  <c r="AD1008" i="9"/>
  <c r="AD1019" i="9"/>
  <c r="AD1027" i="9"/>
  <c r="AD1033" i="9"/>
  <c r="AD1051" i="9"/>
  <c r="AD1074" i="9"/>
  <c r="AD1078" i="9"/>
  <c r="AD1082" i="9"/>
  <c r="AD1085" i="9"/>
  <c r="AD1098" i="9"/>
  <c r="AD1109" i="9"/>
  <c r="AD1117" i="9"/>
  <c r="AD1123" i="9"/>
  <c r="AD1141" i="9"/>
  <c r="AD1148" i="9"/>
  <c r="AD1155" i="9"/>
  <c r="AD1161" i="9"/>
  <c r="AD1165" i="9"/>
  <c r="AD1173" i="9"/>
  <c r="AD1180" i="9"/>
  <c r="AD1186" i="9"/>
  <c r="AD1193" i="9"/>
  <c r="AD1197" i="9"/>
  <c r="AD1205" i="9"/>
  <c r="AD1218" i="9"/>
  <c r="AD1229" i="9"/>
  <c r="AD1237" i="9"/>
  <c r="AD1241" i="9"/>
  <c r="AD1245" i="9"/>
  <c r="AD1249" i="9"/>
  <c r="AD1253" i="9"/>
  <c r="AD1256" i="9"/>
  <c r="AD1260" i="9"/>
  <c r="AD1263" i="9"/>
  <c r="AD1270" i="9"/>
  <c r="AD1276" i="9"/>
  <c r="AD1283" i="9"/>
  <c r="AD1287" i="9"/>
  <c r="AD1295" i="9"/>
  <c r="AD1308" i="9"/>
  <c r="AD1319" i="9"/>
  <c r="AD1327" i="9"/>
  <c r="AD1333" i="9"/>
  <c r="AD1351" i="9"/>
  <c r="AD1358" i="9"/>
  <c r="AD1365" i="9"/>
  <c r="AD1371" i="9"/>
  <c r="AD1375" i="9"/>
  <c r="AD1383" i="9"/>
  <c r="AD1390" i="9"/>
  <c r="AD1396" i="9"/>
  <c r="AD1403" i="9"/>
  <c r="AD1407" i="9"/>
  <c r="AD1415" i="9"/>
  <c r="AD1419" i="9"/>
  <c r="AD1423" i="9"/>
  <c r="AD1427" i="9"/>
  <c r="AD1431" i="9"/>
  <c r="AD1448" i="9"/>
  <c r="AD1455" i="9"/>
  <c r="AD1461" i="9"/>
  <c r="AD1465" i="9"/>
  <c r="AD1473" i="9"/>
  <c r="AD1480" i="9"/>
  <c r="AD1486" i="9"/>
  <c r="AD1493" i="9"/>
  <c r="AD1497" i="9"/>
  <c r="AD1505" i="9"/>
  <c r="AD1518" i="9"/>
  <c r="AD1529" i="9"/>
  <c r="AD1537" i="9"/>
  <c r="AD1543" i="9"/>
  <c r="AD1561" i="9"/>
  <c r="AD1568" i="9"/>
  <c r="AD1575" i="9"/>
  <c r="AD1581" i="9"/>
  <c r="AD1585" i="9"/>
  <c r="AD1593" i="9"/>
  <c r="AD1627" i="9"/>
  <c r="AD1633" i="9"/>
  <c r="AD1651" i="9"/>
  <c r="AD1658" i="9"/>
  <c r="AD1665" i="9"/>
  <c r="AD1671" i="9"/>
  <c r="AD1675" i="9"/>
  <c r="AD1683" i="9"/>
  <c r="AD1690" i="9"/>
  <c r="AD1696" i="9"/>
  <c r="AD1703" i="9"/>
  <c r="AD1707" i="9"/>
  <c r="AD1715" i="9"/>
  <c r="AD1728" i="9"/>
  <c r="AD1739" i="9"/>
  <c r="AD1747" i="9"/>
  <c r="AD1753" i="9"/>
  <c r="AD57" i="9"/>
  <c r="AD128" i="9"/>
  <c r="AD229" i="9"/>
  <c r="AD292" i="9"/>
  <c r="AD311" i="9"/>
  <c r="AD373" i="9"/>
  <c r="AD447" i="9"/>
  <c r="AD520" i="9"/>
  <c r="AD587" i="9"/>
  <c r="AD650" i="9"/>
  <c r="AD669" i="9"/>
  <c r="AD713" i="9"/>
  <c r="AD718" i="9"/>
  <c r="AD763" i="9"/>
  <c r="AD779" i="9"/>
  <c r="AD811" i="9"/>
  <c r="AD826" i="9"/>
  <c r="AD835" i="9"/>
  <c r="AD887" i="9"/>
  <c r="AD910" i="9"/>
  <c r="AD927" i="9"/>
  <c r="AD953" i="9"/>
  <c r="AD961" i="9"/>
  <c r="AD973" i="9"/>
  <c r="AD988" i="9"/>
  <c r="AD996" i="9"/>
  <c r="AD1002" i="9"/>
  <c r="AD1009" i="9"/>
  <c r="AD1020" i="9"/>
  <c r="AD1034" i="9"/>
  <c r="AD1040" i="9"/>
  <c r="AD1044" i="9"/>
  <c r="AD1052" i="9"/>
  <c r="AD1086" i="9"/>
  <c r="AD1092" i="9"/>
  <c r="AD1099" i="9"/>
  <c r="AD1110" i="9"/>
  <c r="AD1124" i="9"/>
  <c r="AD1130" i="9"/>
  <c r="AD1134" i="9"/>
  <c r="AD1142" i="9"/>
  <c r="AD1149" i="9"/>
  <c r="AD1162" i="9"/>
  <c r="AD1166" i="9"/>
  <c r="AD1174" i="9"/>
  <c r="AD1181" i="9"/>
  <c r="AD1187" i="9"/>
  <c r="AD1198" i="9"/>
  <c r="AD1206" i="9"/>
  <c r="AD1212" i="9"/>
  <c r="AD1219" i="9"/>
  <c r="AD1230" i="9"/>
  <c r="AD1257" i="9"/>
  <c r="AD1261" i="9"/>
  <c r="AD1264" i="9"/>
  <c r="AD1271" i="9"/>
  <c r="AD1277" i="9"/>
  <c r="AD1288" i="9"/>
  <c r="AD1296" i="9"/>
  <c r="AD1302" i="9"/>
  <c r="AD1309" i="9"/>
  <c r="AD1320" i="9"/>
  <c r="AD1334" i="9"/>
  <c r="AD1340" i="9"/>
  <c r="AD1344" i="9"/>
  <c r="AD1352" i="9"/>
  <c r="AD1359" i="9"/>
  <c r="AD1372" i="9"/>
  <c r="AD1376" i="9"/>
  <c r="AD1384" i="9"/>
  <c r="AD1391" i="9"/>
  <c r="AD1397" i="9"/>
  <c r="AD1408" i="9"/>
  <c r="AD1416" i="9"/>
  <c r="AD1420" i="9"/>
  <c r="AD1424" i="9"/>
  <c r="AD1428" i="9"/>
  <c r="AD1432" i="9"/>
  <c r="AD1435" i="9"/>
  <c r="AD1439" i="9"/>
  <c r="AD1449" i="9"/>
  <c r="AD1462" i="9"/>
  <c r="AD1466" i="9"/>
  <c r="AD1474" i="9"/>
  <c r="AD1481" i="9"/>
  <c r="AD1487" i="9"/>
  <c r="AD1498" i="9"/>
  <c r="AD1506" i="9"/>
  <c r="AD1512" i="9"/>
  <c r="AD1519" i="9"/>
  <c r="AD1530" i="9"/>
  <c r="AD1544" i="9"/>
  <c r="AD1550" i="9"/>
  <c r="AD1554" i="9"/>
  <c r="AD1562" i="9"/>
  <c r="AD1569" i="9"/>
  <c r="AD1582" i="9"/>
  <c r="AD1586" i="9"/>
  <c r="AD1594" i="9"/>
  <c r="AD1598" i="9"/>
  <c r="AD1602" i="9"/>
  <c r="AD1606" i="9"/>
  <c r="AD1610" i="9"/>
  <c r="AD1634" i="9"/>
  <c r="AD1640" i="9"/>
  <c r="AD1644" i="9"/>
  <c r="AD1652" i="9"/>
  <c r="AD1659" i="9"/>
  <c r="AD1672" i="9"/>
  <c r="AD1676" i="9"/>
  <c r="AD1684" i="9"/>
  <c r="AD1691" i="9"/>
  <c r="AD1697" i="9"/>
  <c r="AD1708" i="9"/>
  <c r="AD1716" i="9"/>
  <c r="AD1722" i="9"/>
  <c r="AD1729" i="9"/>
  <c r="AD1740" i="9"/>
  <c r="AD1754" i="9"/>
  <c r="AD135" i="9"/>
  <c r="AD208" i="9"/>
  <c r="AD272" i="9"/>
  <c r="AD508" i="9"/>
  <c r="AD528" i="9"/>
  <c r="AD539" i="9"/>
  <c r="AD566" i="9"/>
  <c r="AD612" i="9"/>
  <c r="AD630" i="9"/>
  <c r="AD714" i="9"/>
  <c r="AD736" i="9"/>
  <c r="AD747" i="9"/>
  <c r="AD768" i="9"/>
  <c r="AD787" i="9"/>
  <c r="AD801" i="9"/>
  <c r="AD831" i="9"/>
  <c r="AD843" i="9"/>
  <c r="AD858" i="9"/>
  <c r="AD864" i="9"/>
  <c r="AD883" i="9"/>
  <c r="AD912" i="9"/>
  <c r="AD923" i="9"/>
  <c r="AD930" i="9"/>
  <c r="AD944" i="9"/>
  <c r="AD965" i="9"/>
  <c r="AD990" i="9"/>
  <c r="AD1004" i="9"/>
  <c r="AD1010" i="9"/>
  <c r="AD1014" i="9"/>
  <c r="AD1022" i="9"/>
  <c r="AD1029" i="9"/>
  <c r="AD1042" i="9"/>
  <c r="AD1046" i="9"/>
  <c r="AD1054" i="9"/>
  <c r="AD1058" i="9"/>
  <c r="AD1062" i="9"/>
  <c r="AD1066" i="9"/>
  <c r="AD1070" i="9"/>
  <c r="AD1094" i="9"/>
  <c r="AD1100" i="9"/>
  <c r="AD1104" i="9"/>
  <c r="AD1112" i="9"/>
  <c r="AD1119" i="9"/>
  <c r="AD1132" i="9"/>
  <c r="AD1136" i="9"/>
  <c r="AD1144" i="9"/>
  <c r="AD1151" i="9"/>
  <c r="AD1157" i="9"/>
  <c r="AD1168" i="9"/>
  <c r="AD1176" i="9"/>
  <c r="AD1182" i="9"/>
  <c r="AD1189" i="9"/>
  <c r="AD1200" i="9"/>
  <c r="AD1214" i="9"/>
  <c r="AD1220" i="9"/>
  <c r="AD1224" i="9"/>
  <c r="AD1232" i="9"/>
  <c r="AD1266" i="9"/>
  <c r="AD1272" i="9"/>
  <c r="AD1279" i="9"/>
  <c r="AD1290" i="9"/>
  <c r="AD1304" i="9"/>
  <c r="AD1310" i="9"/>
  <c r="AD1314" i="9"/>
  <c r="AD1322" i="9"/>
  <c r="AD1329" i="9"/>
  <c r="AD1342" i="9"/>
  <c r="AD1346" i="9"/>
  <c r="AD1354" i="9"/>
  <c r="AD1361" i="9"/>
  <c r="AD1367" i="9"/>
  <c r="AD1378" i="9"/>
  <c r="AD1386" i="9"/>
  <c r="AD1392" i="9"/>
  <c r="AD1399" i="9"/>
  <c r="AD1410" i="9"/>
  <c r="AD1437" i="9"/>
  <c r="AD1441" i="9"/>
  <c r="AD1444" i="9"/>
  <c r="AD1451" i="9"/>
  <c r="AD1457" i="9"/>
  <c r="AD1468" i="9"/>
  <c r="AD1476" i="9"/>
  <c r="AD1482" i="9"/>
  <c r="AD1489" i="9"/>
  <c r="AD1500" i="9"/>
  <c r="AD1514" i="9"/>
  <c r="AD1520" i="9"/>
  <c r="AD1524" i="9"/>
  <c r="AD1532" i="9"/>
  <c r="AD1539" i="9"/>
  <c r="AD1552" i="9"/>
  <c r="AD1556" i="9"/>
  <c r="AD1564" i="9"/>
  <c r="AD1571" i="9"/>
  <c r="AD1577" i="9"/>
  <c r="AD1588" i="9"/>
  <c r="AD1596" i="9"/>
  <c r="AD1600" i="9"/>
  <c r="AD1604" i="9"/>
  <c r="AD1608" i="9"/>
  <c r="AD1612" i="9"/>
  <c r="AD1615" i="9"/>
  <c r="AD1619" i="9"/>
  <c r="AD1629" i="9"/>
  <c r="AD1642" i="9"/>
  <c r="AD1646" i="9"/>
  <c r="AD1654" i="9"/>
  <c r="AD1661" i="9"/>
  <c r="AD1667" i="9"/>
  <c r="AD15" i="9"/>
  <c r="AD25" i="9"/>
  <c r="AD53" i="9"/>
  <c r="AD89" i="9"/>
  <c r="AD216" i="9"/>
  <c r="AD317" i="9"/>
  <c r="AD405" i="9"/>
  <c r="AD415" i="9"/>
  <c r="AD443" i="9"/>
  <c r="AD479" i="9"/>
  <c r="AD516" i="9"/>
  <c r="AD574" i="9"/>
  <c r="AD709" i="9"/>
  <c r="AD738" i="9"/>
  <c r="AD749" i="9"/>
  <c r="AD818" i="9"/>
  <c r="AD833" i="9"/>
  <c r="AD845" i="9"/>
  <c r="AD867" i="9"/>
  <c r="AD885" i="9"/>
  <c r="AD903" i="9"/>
  <c r="AD915" i="9"/>
  <c r="AD933" i="9"/>
  <c r="AD967" i="9"/>
  <c r="AD978" i="9"/>
  <c r="AD991" i="9"/>
  <c r="AD998" i="9"/>
  <c r="AD1005" i="9"/>
  <c r="AD1011" i="9"/>
  <c r="AD1015" i="9"/>
  <c r="AD1023" i="9"/>
  <c r="AD1030" i="9"/>
  <c r="AD1036" i="9"/>
  <c r="AD1043" i="9"/>
  <c r="AD1047" i="9"/>
  <c r="AD1055" i="9"/>
  <c r="AD8" i="9"/>
  <c r="AD254" i="9"/>
  <c r="AD549" i="9"/>
  <c r="AD856" i="9"/>
  <c r="AD894" i="9"/>
  <c r="AD1028" i="9"/>
  <c r="AD1059" i="9"/>
  <c r="AD1088" i="9"/>
  <c r="AD1120" i="9"/>
  <c r="AD1213" i="9"/>
  <c r="AD1305" i="9"/>
  <c r="AD1315" i="9"/>
  <c r="AD1411" i="9"/>
  <c r="AD1429" i="9"/>
  <c r="AD1458" i="9"/>
  <c r="AD1469" i="9"/>
  <c r="AD1538" i="9"/>
  <c r="AD1553" i="9"/>
  <c r="AD1565" i="9"/>
  <c r="AD1583" i="9"/>
  <c r="AD1597" i="9"/>
  <c r="AD1613" i="9"/>
  <c r="AD1636" i="9"/>
  <c r="AD1645" i="9"/>
  <c r="AD1666" i="9"/>
  <c r="AD1677" i="9"/>
  <c r="AD1692" i="9"/>
  <c r="AD1743" i="9"/>
  <c r="AD1756" i="9"/>
  <c r="AD1763" i="9"/>
  <c r="AD1767" i="9"/>
  <c r="AD1775" i="9"/>
  <c r="AD1779" i="9"/>
  <c r="AD1783" i="9"/>
  <c r="AD1787" i="9"/>
  <c r="AD1791" i="9"/>
  <c r="AD1808" i="9"/>
  <c r="AD1815" i="9"/>
  <c r="AD1821" i="9"/>
  <c r="AD1825" i="9"/>
  <c r="AD1833" i="9"/>
  <c r="AD1840" i="9"/>
  <c r="AD1846" i="9"/>
  <c r="AD1853" i="9"/>
  <c r="AD1857" i="9"/>
  <c r="AD1865" i="9"/>
  <c r="AD1878" i="9"/>
  <c r="AD1889" i="9"/>
  <c r="AD1897" i="9"/>
  <c r="AD1903" i="9"/>
  <c r="AD1921" i="9"/>
  <c r="AD1928" i="9"/>
  <c r="AD1935" i="9"/>
  <c r="AD1941" i="9"/>
  <c r="AD1945" i="9"/>
  <c r="AD1953" i="9"/>
  <c r="AD1987" i="9"/>
  <c r="AD1993" i="9"/>
  <c r="AD2011" i="9"/>
  <c r="AD2018" i="9"/>
  <c r="AD2025" i="9"/>
  <c r="AD2031" i="9"/>
  <c r="AD2035" i="9"/>
  <c r="AD2043" i="9"/>
  <c r="AD2050" i="9"/>
  <c r="AD2056" i="9"/>
  <c r="AD2063" i="9"/>
  <c r="AD2067" i="9"/>
  <c r="AD2075" i="9"/>
  <c r="AD2088" i="9"/>
  <c r="AD2099" i="9"/>
  <c r="AD2107" i="9"/>
  <c r="AD2113" i="9"/>
  <c r="AD2131" i="9"/>
  <c r="AD2154" i="9"/>
  <c r="AD2158" i="9"/>
  <c r="AD2162" i="9"/>
  <c r="AD2165" i="9"/>
  <c r="AD2178" i="9"/>
  <c r="AD2189" i="9"/>
  <c r="AD2197" i="9"/>
  <c r="AD2203" i="9"/>
  <c r="AD2221" i="9"/>
  <c r="AD2228" i="9"/>
  <c r="AD2235" i="9"/>
  <c r="AD2241" i="9"/>
  <c r="AD2245" i="9"/>
  <c r="AD2253" i="9"/>
  <c r="AD2260" i="9"/>
  <c r="AD2266" i="9"/>
  <c r="AD2273" i="9"/>
  <c r="AD2277" i="9"/>
  <c r="AD2285" i="9"/>
  <c r="AD2298" i="9"/>
  <c r="AD2309" i="9"/>
  <c r="AD2317" i="9"/>
  <c r="AD2321" i="9"/>
  <c r="AD2325" i="9"/>
  <c r="AD2329" i="9"/>
  <c r="AD2333" i="9"/>
  <c r="AD2336" i="9"/>
  <c r="AD2340" i="9"/>
  <c r="AD2343" i="9"/>
  <c r="AD2350" i="9"/>
  <c r="AD2356" i="9"/>
  <c r="AD2363" i="9"/>
  <c r="AD2367" i="9"/>
  <c r="AD2375" i="9"/>
  <c r="AD2388" i="9"/>
  <c r="AD2399" i="9"/>
  <c r="AD2407" i="9"/>
  <c r="AD2413" i="9"/>
  <c r="AD2431" i="9"/>
  <c r="AD2438" i="9"/>
  <c r="AD2445" i="9"/>
  <c r="AD2451" i="9"/>
  <c r="AD2455" i="9"/>
  <c r="AD2463" i="9"/>
  <c r="AD2470" i="9"/>
  <c r="AD2476" i="9"/>
  <c r="AD2483" i="9"/>
  <c r="AD2487" i="9"/>
  <c r="AD2495" i="9"/>
  <c r="AD2499" i="9"/>
  <c r="AD2503" i="9"/>
  <c r="AD2507" i="9"/>
  <c r="AD65" i="9"/>
  <c r="AD962" i="9"/>
  <c r="AD1150" i="9"/>
  <c r="AD1215" i="9"/>
  <c r="AD1225" i="9"/>
  <c r="AD1273" i="9"/>
  <c r="AD1289" i="9"/>
  <c r="AD1321" i="9"/>
  <c r="AD1336" i="9"/>
  <c r="AD1345" i="9"/>
  <c r="AD1366" i="9"/>
  <c r="AD1377" i="9"/>
  <c r="AD1398" i="9"/>
  <c r="AD1417" i="9"/>
  <c r="AD1443" i="9"/>
  <c r="AD1475" i="9"/>
  <c r="AD1508" i="9"/>
  <c r="AD1540" i="9"/>
  <c r="AD1607" i="9"/>
  <c r="AD1623" i="9"/>
  <c r="AD1647" i="9"/>
  <c r="AD1668" i="9"/>
  <c r="AD1678" i="9"/>
  <c r="AD1693" i="9"/>
  <c r="AD1723" i="9"/>
  <c r="AD1757" i="9"/>
  <c r="AD1768" i="9"/>
  <c r="AD1776" i="9"/>
  <c r="AD1780" i="9"/>
  <c r="AD1784" i="9"/>
  <c r="AD1788" i="9"/>
  <c r="AD1792" i="9"/>
  <c r="AD1795" i="9"/>
  <c r="AD1799" i="9"/>
  <c r="AD1809" i="9"/>
  <c r="AD1822" i="9"/>
  <c r="AD1826" i="9"/>
  <c r="AD1834" i="9"/>
  <c r="AD1841" i="9"/>
  <c r="AD1847" i="9"/>
  <c r="AD1858" i="9"/>
  <c r="AD1866" i="9"/>
  <c r="AD1872" i="9"/>
  <c r="AD1879" i="9"/>
  <c r="AD1890" i="9"/>
  <c r="AD1904" i="9"/>
  <c r="AD1910" i="9"/>
  <c r="AD1914" i="9"/>
  <c r="AD1922" i="9"/>
  <c r="AD1929" i="9"/>
  <c r="AD1942" i="9"/>
  <c r="AD1946" i="9"/>
  <c r="AD1954" i="9"/>
  <c r="AD1958" i="9"/>
  <c r="AD1962" i="9"/>
  <c r="AD1966" i="9"/>
  <c r="AD1970" i="9"/>
  <c r="AD1994" i="9"/>
  <c r="AD2000" i="9"/>
  <c r="AD2004" i="9"/>
  <c r="AD2012" i="9"/>
  <c r="AD2019" i="9"/>
  <c r="AD2032" i="9"/>
  <c r="AD2036" i="9"/>
  <c r="AD2044" i="9"/>
  <c r="AD2051" i="9"/>
  <c r="AD2057" i="9"/>
  <c r="AD2068" i="9"/>
  <c r="AD2076" i="9"/>
  <c r="AD2082" i="9"/>
  <c r="AD2089" i="9"/>
  <c r="AD2100" i="9"/>
  <c r="AD2114" i="9"/>
  <c r="AD2120" i="9"/>
  <c r="AD2124" i="9"/>
  <c r="AD2132" i="9"/>
  <c r="AD2166" i="9"/>
  <c r="AD2172" i="9"/>
  <c r="AD2179" i="9"/>
  <c r="AD2190" i="9"/>
  <c r="AD2204" i="9"/>
  <c r="AD2210" i="9"/>
  <c r="AD2214" i="9"/>
  <c r="AD2222" i="9"/>
  <c r="AD2229" i="9"/>
  <c r="AD2242" i="9"/>
  <c r="AD2246" i="9"/>
  <c r="AD2254" i="9"/>
  <c r="AD2261" i="9"/>
  <c r="AD2267" i="9"/>
  <c r="AD2278" i="9"/>
  <c r="AD2286" i="9"/>
  <c r="AD2292" i="9"/>
  <c r="AD2299" i="9"/>
  <c r="AD2310" i="9"/>
  <c r="AD2337" i="9"/>
  <c r="AD2341" i="9"/>
  <c r="AD2344" i="9"/>
  <c r="AD2351" i="9"/>
  <c r="AD2357" i="9"/>
  <c r="AD2368" i="9"/>
  <c r="AD2376" i="9"/>
  <c r="AD2382" i="9"/>
  <c r="AD2389" i="9"/>
  <c r="AD2400" i="9"/>
  <c r="AD2414" i="9"/>
  <c r="AD2420" i="9"/>
  <c r="AD2424" i="9"/>
  <c r="AD2432" i="9"/>
  <c r="AD2439" i="9"/>
  <c r="AD2452" i="9"/>
  <c r="AD2456" i="9"/>
  <c r="AD2464" i="9"/>
  <c r="AD2471" i="9"/>
  <c r="AD2477" i="9"/>
  <c r="AD2488" i="9"/>
  <c r="AD2496" i="9"/>
  <c r="AD2500" i="9"/>
  <c r="AD2504" i="9"/>
  <c r="AD2508" i="9"/>
  <c r="AD2512" i="9"/>
  <c r="AD781" i="9"/>
  <c r="AD889" i="9"/>
  <c r="AD921" i="9"/>
  <c r="AD943" i="9"/>
  <c r="AD1035" i="9"/>
  <c r="AD1045" i="9"/>
  <c r="AD1067" i="9"/>
  <c r="AD1093" i="9"/>
  <c r="AD1125" i="9"/>
  <c r="AD1183" i="9"/>
  <c r="AD1199" i="9"/>
  <c r="AD1231" i="9"/>
  <c r="AD1258" i="9"/>
  <c r="AD1291" i="9"/>
  <c r="AD1323" i="9"/>
  <c r="AD1347" i="9"/>
  <c r="AD1368" i="9"/>
  <c r="AD1379" i="9"/>
  <c r="AD1440" i="9"/>
  <c r="AD1445" i="9"/>
  <c r="AD1463" i="9"/>
  <c r="AD1477" i="9"/>
  <c r="AD1570" i="9"/>
  <c r="AD1609" i="9"/>
  <c r="AD1641" i="9"/>
  <c r="AD1653" i="9"/>
  <c r="AD1679" i="9"/>
  <c r="AD1709" i="9"/>
  <c r="AD1724" i="9"/>
  <c r="AD1748" i="9"/>
  <c r="AD1758" i="9"/>
  <c r="AD1769" i="9"/>
  <c r="AD1777" i="9"/>
  <c r="AD1781" i="9"/>
  <c r="AD1785" i="9"/>
  <c r="AD1789" i="9"/>
  <c r="AD1793" i="9"/>
  <c r="AD1796" i="9"/>
  <c r="AD1800" i="9"/>
  <c r="AD1803" i="9"/>
  <c r="AD1810" i="9"/>
  <c r="AD1816" i="9"/>
  <c r="AD1823" i="9"/>
  <c r="AD1827" i="9"/>
  <c r="AD1835" i="9"/>
  <c r="AD1848" i="9"/>
  <c r="AD1859" i="9"/>
  <c r="AD1867" i="9"/>
  <c r="AD1873" i="9"/>
  <c r="AD1891" i="9"/>
  <c r="AD1898" i="9"/>
  <c r="AD1905" i="9"/>
  <c r="AD1911" i="9"/>
  <c r="AD1915" i="9"/>
  <c r="AD1923" i="9"/>
  <c r="AD1930" i="9"/>
  <c r="AD1936" i="9"/>
  <c r="AD1943" i="9"/>
  <c r="AD1947" i="9"/>
  <c r="AD1955" i="9"/>
  <c r="AD1959" i="9"/>
  <c r="AD1963" i="9"/>
  <c r="AD1967" i="9"/>
  <c r="AD1971" i="9"/>
  <c r="AD1988" i="9"/>
  <c r="AD1995" i="9"/>
  <c r="AD2001" i="9"/>
  <c r="AD2005" i="9"/>
  <c r="AD2013" i="9"/>
  <c r="AD2020" i="9"/>
  <c r="AD2026" i="9"/>
  <c r="AD2033" i="9"/>
  <c r="AD2037" i="9"/>
  <c r="AD2045" i="9"/>
  <c r="AD2058" i="9"/>
  <c r="AD2069" i="9"/>
  <c r="AD2077" i="9"/>
  <c r="AD2083" i="9"/>
  <c r="AD2101" i="9"/>
  <c r="AD2108" i="9"/>
  <c r="AD2115" i="9"/>
  <c r="AD2121" i="9"/>
  <c r="AD2125" i="9"/>
  <c r="AD2133" i="9"/>
  <c r="AD2167" i="9"/>
  <c r="AD2173" i="9"/>
  <c r="AD2191" i="9"/>
  <c r="AD2198" i="9"/>
  <c r="AD2205" i="9"/>
  <c r="AD2211" i="9"/>
  <c r="AD2215" i="9"/>
  <c r="AD2223" i="9"/>
  <c r="AD2230" i="9"/>
  <c r="AD2236" i="9"/>
  <c r="AD2243" i="9"/>
  <c r="AD2247" i="9"/>
  <c r="AD2255" i="9"/>
  <c r="AD2268" i="9"/>
  <c r="AD2279" i="9"/>
  <c r="AD2287" i="9"/>
  <c r="AD2293" i="9"/>
  <c r="AD2311" i="9"/>
  <c r="AD2334" i="9"/>
  <c r="AD2338" i="9"/>
  <c r="AD2342" i="9"/>
  <c r="AD2345" i="9"/>
  <c r="AD2358" i="9"/>
  <c r="AD2369" i="9"/>
  <c r="AD2377" i="9"/>
  <c r="AD2383" i="9"/>
  <c r="AD2401" i="9"/>
  <c r="AD2408" i="9"/>
  <c r="AD2415" i="9"/>
  <c r="AD2421" i="9"/>
  <c r="AD2425" i="9"/>
  <c r="AD2433" i="9"/>
  <c r="AD2440" i="9"/>
  <c r="AD2446" i="9"/>
  <c r="AD2453" i="9"/>
  <c r="AD2457" i="9"/>
  <c r="AD2465" i="9"/>
  <c r="AD2478" i="9"/>
  <c r="AD2489" i="9"/>
  <c r="AD2497" i="9"/>
  <c r="AD2501" i="9"/>
  <c r="AD2505" i="9"/>
  <c r="AD2509" i="9"/>
  <c r="AD46" i="9"/>
  <c r="AD398" i="9"/>
  <c r="AD813" i="9"/>
  <c r="AD989" i="9"/>
  <c r="AD1053" i="9"/>
  <c r="AD1095" i="9"/>
  <c r="AD1105" i="9"/>
  <c r="AD1201" i="9"/>
  <c r="AD1233" i="9"/>
  <c r="AD1278" i="9"/>
  <c r="AD1297" i="9"/>
  <c r="AD1311" i="9"/>
  <c r="AD1341" i="9"/>
  <c r="AD1353" i="9"/>
  <c r="AD1385" i="9"/>
  <c r="AD1425" i="9"/>
  <c r="AD1442" i="9"/>
  <c r="AD1513" i="9"/>
  <c r="AD1545" i="9"/>
  <c r="AD1603" i="9"/>
  <c r="AD1620" i="9"/>
  <c r="AD1628" i="9"/>
  <c r="AD1643" i="9"/>
  <c r="AD1655" i="9"/>
  <c r="AD1673" i="9"/>
  <c r="AD1685" i="9"/>
  <c r="AD1698" i="9"/>
  <c r="AD1710" i="9"/>
  <c r="AD1725" i="9"/>
  <c r="AD1749" i="9"/>
  <c r="AD1759" i="9"/>
  <c r="AD1770" i="9"/>
  <c r="AD1797" i="9"/>
  <c r="AD1801" i="9"/>
  <c r="AD1804" i="9"/>
  <c r="AD1811" i="9"/>
  <c r="AD1817" i="9"/>
  <c r="AD1828" i="9"/>
  <c r="AD1836" i="9"/>
  <c r="AD1842" i="9"/>
  <c r="AD1849" i="9"/>
  <c r="AD1860" i="9"/>
  <c r="AD1874" i="9"/>
  <c r="AD1880" i="9"/>
  <c r="AD1884" i="9"/>
  <c r="AD1892" i="9"/>
  <c r="AD1899" i="9"/>
  <c r="AD1912" i="9"/>
  <c r="AD1916" i="9"/>
  <c r="AD1924" i="9"/>
  <c r="AD1931" i="9"/>
  <c r="AD1937" i="9"/>
  <c r="AD1948" i="9"/>
  <c r="AD1956" i="9"/>
  <c r="AD1960" i="9"/>
  <c r="AD1964" i="9"/>
  <c r="AD1968" i="9"/>
  <c r="AD1972" i="9"/>
  <c r="AD1975" i="9"/>
  <c r="AD1979" i="9"/>
  <c r="AD1989" i="9"/>
  <c r="AD2002" i="9"/>
  <c r="AD2006" i="9"/>
  <c r="AD2014" i="9"/>
  <c r="AD2021" i="9"/>
  <c r="AD2027" i="9"/>
  <c r="AD2038" i="9"/>
  <c r="AD2046" i="9"/>
  <c r="AD2052" i="9"/>
  <c r="AD2059" i="9"/>
  <c r="AD2070" i="9"/>
  <c r="AD2084" i="9"/>
  <c r="AD2090" i="9"/>
  <c r="AD2094" i="9"/>
  <c r="AD2102" i="9"/>
  <c r="AD2109" i="9"/>
  <c r="AD2122" i="9"/>
  <c r="AD2126" i="9"/>
  <c r="AD2134" i="9"/>
  <c r="AD2138" i="9"/>
  <c r="AD2142" i="9"/>
  <c r="AD2146" i="9"/>
  <c r="AD2150" i="9"/>
  <c r="AD2174" i="9"/>
  <c r="AD2180" i="9"/>
  <c r="AD2184" i="9"/>
  <c r="AD2192" i="9"/>
  <c r="AD2199" i="9"/>
  <c r="AD2212" i="9"/>
  <c r="AD2216" i="9"/>
  <c r="AD2224" i="9"/>
  <c r="AD2231" i="9"/>
  <c r="AD2237" i="9"/>
  <c r="AD2248" i="9"/>
  <c r="AD2256" i="9"/>
  <c r="AD2262" i="9"/>
  <c r="AD2269" i="9"/>
  <c r="AD2280" i="9"/>
  <c r="AD2294" i="9"/>
  <c r="AD2300" i="9"/>
  <c r="AD2304" i="9"/>
  <c r="AD2312" i="9"/>
  <c r="AD2346" i="9"/>
  <c r="AD2352" i="9"/>
  <c r="AD2359" i="9"/>
  <c r="AD2370" i="9"/>
  <c r="AD2384" i="9"/>
  <c r="AD2390" i="9"/>
  <c r="AD2394" i="9"/>
  <c r="AD2402" i="9"/>
  <c r="AD2409" i="9"/>
  <c r="AD2422" i="9"/>
  <c r="AD2426" i="9"/>
  <c r="AD2434" i="9"/>
  <c r="AD2441" i="9"/>
  <c r="AD2447" i="9"/>
  <c r="AD2458" i="9"/>
  <c r="AD2466" i="9"/>
  <c r="AD2472" i="9"/>
  <c r="AD2479" i="9"/>
  <c r="AD2490" i="9"/>
  <c r="AD2517" i="9"/>
  <c r="AD2521" i="9"/>
  <c r="AD2524" i="9"/>
  <c r="AD455" i="9"/>
  <c r="AD837" i="9"/>
  <c r="AD975" i="9"/>
  <c r="AD997" i="9"/>
  <c r="AD1111" i="9"/>
  <c r="AD1126" i="9"/>
  <c r="AD1135" i="9"/>
  <c r="AD1156" i="9"/>
  <c r="AD1167" i="9"/>
  <c r="AD1188" i="9"/>
  <c r="AD1207" i="9"/>
  <c r="AD1221" i="9"/>
  <c r="AD1328" i="9"/>
  <c r="AD1343" i="9"/>
  <c r="AD1355" i="9"/>
  <c r="AD1373" i="9"/>
  <c r="AD1387" i="9"/>
  <c r="AD1436" i="9"/>
  <c r="AD1450" i="9"/>
  <c r="AD1515" i="9"/>
  <c r="AD1525" i="9"/>
  <c r="AD1605" i="9"/>
  <c r="AD1630" i="9"/>
  <c r="AD1686" i="9"/>
  <c r="AD1699" i="9"/>
  <c r="AD1711" i="9"/>
  <c r="AD1734" i="9"/>
  <c r="AD1750" i="9"/>
  <c r="AD1771" i="9"/>
  <c r="AD1794" i="9"/>
  <c r="AD1798" i="9"/>
  <c r="AD1802" i="9"/>
  <c r="AD1805" i="9"/>
  <c r="AD1818" i="9"/>
  <c r="AD1829" i="9"/>
  <c r="AD1837" i="9"/>
  <c r="AD1843" i="9"/>
  <c r="AD1861" i="9"/>
  <c r="AD1868" i="9"/>
  <c r="AD1875" i="9"/>
  <c r="AD1881" i="9"/>
  <c r="AD1885" i="9"/>
  <c r="AD1893" i="9"/>
  <c r="AD1900" i="9"/>
  <c r="AD1906" i="9"/>
  <c r="AD1913" i="9"/>
  <c r="AD1917" i="9"/>
  <c r="AD1925" i="9"/>
  <c r="AD1938" i="9"/>
  <c r="AD1949" i="9"/>
  <c r="AD1957" i="9"/>
  <c r="AD1961" i="9"/>
  <c r="AD1965" i="9"/>
  <c r="AD1969" i="9"/>
  <c r="AD1973" i="9"/>
  <c r="AD1976" i="9"/>
  <c r="AD1980" i="9"/>
  <c r="AD1983" i="9"/>
  <c r="AD1990" i="9"/>
  <c r="AD1996" i="9"/>
  <c r="AD2003" i="9"/>
  <c r="AD2007" i="9"/>
  <c r="AD2015" i="9"/>
  <c r="AD2028" i="9"/>
  <c r="AD2039" i="9"/>
  <c r="AD2047" i="9"/>
  <c r="AD2053" i="9"/>
  <c r="AD2071" i="9"/>
  <c r="AD2078" i="9"/>
  <c r="AD2085" i="9"/>
  <c r="AD2091" i="9"/>
  <c r="AD2095" i="9"/>
  <c r="AD2103" i="9"/>
  <c r="AD2110" i="9"/>
  <c r="AD2116" i="9"/>
  <c r="AD2123" i="9"/>
  <c r="AD2127" i="9"/>
  <c r="AD2135" i="9"/>
  <c r="AD2139" i="9"/>
  <c r="AD2143" i="9"/>
  <c r="AD2147" i="9"/>
  <c r="AD2151" i="9"/>
  <c r="AD2168" i="9"/>
  <c r="AD2175" i="9"/>
  <c r="AD2181" i="9"/>
  <c r="AD2185" i="9"/>
  <c r="AD2193" i="9"/>
  <c r="AD2200" i="9"/>
  <c r="AD2206" i="9"/>
  <c r="AD2213" i="9"/>
  <c r="AD2217" i="9"/>
  <c r="AD2225" i="9"/>
  <c r="AD2238" i="9"/>
  <c r="AD2249" i="9"/>
  <c r="AD2257" i="9"/>
  <c r="AD2263" i="9"/>
  <c r="AD2281" i="9"/>
  <c r="AD2288" i="9"/>
  <c r="AD2295" i="9"/>
  <c r="AD2301" i="9"/>
  <c r="AD2305" i="9"/>
  <c r="AD2313" i="9"/>
  <c r="AD2347" i="9"/>
  <c r="AD2353" i="9"/>
  <c r="AD2371" i="9"/>
  <c r="AD2378" i="9"/>
  <c r="AD2385" i="9"/>
  <c r="AD2391" i="9"/>
  <c r="AD2395" i="9"/>
  <c r="AD2403" i="9"/>
  <c r="AD2410" i="9"/>
  <c r="AD2416" i="9"/>
  <c r="AD2423" i="9"/>
  <c r="AD2427" i="9"/>
  <c r="AD2435" i="9"/>
  <c r="AD2448" i="9"/>
  <c r="AD2459" i="9"/>
  <c r="AD2467" i="9"/>
  <c r="AD2473" i="9"/>
  <c r="AD2491" i="9"/>
  <c r="AD2514" i="9"/>
  <c r="AD2518" i="9"/>
  <c r="AD2522" i="9"/>
  <c r="AD1041" i="9"/>
  <c r="AD1063" i="9"/>
  <c r="AD1113" i="9"/>
  <c r="AD1137" i="9"/>
  <c r="AD1158" i="9"/>
  <c r="AD1169" i="9"/>
  <c r="AD1254" i="9"/>
  <c r="AD1265" i="9"/>
  <c r="AD1298" i="9"/>
  <c r="AD1330" i="9"/>
  <c r="AD1433" i="9"/>
  <c r="AD1438" i="9"/>
  <c r="AD1483" i="9"/>
  <c r="AD1499" i="9"/>
  <c r="AD1531" i="9"/>
  <c r="AD1546" i="9"/>
  <c r="AD1555" i="9"/>
  <c r="AD1576" i="9"/>
  <c r="AD1587" i="9"/>
  <c r="AD1599" i="9"/>
  <c r="AD1660" i="9"/>
  <c r="AD1687" i="9"/>
  <c r="AD1717" i="9"/>
  <c r="AD1735" i="9"/>
  <c r="AD1760" i="9"/>
  <c r="AD1764" i="9"/>
  <c r="AD1772" i="9"/>
  <c r="AD1806" i="9"/>
  <c r="AD1812" i="9"/>
  <c r="AD1819" i="9"/>
  <c r="AD1830" i="9"/>
  <c r="AD1844" i="9"/>
  <c r="AD1850" i="9"/>
  <c r="AD1854" i="9"/>
  <c r="AD1862" i="9"/>
  <c r="AD1869" i="9"/>
  <c r="AD1882" i="9"/>
  <c r="AD1886" i="9"/>
  <c r="AD1894" i="9"/>
  <c r="AD1901" i="9"/>
  <c r="AD1907" i="9"/>
  <c r="AD1918" i="9"/>
  <c r="AD1926" i="9"/>
  <c r="AD1932" i="9"/>
  <c r="AD1939" i="9"/>
  <c r="AD1950" i="9"/>
  <c r="AD1977" i="9"/>
  <c r="AD1981" i="9"/>
  <c r="AD1984" i="9"/>
  <c r="AD1991" i="9"/>
  <c r="AD1997" i="9"/>
  <c r="AD2008" i="9"/>
  <c r="AD2016" i="9"/>
  <c r="AD2022" i="9"/>
  <c r="AD2029" i="9"/>
  <c r="AD2040" i="9"/>
  <c r="AD2054" i="9"/>
  <c r="AD2060" i="9"/>
  <c r="AD2064" i="9"/>
  <c r="AD2072" i="9"/>
  <c r="AD2079" i="9"/>
  <c r="AD2092" i="9"/>
  <c r="AD2096" i="9"/>
  <c r="AD2104" i="9"/>
  <c r="AD2111" i="9"/>
  <c r="AD2117" i="9"/>
  <c r="AD2128" i="9"/>
  <c r="AD2136" i="9"/>
  <c r="AD2140" i="9"/>
  <c r="AD2144" i="9"/>
  <c r="AD2148" i="9"/>
  <c r="AD2152" i="9"/>
  <c r="AD2155" i="9"/>
  <c r="AD2159" i="9"/>
  <c r="AD2169" i="9"/>
  <c r="AD2182" i="9"/>
  <c r="AD2186" i="9"/>
  <c r="AD2194" i="9"/>
  <c r="AD2201" i="9"/>
  <c r="AD2207" i="9"/>
  <c r="AD2218" i="9"/>
  <c r="AD2226" i="9"/>
  <c r="AD2232" i="9"/>
  <c r="AD2239" i="9"/>
  <c r="AD2250" i="9"/>
  <c r="AD2264" i="9"/>
  <c r="AD2270" i="9"/>
  <c r="AD2274" i="9"/>
  <c r="AD2282" i="9"/>
  <c r="AD2289" i="9"/>
  <c r="AD2302" i="9"/>
  <c r="AD2306" i="9"/>
  <c r="AD2314" i="9"/>
  <c r="AD2318" i="9"/>
  <c r="AD2322" i="9"/>
  <c r="AD2326" i="9"/>
  <c r="AD2330" i="9"/>
  <c r="AD2354" i="9"/>
  <c r="AD2360" i="9"/>
  <c r="AD2364" i="9"/>
  <c r="AD2372" i="9"/>
  <c r="AD2379" i="9"/>
  <c r="AD2392" i="9"/>
  <c r="AD2396" i="9"/>
  <c r="AD2404" i="9"/>
  <c r="AD2411" i="9"/>
  <c r="AD2417" i="9"/>
  <c r="AD2428" i="9"/>
  <c r="AD2436" i="9"/>
  <c r="AD2442" i="9"/>
  <c r="AD2449" i="9"/>
  <c r="AD2460" i="9"/>
  <c r="AD2474" i="9"/>
  <c r="AD2480" i="9"/>
  <c r="AD2484" i="9"/>
  <c r="AD2492" i="9"/>
  <c r="AD191" i="9"/>
  <c r="AD436" i="9"/>
  <c r="AD1021" i="9"/>
  <c r="AD1087" i="9"/>
  <c r="AD1101" i="9"/>
  <c r="AD1131" i="9"/>
  <c r="AD1143" i="9"/>
  <c r="AD1175" i="9"/>
  <c r="AD1208" i="9"/>
  <c r="AD1267" i="9"/>
  <c r="AD1360" i="9"/>
  <c r="AD1421" i="9"/>
  <c r="AD1501" i="9"/>
  <c r="AD1533" i="9"/>
  <c r="AD1557" i="9"/>
  <c r="AD1578" i="9"/>
  <c r="AD1589" i="9"/>
  <c r="AD1601" i="9"/>
  <c r="AD1616" i="9"/>
  <c r="AD1635" i="9"/>
  <c r="AD1730" i="9"/>
  <c r="AD1741" i="9"/>
  <c r="AD1755" i="9"/>
  <c r="AD1761" i="9"/>
  <c r="AD1765" i="9"/>
  <c r="AD1773" i="9"/>
  <c r="AD1807" i="9"/>
  <c r="AD1813" i="9"/>
  <c r="AD1831" i="9"/>
  <c r="AD1838" i="9"/>
  <c r="AD1845" i="9"/>
  <c r="AD1851" i="9"/>
  <c r="AD1855" i="9"/>
  <c r="AD1863" i="9"/>
  <c r="AD1870" i="9"/>
  <c r="AD1876" i="9"/>
  <c r="AD1883" i="9"/>
  <c r="AD1887" i="9"/>
  <c r="AD1895" i="9"/>
  <c r="AD1908" i="9"/>
  <c r="AD1919" i="9"/>
  <c r="AD1927" i="9"/>
  <c r="AD1933" i="9"/>
  <c r="AD1951" i="9"/>
  <c r="AD1974" i="9"/>
  <c r="AD1978" i="9"/>
  <c r="AD1982" i="9"/>
  <c r="AD1985" i="9"/>
  <c r="AD1998" i="9"/>
  <c r="AD2009" i="9"/>
  <c r="AD2017" i="9"/>
  <c r="AD2023" i="9"/>
  <c r="AD2041" i="9"/>
  <c r="AD2048" i="9"/>
  <c r="AD2055" i="9"/>
  <c r="AD2061" i="9"/>
  <c r="AD2065" i="9"/>
  <c r="AD2073" i="9"/>
  <c r="AD2080" i="9"/>
  <c r="AD2086" i="9"/>
  <c r="AD2093" i="9"/>
  <c r="AD2097" i="9"/>
  <c r="AD2105" i="9"/>
  <c r="AD2118" i="9"/>
  <c r="AD2129" i="9"/>
  <c r="AD2137" i="9"/>
  <c r="AD2141" i="9"/>
  <c r="AD2145" i="9"/>
  <c r="AD2149" i="9"/>
  <c r="AD2153" i="9"/>
  <c r="AD2156" i="9"/>
  <c r="AD2160" i="9"/>
  <c r="AD2163" i="9"/>
  <c r="AD2170" i="9"/>
  <c r="AD2176" i="9"/>
  <c r="AD2183" i="9"/>
  <c r="AD2187" i="9"/>
  <c r="AD2195" i="9"/>
  <c r="AD2208" i="9"/>
  <c r="AD2219" i="9"/>
  <c r="AD2227" i="9"/>
  <c r="AD2233" i="9"/>
  <c r="AD2251" i="9"/>
  <c r="AD2258" i="9"/>
  <c r="AD2265" i="9"/>
  <c r="AD2271" i="9"/>
  <c r="AD2275" i="9"/>
  <c r="AD2283" i="9"/>
  <c r="AD2290" i="9"/>
  <c r="AD2296" i="9"/>
  <c r="AD2303" i="9"/>
  <c r="AD2307" i="9"/>
  <c r="AD2315" i="9"/>
  <c r="AD2319" i="9"/>
  <c r="AD2323" i="9"/>
  <c r="AD2327" i="9"/>
  <c r="AD2331" i="9"/>
  <c r="AD2348" i="9"/>
  <c r="AD2355" i="9"/>
  <c r="AD2361" i="9"/>
  <c r="AD2365" i="9"/>
  <c r="AD2373" i="9"/>
  <c r="AD2380" i="9"/>
  <c r="AD2386" i="9"/>
  <c r="AD2393" i="9"/>
  <c r="AD2397" i="9"/>
  <c r="AD2405" i="9"/>
  <c r="AD2418" i="9"/>
  <c r="AD2429" i="9"/>
  <c r="AD2437" i="9"/>
  <c r="AD2443" i="9"/>
  <c r="AD2461" i="9"/>
  <c r="AD2468" i="9"/>
  <c r="AD2475" i="9"/>
  <c r="AD2481" i="9"/>
  <c r="AD2485" i="9"/>
  <c r="AD2493" i="9"/>
  <c r="AD2527" i="9"/>
  <c r="AD929" i="9"/>
  <c r="AD1163" i="9"/>
  <c r="AD1335" i="9"/>
  <c r="AD1409" i="9"/>
  <c r="AD1521" i="9"/>
  <c r="AD1611" i="9"/>
  <c r="AD1718" i="9"/>
  <c r="AD1790" i="9"/>
  <c r="AD1852" i="9"/>
  <c r="AD1871" i="9"/>
  <c r="AD1934" i="9"/>
  <c r="AD1944" i="9"/>
  <c r="AD1986" i="9"/>
  <c r="AD2087" i="9"/>
  <c r="AD2157" i="9"/>
  <c r="AD2177" i="9"/>
  <c r="AD2240" i="9"/>
  <c r="AD2259" i="9"/>
  <c r="AD2324" i="9"/>
  <c r="AD2335" i="9"/>
  <c r="AD2362" i="9"/>
  <c r="AD2381" i="9"/>
  <c r="AD2444" i="9"/>
  <c r="AD2454" i="9"/>
  <c r="AD2520" i="9"/>
  <c r="AD2526" i="9"/>
  <c r="AD2533" i="9"/>
  <c r="AD2551" i="9"/>
  <c r="AD2558" i="9"/>
  <c r="AD2565" i="9"/>
  <c r="AD2571" i="9"/>
  <c r="AD2575" i="9"/>
  <c r="AD2583" i="9"/>
  <c r="AD2590" i="9"/>
  <c r="AD2596" i="9"/>
  <c r="AD2603" i="9"/>
  <c r="AD2607" i="9"/>
  <c r="AD2615" i="9"/>
  <c r="AD2628" i="9"/>
  <c r="AD2639" i="9"/>
  <c r="AD2647" i="9"/>
  <c r="AD2653" i="9"/>
  <c r="AD2671" i="9"/>
  <c r="AD2694" i="9"/>
  <c r="AD2698" i="9"/>
  <c r="AD2702" i="9"/>
  <c r="AD2705" i="9"/>
  <c r="AD2718" i="9"/>
  <c r="AD2729" i="9"/>
  <c r="AD2737" i="9"/>
  <c r="AD2743" i="9"/>
  <c r="AD2761" i="9"/>
  <c r="AD2768" i="9"/>
  <c r="AD2775" i="9"/>
  <c r="AD2781" i="9"/>
  <c r="AD2785" i="9"/>
  <c r="AD2793" i="9"/>
  <c r="AD2800" i="9"/>
  <c r="AD2806" i="9"/>
  <c r="AD2813" i="9"/>
  <c r="AD2817" i="9"/>
  <c r="AD2825" i="9"/>
  <c r="AD2838" i="9"/>
  <c r="AD2849" i="9"/>
  <c r="AD2857" i="9"/>
  <c r="AD2861" i="9"/>
  <c r="AD2865" i="9"/>
  <c r="AD2869" i="9"/>
  <c r="AD2873" i="9"/>
  <c r="AD2876" i="9"/>
  <c r="AD2880" i="9"/>
  <c r="AD2883" i="9"/>
  <c r="AD2890" i="9"/>
  <c r="AD2896" i="9"/>
  <c r="AD2903" i="9"/>
  <c r="AD2907" i="9"/>
  <c r="AD2915" i="9"/>
  <c r="AD2928" i="9"/>
  <c r="AD2939" i="9"/>
  <c r="AD2947" i="9"/>
  <c r="AD2953" i="9"/>
  <c r="AD2971" i="9"/>
  <c r="AD2978" i="9"/>
  <c r="AD2985" i="9"/>
  <c r="AD2991" i="9"/>
  <c r="AD2995" i="9"/>
  <c r="AD3003" i="9"/>
  <c r="AD3010" i="9"/>
  <c r="AD3016" i="9"/>
  <c r="AD3023" i="9"/>
  <c r="AD3027" i="9"/>
  <c r="AD3035" i="9"/>
  <c r="AD3039" i="9"/>
  <c r="AD3043" i="9"/>
  <c r="AD3047" i="9"/>
  <c r="AD3051" i="9"/>
  <c r="AD3068" i="9"/>
  <c r="AD3075" i="9"/>
  <c r="AD3081" i="9"/>
  <c r="AD3085" i="9"/>
  <c r="AD3093" i="9"/>
  <c r="AD3100" i="9"/>
  <c r="AD3106" i="9"/>
  <c r="AD3113" i="9"/>
  <c r="AD3117" i="9"/>
  <c r="AD3125" i="9"/>
  <c r="AD3138" i="9"/>
  <c r="AD3149" i="9"/>
  <c r="AD3157" i="9"/>
  <c r="AD3163" i="9"/>
  <c r="AD3181" i="9"/>
  <c r="AD3188" i="9"/>
  <c r="AD3195" i="9"/>
  <c r="AD3201" i="9"/>
  <c r="AD3205" i="9"/>
  <c r="AD3213" i="9"/>
  <c r="AD3247" i="9"/>
  <c r="AD3253" i="9"/>
  <c r="AD3271" i="9"/>
  <c r="AD3278" i="9"/>
  <c r="AD3285" i="9"/>
  <c r="AD3291" i="9"/>
  <c r="AD3295" i="9"/>
  <c r="AD3303" i="9"/>
  <c r="AD3310" i="9"/>
  <c r="AD3316" i="9"/>
  <c r="AD3323" i="9"/>
  <c r="AD1393" i="9"/>
  <c r="AD1467" i="9"/>
  <c r="AD1551" i="9"/>
  <c r="AD1742" i="9"/>
  <c r="AD1778" i="9"/>
  <c r="AD1814" i="9"/>
  <c r="AD1824" i="9"/>
  <c r="AD1888" i="9"/>
  <c r="AD1952" i="9"/>
  <c r="AD2030" i="9"/>
  <c r="AD2049" i="9"/>
  <c r="AD2276" i="9"/>
  <c r="AD2398" i="9"/>
  <c r="AD2462" i="9"/>
  <c r="AD2510" i="9"/>
  <c r="AD2515" i="9"/>
  <c r="AD2534" i="9"/>
  <c r="AD2540" i="9"/>
  <c r="AD2544" i="9"/>
  <c r="AD2552" i="9"/>
  <c r="AD2559" i="9"/>
  <c r="AD2572" i="9"/>
  <c r="AD2576" i="9"/>
  <c r="AD2584" i="9"/>
  <c r="AD2591" i="9"/>
  <c r="AD2597" i="9"/>
  <c r="AD2608" i="9"/>
  <c r="AD2616" i="9"/>
  <c r="AD2622" i="9"/>
  <c r="AD2629" i="9"/>
  <c r="AD2640" i="9"/>
  <c r="AD2654" i="9"/>
  <c r="AD2660" i="9"/>
  <c r="AD2664" i="9"/>
  <c r="AD2672" i="9"/>
  <c r="AD2706" i="9"/>
  <c r="AD2712" i="9"/>
  <c r="AD2719" i="9"/>
  <c r="AD2730" i="9"/>
  <c r="AD2744" i="9"/>
  <c r="AD2750" i="9"/>
  <c r="AD2754" i="9"/>
  <c r="AD2762" i="9"/>
  <c r="AD2769" i="9"/>
  <c r="AD2782" i="9"/>
  <c r="AD2786" i="9"/>
  <c r="AD2794" i="9"/>
  <c r="AD2801" i="9"/>
  <c r="AD2807" i="9"/>
  <c r="AD2818" i="9"/>
  <c r="AD2826" i="9"/>
  <c r="AD2832" i="9"/>
  <c r="AD2839" i="9"/>
  <c r="AD2850" i="9"/>
  <c r="AD2877" i="9"/>
  <c r="AD2881" i="9"/>
  <c r="AD2884" i="9"/>
  <c r="AD2891" i="9"/>
  <c r="AD2897" i="9"/>
  <c r="AD2908" i="9"/>
  <c r="AD2916" i="9"/>
  <c r="AD2922" i="9"/>
  <c r="AD2929" i="9"/>
  <c r="AD2940" i="9"/>
  <c r="AD2954" i="9"/>
  <c r="AD2960" i="9"/>
  <c r="AD2964" i="9"/>
  <c r="AD2972" i="9"/>
  <c r="AD2979" i="9"/>
  <c r="AD2992" i="9"/>
  <c r="AD2996" i="9"/>
  <c r="AD3004" i="9"/>
  <c r="AD3011" i="9"/>
  <c r="AD3017" i="9"/>
  <c r="AD3028" i="9"/>
  <c r="AD3036" i="9"/>
  <c r="AD3040" i="9"/>
  <c r="AD3044" i="9"/>
  <c r="AD3048" i="9"/>
  <c r="AD3052" i="9"/>
  <c r="AD3055" i="9"/>
  <c r="AD3059" i="9"/>
  <c r="AD3069" i="9"/>
  <c r="AD3082" i="9"/>
  <c r="AD3086" i="9"/>
  <c r="AD3094" i="9"/>
  <c r="AD3101" i="9"/>
  <c r="AD3107" i="9"/>
  <c r="AD3118" i="9"/>
  <c r="AD3126" i="9"/>
  <c r="AD3132" i="9"/>
  <c r="AD3139" i="9"/>
  <c r="AD3150" i="9"/>
  <c r="AD3164" i="9"/>
  <c r="AD3170" i="9"/>
  <c r="AD3174" i="9"/>
  <c r="AD3182" i="9"/>
  <c r="AD3189" i="9"/>
  <c r="AD3202" i="9"/>
  <c r="AD3206" i="9"/>
  <c r="AD3214" i="9"/>
  <c r="AD3218" i="9"/>
  <c r="AD3222" i="9"/>
  <c r="AD3226" i="9"/>
  <c r="AD3230" i="9"/>
  <c r="AD3254" i="9"/>
  <c r="AD3260" i="9"/>
  <c r="AD1071" i="9"/>
  <c r="AD1118" i="9"/>
  <c r="AD1434" i="9"/>
  <c r="AD1832" i="9"/>
  <c r="AD1896" i="9"/>
  <c r="AD2066" i="9"/>
  <c r="AD2112" i="9"/>
  <c r="AD2130" i="9"/>
  <c r="AD2202" i="9"/>
  <c r="AD2220" i="9"/>
  <c r="AD2284" i="9"/>
  <c r="AD2332" i="9"/>
  <c r="AD2406" i="9"/>
  <c r="AD2498" i="9"/>
  <c r="AD2511" i="9"/>
  <c r="AD2516" i="9"/>
  <c r="AD2528" i="9"/>
  <c r="AD2535" i="9"/>
  <c r="AD2541" i="9"/>
  <c r="AD2545" i="9"/>
  <c r="AD2553" i="9"/>
  <c r="AD2560" i="9"/>
  <c r="AD2566" i="9"/>
  <c r="AD2573" i="9"/>
  <c r="AD2577" i="9"/>
  <c r="AD2585" i="9"/>
  <c r="AD2598" i="9"/>
  <c r="AD2609" i="9"/>
  <c r="AD2617" i="9"/>
  <c r="AD2623" i="9"/>
  <c r="AD2641" i="9"/>
  <c r="AD2648" i="9"/>
  <c r="AD2655" i="9"/>
  <c r="AD2661" i="9"/>
  <c r="AD2665" i="9"/>
  <c r="AD2673" i="9"/>
  <c r="AD2707" i="9"/>
  <c r="AD2713" i="9"/>
  <c r="AD2731" i="9"/>
  <c r="AD2738" i="9"/>
  <c r="AD2745" i="9"/>
  <c r="AD2751" i="9"/>
  <c r="AD2755" i="9"/>
  <c r="AD2763" i="9"/>
  <c r="AD2770" i="9"/>
  <c r="AD2776" i="9"/>
  <c r="AD2783" i="9"/>
  <c r="AD2787" i="9"/>
  <c r="AD2795" i="9"/>
  <c r="AD2808" i="9"/>
  <c r="AD2819" i="9"/>
  <c r="AD2827" i="9"/>
  <c r="AD2833" i="9"/>
  <c r="AD2851" i="9"/>
  <c r="AD2874" i="9"/>
  <c r="AD2878" i="9"/>
  <c r="AD2882" i="9"/>
  <c r="AD2885" i="9"/>
  <c r="AD2898" i="9"/>
  <c r="AD2909" i="9"/>
  <c r="AD2917" i="9"/>
  <c r="AD2923" i="9"/>
  <c r="AD2941" i="9"/>
  <c r="AD2948" i="9"/>
  <c r="AD2955" i="9"/>
  <c r="AD2961" i="9"/>
  <c r="AD2965" i="9"/>
  <c r="AD2973" i="9"/>
  <c r="AD2980" i="9"/>
  <c r="AD2986" i="9"/>
  <c r="AD2993" i="9"/>
  <c r="AD2997" i="9"/>
  <c r="AD3005" i="9"/>
  <c r="AD3018" i="9"/>
  <c r="AD3029" i="9"/>
  <c r="AD3037" i="9"/>
  <c r="AD3041" i="9"/>
  <c r="AD3045" i="9"/>
  <c r="AD3049" i="9"/>
  <c r="AD3053" i="9"/>
  <c r="AD3056" i="9"/>
  <c r="AD3060" i="9"/>
  <c r="AD3063" i="9"/>
  <c r="AD3070" i="9"/>
  <c r="AD3076" i="9"/>
  <c r="AD3083" i="9"/>
  <c r="AD3087" i="9"/>
  <c r="AD3095" i="9"/>
  <c r="AD3108" i="9"/>
  <c r="AD3119" i="9"/>
  <c r="AD3127" i="9"/>
  <c r="AD3133" i="9"/>
  <c r="AD3151" i="9"/>
  <c r="AD3158" i="9"/>
  <c r="AD3165" i="9"/>
  <c r="AD3171" i="9"/>
  <c r="AD3175" i="9"/>
  <c r="AD3183" i="9"/>
  <c r="AD3190" i="9"/>
  <c r="AD3196" i="9"/>
  <c r="AD3203" i="9"/>
  <c r="AD3207" i="9"/>
  <c r="AD3215" i="9"/>
  <c r="AD3219" i="9"/>
  <c r="AD3223" i="9"/>
  <c r="AD3227" i="9"/>
  <c r="AD3231" i="9"/>
  <c r="AD3248" i="9"/>
  <c r="AD3255" i="9"/>
  <c r="AD3261" i="9"/>
  <c r="AD3265" i="9"/>
  <c r="AD3273" i="9"/>
  <c r="AD3280" i="9"/>
  <c r="AD3286" i="9"/>
  <c r="AD3293" i="9"/>
  <c r="AD3297" i="9"/>
  <c r="AD3305" i="9"/>
  <c r="AD3318" i="9"/>
  <c r="AD3329" i="9"/>
  <c r="AD3337" i="9"/>
  <c r="AD3343" i="9"/>
  <c r="AD264" i="9"/>
  <c r="AD1003" i="9"/>
  <c r="AD1145" i="9"/>
  <c r="AD1456" i="9"/>
  <c r="AD1507" i="9"/>
  <c r="AD1766" i="9"/>
  <c r="AD1786" i="9"/>
  <c r="AD1877" i="9"/>
  <c r="AD1940" i="9"/>
  <c r="AD1992" i="9"/>
  <c r="AD2010" i="9"/>
  <c r="AD2074" i="9"/>
  <c r="AD2164" i="9"/>
  <c r="AD2320" i="9"/>
  <c r="AD2387" i="9"/>
  <c r="AD2450" i="9"/>
  <c r="AD2469" i="9"/>
  <c r="AD2513" i="9"/>
  <c r="AD2529" i="9"/>
  <c r="AD2542" i="9"/>
  <c r="AD2546" i="9"/>
  <c r="AD2554" i="9"/>
  <c r="AD2561" i="9"/>
  <c r="AD2567" i="9"/>
  <c r="AD2578" i="9"/>
  <c r="AD2586" i="9"/>
  <c r="AD2592" i="9"/>
  <c r="AD2599" i="9"/>
  <c r="AD2610" i="9"/>
  <c r="AD2624" i="9"/>
  <c r="AD2630" i="9"/>
  <c r="AD2634" i="9"/>
  <c r="AD2642" i="9"/>
  <c r="AD2649" i="9"/>
  <c r="AD2662" i="9"/>
  <c r="AD2666" i="9"/>
  <c r="AD2674" i="9"/>
  <c r="AD2678" i="9"/>
  <c r="AD2682" i="9"/>
  <c r="AD2686" i="9"/>
  <c r="AD2690" i="9"/>
  <c r="AD2714" i="9"/>
  <c r="AD2720" i="9"/>
  <c r="AD2724" i="9"/>
  <c r="AD2732" i="9"/>
  <c r="AD2739" i="9"/>
  <c r="AD2752" i="9"/>
  <c r="AD2756" i="9"/>
  <c r="AD2764" i="9"/>
  <c r="AD2771" i="9"/>
  <c r="AD2777" i="9"/>
  <c r="AD2788" i="9"/>
  <c r="AD2796" i="9"/>
  <c r="AD2802" i="9"/>
  <c r="AD2809" i="9"/>
  <c r="AD2820" i="9"/>
  <c r="AD2834" i="9"/>
  <c r="AD2840" i="9"/>
  <c r="AD2844" i="9"/>
  <c r="AD2852" i="9"/>
  <c r="AD2886" i="9"/>
  <c r="AD2892" i="9"/>
  <c r="AD2899" i="9"/>
  <c r="AD2910" i="9"/>
  <c r="AD2924" i="9"/>
  <c r="AD2930" i="9"/>
  <c r="AD2934" i="9"/>
  <c r="AD2942" i="9"/>
  <c r="AD2949" i="9"/>
  <c r="AD2962" i="9"/>
  <c r="AD2966" i="9"/>
  <c r="AD2974" i="9"/>
  <c r="AD2981" i="9"/>
  <c r="AD2987" i="9"/>
  <c r="AD2998" i="9"/>
  <c r="AD3006" i="9"/>
  <c r="AD3012" i="9"/>
  <c r="AD3019" i="9"/>
  <c r="AD3030" i="9"/>
  <c r="AD3057" i="9"/>
  <c r="AD3061" i="9"/>
  <c r="AD3064" i="9"/>
  <c r="AD3071" i="9"/>
  <c r="AD3077" i="9"/>
  <c r="AD3088" i="9"/>
  <c r="AD3096" i="9"/>
  <c r="AD3102" i="9"/>
  <c r="AD3109" i="9"/>
  <c r="AD3120" i="9"/>
  <c r="AD3134" i="9"/>
  <c r="AD3140" i="9"/>
  <c r="AD3144" i="9"/>
  <c r="AD3152" i="9"/>
  <c r="AD3159" i="9"/>
  <c r="AD3172" i="9"/>
  <c r="AD3176" i="9"/>
  <c r="AD3184" i="9"/>
  <c r="AD3191" i="9"/>
  <c r="AD3197" i="9"/>
  <c r="AD3208" i="9"/>
  <c r="AD3216" i="9"/>
  <c r="AD3220" i="9"/>
  <c r="AD3224" i="9"/>
  <c r="AD3228" i="9"/>
  <c r="AD3232" i="9"/>
  <c r="AD3235" i="9"/>
  <c r="AD3239" i="9"/>
  <c r="AD3249" i="9"/>
  <c r="AD3262" i="9"/>
  <c r="AD3266" i="9"/>
  <c r="AD3274" i="9"/>
  <c r="AD3281" i="9"/>
  <c r="AD3287" i="9"/>
  <c r="AD3298" i="9"/>
  <c r="AD3306" i="9"/>
  <c r="AD3312" i="9"/>
  <c r="AD3319" i="9"/>
  <c r="AD3330" i="9"/>
  <c r="AD3344" i="9"/>
  <c r="AD3350" i="9"/>
  <c r="AD3354" i="9"/>
  <c r="AD1731" i="9"/>
  <c r="AD1774" i="9"/>
  <c r="AD1820" i="9"/>
  <c r="AD1839" i="9"/>
  <c r="AD2119" i="9"/>
  <c r="AD2209" i="9"/>
  <c r="AD2272" i="9"/>
  <c r="AD2291" i="9"/>
  <c r="AD2349" i="9"/>
  <c r="AD2486" i="9"/>
  <c r="AD2506" i="9"/>
  <c r="AD2530" i="9"/>
  <c r="AD2536" i="9"/>
  <c r="AD2543" i="9"/>
  <c r="AD2547" i="9"/>
  <c r="AD2555" i="9"/>
  <c r="AD2568" i="9"/>
  <c r="AD2579" i="9"/>
  <c r="AD2587" i="9"/>
  <c r="AD2593" i="9"/>
  <c r="AD2611" i="9"/>
  <c r="AD2618" i="9"/>
  <c r="AD2625" i="9"/>
  <c r="AD2631" i="9"/>
  <c r="AD2635" i="9"/>
  <c r="AD2643" i="9"/>
  <c r="AD2650" i="9"/>
  <c r="AD2656" i="9"/>
  <c r="AD2663" i="9"/>
  <c r="AD2667" i="9"/>
  <c r="AD2675" i="9"/>
  <c r="AD2679" i="9"/>
  <c r="AD2683" i="9"/>
  <c r="AD2687" i="9"/>
  <c r="AD2691" i="9"/>
  <c r="AD2708" i="9"/>
  <c r="AD2715" i="9"/>
  <c r="AD2721" i="9"/>
  <c r="AD2725" i="9"/>
  <c r="AD2733" i="9"/>
  <c r="AD2740" i="9"/>
  <c r="AD2746" i="9"/>
  <c r="AD2753" i="9"/>
  <c r="AD2757" i="9"/>
  <c r="AD2765" i="9"/>
  <c r="AD2778" i="9"/>
  <c r="AD2789" i="9"/>
  <c r="AD2797" i="9"/>
  <c r="AD2803" i="9"/>
  <c r="AD2821" i="9"/>
  <c r="AD2828" i="9"/>
  <c r="AD2835" i="9"/>
  <c r="AD2841" i="9"/>
  <c r="AD2845" i="9"/>
  <c r="AD2853" i="9"/>
  <c r="AD2887" i="9"/>
  <c r="AD2893" i="9"/>
  <c r="AD2911" i="9"/>
  <c r="AD2918" i="9"/>
  <c r="AD2925" i="9"/>
  <c r="AD2931" i="9"/>
  <c r="AD2935" i="9"/>
  <c r="AD2943" i="9"/>
  <c r="AD2950" i="9"/>
  <c r="AD2956" i="9"/>
  <c r="AD2963" i="9"/>
  <c r="AD2967" i="9"/>
  <c r="AD2975" i="9"/>
  <c r="AD2988" i="9"/>
  <c r="AD2999" i="9"/>
  <c r="AD3007" i="9"/>
  <c r="AD3013" i="9"/>
  <c r="AD3031" i="9"/>
  <c r="AD3054" i="9"/>
  <c r="AD3058" i="9"/>
  <c r="AD3062" i="9"/>
  <c r="AD3065" i="9"/>
  <c r="AD3078" i="9"/>
  <c r="AD3089" i="9"/>
  <c r="AD3097" i="9"/>
  <c r="AD3103" i="9"/>
  <c r="AD181" i="9"/>
  <c r="AD1177" i="9"/>
  <c r="AD1488" i="9"/>
  <c r="AD1856" i="9"/>
  <c r="AD1902" i="9"/>
  <c r="AD1920" i="9"/>
  <c r="AD1999" i="9"/>
  <c r="AD2062" i="9"/>
  <c r="AD2081" i="9"/>
  <c r="AD2161" i="9"/>
  <c r="AD2171" i="9"/>
  <c r="AD2234" i="9"/>
  <c r="AD2244" i="9"/>
  <c r="AD2308" i="9"/>
  <c r="AD2328" i="9"/>
  <c r="AD2339" i="9"/>
  <c r="AD2366" i="9"/>
  <c r="AD2412" i="9"/>
  <c r="AD2430" i="9"/>
  <c r="AD2494" i="9"/>
  <c r="AD2531" i="9"/>
  <c r="AD2537" i="9"/>
  <c r="AD2548" i="9"/>
  <c r="AD2556" i="9"/>
  <c r="AD2562" i="9"/>
  <c r="AD2569" i="9"/>
  <c r="AD2580" i="9"/>
  <c r="AD2594" i="9"/>
  <c r="AD2600" i="9"/>
  <c r="AD2604" i="9"/>
  <c r="AD2612" i="9"/>
  <c r="AD2619" i="9"/>
  <c r="AD2632" i="9"/>
  <c r="AD2636" i="9"/>
  <c r="AD2644" i="9"/>
  <c r="AD2651" i="9"/>
  <c r="AD2657" i="9"/>
  <c r="AD2668" i="9"/>
  <c r="AD2676" i="9"/>
  <c r="AD2680" i="9"/>
  <c r="AD2684" i="9"/>
  <c r="AD2688" i="9"/>
  <c r="AD2692" i="9"/>
  <c r="AD2695" i="9"/>
  <c r="AD2699" i="9"/>
  <c r="AD2709" i="9"/>
  <c r="AD2722" i="9"/>
  <c r="AD2726" i="9"/>
  <c r="AD2734" i="9"/>
  <c r="AD2741" i="9"/>
  <c r="AD2747" i="9"/>
  <c r="AD2758" i="9"/>
  <c r="AD2766" i="9"/>
  <c r="AD2772" i="9"/>
  <c r="AD2779" i="9"/>
  <c r="AD2790" i="9"/>
  <c r="AD2804" i="9"/>
  <c r="AD2810" i="9"/>
  <c r="AD2814" i="9"/>
  <c r="AD2822" i="9"/>
  <c r="AD2829" i="9"/>
  <c r="AD2842" i="9"/>
  <c r="AD2846" i="9"/>
  <c r="AD2854" i="9"/>
  <c r="AD2858" i="9"/>
  <c r="AD2862" i="9"/>
  <c r="AD2866" i="9"/>
  <c r="AD2870" i="9"/>
  <c r="AD2894" i="9"/>
  <c r="AD2900" i="9"/>
  <c r="AD2904" i="9"/>
  <c r="AD2912" i="9"/>
  <c r="AD2919" i="9"/>
  <c r="AD2932" i="9"/>
  <c r="AD2936" i="9"/>
  <c r="AD2944" i="9"/>
  <c r="AD2951" i="9"/>
  <c r="AD2957" i="9"/>
  <c r="AD2968" i="9"/>
  <c r="AD2976" i="9"/>
  <c r="AD2982" i="9"/>
  <c r="AD2989" i="9"/>
  <c r="AD3000" i="9"/>
  <c r="AD3014" i="9"/>
  <c r="AD3020" i="9"/>
  <c r="AD3024" i="9"/>
  <c r="AD3032" i="9"/>
  <c r="AD3066" i="9"/>
  <c r="AD3072" i="9"/>
  <c r="AD3079" i="9"/>
  <c r="AD3090" i="9"/>
  <c r="AD3104" i="9"/>
  <c r="AD3110" i="9"/>
  <c r="AD3114" i="9"/>
  <c r="AD3122" i="9"/>
  <c r="AD3129" i="9"/>
  <c r="AD3142" i="9"/>
  <c r="AD3146" i="9"/>
  <c r="AD3154" i="9"/>
  <c r="AD3161" i="9"/>
  <c r="AD3167" i="9"/>
  <c r="AD3178" i="9"/>
  <c r="AD3186" i="9"/>
  <c r="AD3192" i="9"/>
  <c r="AD3199" i="9"/>
  <c r="AD3210" i="9"/>
  <c r="AD3237" i="9"/>
  <c r="AD3241" i="9"/>
  <c r="AD3244" i="9"/>
  <c r="AD3251" i="9"/>
  <c r="AD3257" i="9"/>
  <c r="AD3268" i="9"/>
  <c r="AD3276" i="9"/>
  <c r="AD3282" i="9"/>
  <c r="AD3289" i="9"/>
  <c r="AD3300" i="9"/>
  <c r="AD3314" i="9"/>
  <c r="AD3320" i="9"/>
  <c r="AD3324" i="9"/>
  <c r="AD3332" i="9"/>
  <c r="AD3339" i="9"/>
  <c r="AD3352" i="9"/>
  <c r="AD1133" i="9"/>
  <c r="AD1563" i="9"/>
  <c r="AD1762" i="9"/>
  <c r="AD1782" i="9"/>
  <c r="AD1864" i="9"/>
  <c r="AD2024" i="9"/>
  <c r="AD2034" i="9"/>
  <c r="AD2098" i="9"/>
  <c r="AD2188" i="9"/>
  <c r="AD2252" i="9"/>
  <c r="AD2316" i="9"/>
  <c r="AD2374" i="9"/>
  <c r="AD2523" i="9"/>
  <c r="AD2538" i="9"/>
  <c r="AD2549" i="9"/>
  <c r="AD2557" i="9"/>
  <c r="AD2563" i="9"/>
  <c r="AD2581" i="9"/>
  <c r="AD2588" i="9"/>
  <c r="AD2595" i="9"/>
  <c r="AD2601" i="9"/>
  <c r="AD2605" i="9"/>
  <c r="AD2613" i="9"/>
  <c r="AD2620" i="9"/>
  <c r="AD2626" i="9"/>
  <c r="AD2633" i="9"/>
  <c r="AD2637" i="9"/>
  <c r="AD2645" i="9"/>
  <c r="AD2658" i="9"/>
  <c r="AD2669" i="9"/>
  <c r="AD2677" i="9"/>
  <c r="AD2681" i="9"/>
  <c r="AD2685" i="9"/>
  <c r="AD2689" i="9"/>
  <c r="AD1262" i="9"/>
  <c r="AD1303" i="9"/>
  <c r="AD1595" i="9"/>
  <c r="AD1909" i="9"/>
  <c r="AD2042" i="9"/>
  <c r="AD2106" i="9"/>
  <c r="AD2196" i="9"/>
  <c r="AD2297" i="9"/>
  <c r="AD2419" i="9"/>
  <c r="AD2482" i="9"/>
  <c r="AD2502" i="9"/>
  <c r="AD2519" i="9"/>
  <c r="AD2525" i="9"/>
  <c r="AD2532" i="9"/>
  <c r="AD2539" i="9"/>
  <c r="AD2550" i="9"/>
  <c r="AD2564" i="9"/>
  <c r="AD2570" i="9"/>
  <c r="AD2574" i="9"/>
  <c r="AD2582" i="9"/>
  <c r="AD2589" i="9"/>
  <c r="AD2602" i="9"/>
  <c r="AD2606" i="9"/>
  <c r="AD2614" i="9"/>
  <c r="AD2621" i="9"/>
  <c r="AD2627" i="9"/>
  <c r="AD2638" i="9"/>
  <c r="AD2646" i="9"/>
  <c r="AD2652" i="9"/>
  <c r="AD2659" i="9"/>
  <c r="AD2670" i="9"/>
  <c r="AD2697" i="9"/>
  <c r="AD2701" i="9"/>
  <c r="AD2704" i="9"/>
  <c r="AD2711" i="9"/>
  <c r="AD2717" i="9"/>
  <c r="AD2728" i="9"/>
  <c r="AD2736" i="9"/>
  <c r="AD2742" i="9"/>
  <c r="AD2749" i="9"/>
  <c r="AD2760" i="9"/>
  <c r="AD2774" i="9"/>
  <c r="AD2780" i="9"/>
  <c r="AD2784" i="9"/>
  <c r="AD2792" i="9"/>
  <c r="AD2799" i="9"/>
  <c r="AD2812" i="9"/>
  <c r="AD2816" i="9"/>
  <c r="AD2824" i="9"/>
  <c r="AD2831" i="9"/>
  <c r="AD2837" i="9"/>
  <c r="AD2848" i="9"/>
  <c r="AD2856" i="9"/>
  <c r="AD2860" i="9"/>
  <c r="AD2864" i="9"/>
  <c r="AD2868" i="9"/>
  <c r="AD2872" i="9"/>
  <c r="AD2875" i="9"/>
  <c r="AD2879" i="9"/>
  <c r="AD2889" i="9"/>
  <c r="AD2902" i="9"/>
  <c r="AD2906" i="9"/>
  <c r="AD2914" i="9"/>
  <c r="AD2921" i="9"/>
  <c r="AD2927" i="9"/>
  <c r="AD2938" i="9"/>
  <c r="AD2946" i="9"/>
  <c r="AD2952" i="9"/>
  <c r="AD2959" i="9"/>
  <c r="AD2970" i="9"/>
  <c r="AD2984" i="9"/>
  <c r="AD2990" i="9"/>
  <c r="AD2994" i="9"/>
  <c r="AD3002" i="9"/>
  <c r="AD3009" i="9"/>
  <c r="AD3022" i="9"/>
  <c r="AD3026" i="9"/>
  <c r="AD3034" i="9"/>
  <c r="AD3038" i="9"/>
  <c r="AD3042" i="9"/>
  <c r="AD3046" i="9"/>
  <c r="AD3050" i="9"/>
  <c r="AD3074" i="9"/>
  <c r="AD3080" i="9"/>
  <c r="AD3084" i="9"/>
  <c r="AD3092" i="9"/>
  <c r="AD3099" i="9"/>
  <c r="AD3112" i="9"/>
  <c r="AD3116" i="9"/>
  <c r="AD3124" i="9"/>
  <c r="AD3131" i="9"/>
  <c r="AD3137" i="9"/>
  <c r="AD3148" i="9"/>
  <c r="AD3156" i="9"/>
  <c r="AD3162" i="9"/>
  <c r="AD3169" i="9"/>
  <c r="AD3180" i="9"/>
  <c r="AD3194" i="9"/>
  <c r="AD3200" i="9"/>
  <c r="AD3204" i="9"/>
  <c r="AD3212" i="9"/>
  <c r="AD3246" i="9"/>
  <c r="AD3252" i="9"/>
  <c r="AD3259" i="9"/>
  <c r="AD3270" i="9"/>
  <c r="AD3284" i="9"/>
  <c r="AD3290" i="9"/>
  <c r="AD3294" i="9"/>
  <c r="AD3302" i="9"/>
  <c r="AD3309" i="9"/>
  <c r="AD3322" i="9"/>
  <c r="AD3326" i="9"/>
  <c r="AD3334" i="9"/>
  <c r="AD3341" i="9"/>
  <c r="AD3347" i="9"/>
  <c r="AD2693" i="9"/>
  <c r="AD2723" i="9"/>
  <c r="AD2759" i="9"/>
  <c r="AD2823" i="9"/>
  <c r="AD2937" i="9"/>
  <c r="AD3008" i="9"/>
  <c r="AD3105" i="9"/>
  <c r="AD3115" i="9"/>
  <c r="AD3211" i="9"/>
  <c r="AD3229" i="9"/>
  <c r="AD3258" i="9"/>
  <c r="AD3267" i="9"/>
  <c r="AD3283" i="9"/>
  <c r="AD3311" i="9"/>
  <c r="AD3333" i="9"/>
  <c r="AD3345" i="9"/>
  <c r="AD3359" i="9"/>
  <c r="AD3367" i="9"/>
  <c r="AD3373" i="9"/>
  <c r="AD3391" i="9"/>
  <c r="AD3414" i="9"/>
  <c r="AD3418" i="9"/>
  <c r="AD3422" i="9"/>
  <c r="AD3425" i="9"/>
  <c r="AD3438" i="9"/>
  <c r="AD3449" i="9"/>
  <c r="AD3457" i="9"/>
  <c r="AD3463" i="9"/>
  <c r="AD3481" i="9"/>
  <c r="AD3488" i="9"/>
  <c r="AD3495" i="9"/>
  <c r="AD3501" i="9"/>
  <c r="AD3505" i="9"/>
  <c r="AD3513" i="9"/>
  <c r="AD3520" i="9"/>
  <c r="AD3526" i="9"/>
  <c r="AD3533" i="9"/>
  <c r="AD3537" i="9"/>
  <c r="AD3545" i="9"/>
  <c r="AD3558" i="9"/>
  <c r="AD3569" i="9"/>
  <c r="AD3577" i="9"/>
  <c r="AD3581" i="9"/>
  <c r="AD3585" i="9"/>
  <c r="AD3589" i="9"/>
  <c r="AD3593" i="9"/>
  <c r="AD3596" i="9"/>
  <c r="AD3600" i="9"/>
  <c r="AD3603" i="9"/>
  <c r="AD3610" i="9"/>
  <c r="AD3616" i="9"/>
  <c r="AD3623" i="9"/>
  <c r="AD3627" i="9"/>
  <c r="AD3635" i="9"/>
  <c r="AD3648" i="9"/>
  <c r="AD3659" i="9"/>
  <c r="AD3667" i="9"/>
  <c r="AD3673" i="9"/>
  <c r="AD3691" i="9"/>
  <c r="AD3698" i="9"/>
  <c r="AD3705" i="9"/>
  <c r="AD3711" i="9"/>
  <c r="AD3715" i="9"/>
  <c r="AD3723" i="9"/>
  <c r="AD3730" i="9"/>
  <c r="AD3736" i="9"/>
  <c r="AD3743" i="9"/>
  <c r="AD3747" i="9"/>
  <c r="AD3755" i="9"/>
  <c r="AD3759" i="9"/>
  <c r="AD3763" i="9"/>
  <c r="AD3767" i="9"/>
  <c r="AD3771" i="9"/>
  <c r="AD3788" i="9"/>
  <c r="AD3795" i="9"/>
  <c r="AD3801" i="9"/>
  <c r="AD3805" i="9"/>
  <c r="AD3813" i="9"/>
  <c r="AD3820" i="9"/>
  <c r="AD3826" i="9"/>
  <c r="AD3833" i="9"/>
  <c r="AD3837" i="9"/>
  <c r="AD3845" i="9"/>
  <c r="AD3858" i="9"/>
  <c r="AD3869" i="9"/>
  <c r="AD3877" i="9"/>
  <c r="AD3883" i="9"/>
  <c r="AD3901" i="9"/>
  <c r="AD3908" i="9"/>
  <c r="AD3915" i="9"/>
  <c r="AD3921" i="9"/>
  <c r="AD3925" i="9"/>
  <c r="AD3933" i="9"/>
  <c r="AD3967" i="9"/>
  <c r="AD3973" i="9"/>
  <c r="AD3991" i="9"/>
  <c r="AD3998" i="9"/>
  <c r="AD4005" i="9"/>
  <c r="AD4011" i="9"/>
  <c r="AD4015" i="9"/>
  <c r="AD4023" i="9"/>
  <c r="AD4030" i="9"/>
  <c r="AD4036" i="9"/>
  <c r="AD4043" i="9"/>
  <c r="AD4047" i="9"/>
  <c r="AD4055" i="9"/>
  <c r="AD4068" i="9"/>
  <c r="AD4079" i="9"/>
  <c r="AD4087" i="9"/>
  <c r="AD4093" i="9"/>
  <c r="AD4111" i="9"/>
  <c r="AD4134" i="9"/>
  <c r="AD4138" i="9"/>
  <c r="AD4142" i="9"/>
  <c r="AD4145" i="9"/>
  <c r="AD4158" i="9"/>
  <c r="AD4169" i="9"/>
  <c r="AD4177" i="9"/>
  <c r="AD4183" i="9"/>
  <c r="AD4201" i="9"/>
  <c r="AD4208" i="9"/>
  <c r="AD4215" i="9"/>
  <c r="AD4221" i="9"/>
  <c r="AD4225" i="9"/>
  <c r="AD4233" i="9"/>
  <c r="AD2703" i="9"/>
  <c r="AD2767" i="9"/>
  <c r="AD2871" i="9"/>
  <c r="AD2888" i="9"/>
  <c r="AD2926" i="9"/>
  <c r="AD2945" i="9"/>
  <c r="AD3121" i="9"/>
  <c r="AD3136" i="9"/>
  <c r="AD3145" i="9"/>
  <c r="AD3166" i="9"/>
  <c r="AD3177" i="9"/>
  <c r="AD3198" i="9"/>
  <c r="AD3217" i="9"/>
  <c r="AD3243" i="9"/>
  <c r="AD3269" i="9"/>
  <c r="AD3296" i="9"/>
  <c r="AD3335" i="9"/>
  <c r="AD3360" i="9"/>
  <c r="AD3374" i="9"/>
  <c r="AD3380" i="9"/>
  <c r="AD3384" i="9"/>
  <c r="AD3392" i="9"/>
  <c r="AD3426" i="9"/>
  <c r="AD3432" i="9"/>
  <c r="AD3439" i="9"/>
  <c r="AD3450" i="9"/>
  <c r="AD3464" i="9"/>
  <c r="AD3470" i="9"/>
  <c r="AD3474" i="9"/>
  <c r="AD3482" i="9"/>
  <c r="AD3489" i="9"/>
  <c r="AD3502" i="9"/>
  <c r="AD3506" i="9"/>
  <c r="AD3514" i="9"/>
  <c r="AD3521" i="9"/>
  <c r="AD3527" i="9"/>
  <c r="AD3538" i="9"/>
  <c r="AD3546" i="9"/>
  <c r="AD3552" i="9"/>
  <c r="AD3559" i="9"/>
  <c r="AD3570" i="9"/>
  <c r="AD3597" i="9"/>
  <c r="AD3601" i="9"/>
  <c r="AD3604" i="9"/>
  <c r="AD3611" i="9"/>
  <c r="AD3617" i="9"/>
  <c r="AD3628" i="9"/>
  <c r="AD3636" i="9"/>
  <c r="AD3642" i="9"/>
  <c r="AD3649" i="9"/>
  <c r="AD3660" i="9"/>
  <c r="AD3674" i="9"/>
  <c r="AD3680" i="9"/>
  <c r="AD3684" i="9"/>
  <c r="AD3692" i="9"/>
  <c r="AD3699" i="9"/>
  <c r="AD3712" i="9"/>
  <c r="AD3716" i="9"/>
  <c r="AD3724" i="9"/>
  <c r="AD3731" i="9"/>
  <c r="AD3737" i="9"/>
  <c r="AD3748" i="9"/>
  <c r="AD3756" i="9"/>
  <c r="AD3760" i="9"/>
  <c r="AD3764" i="9"/>
  <c r="AD3768" i="9"/>
  <c r="AD3772" i="9"/>
  <c r="AD3775" i="9"/>
  <c r="AD3779" i="9"/>
  <c r="AD3789" i="9"/>
  <c r="AD3802" i="9"/>
  <c r="AD3806" i="9"/>
  <c r="AD3814" i="9"/>
  <c r="AD3821" i="9"/>
  <c r="AD3827" i="9"/>
  <c r="AD3838" i="9"/>
  <c r="AD3846" i="9"/>
  <c r="AD3852" i="9"/>
  <c r="AD3859" i="9"/>
  <c r="AD3870" i="9"/>
  <c r="AD3884" i="9"/>
  <c r="AD3890" i="9"/>
  <c r="AD3894" i="9"/>
  <c r="AD3902" i="9"/>
  <c r="AD3909" i="9"/>
  <c r="AD3922" i="9"/>
  <c r="AD3926" i="9"/>
  <c r="AD3934" i="9"/>
  <c r="AD3938" i="9"/>
  <c r="AD3942" i="9"/>
  <c r="AD3946" i="9"/>
  <c r="AD3950" i="9"/>
  <c r="AD3974" i="9"/>
  <c r="AD3980" i="9"/>
  <c r="AD3984" i="9"/>
  <c r="AD3992" i="9"/>
  <c r="AD3999" i="9"/>
  <c r="AD4012" i="9"/>
  <c r="AD4016" i="9"/>
  <c r="AD4024" i="9"/>
  <c r="AD4031" i="9"/>
  <c r="AD4037" i="9"/>
  <c r="AD4048" i="9"/>
  <c r="AD4056" i="9"/>
  <c r="AD4062" i="9"/>
  <c r="AD4069" i="9"/>
  <c r="AD4080" i="9"/>
  <c r="AD4094" i="9"/>
  <c r="AD4100" i="9"/>
  <c r="AD4104" i="9"/>
  <c r="AD4112" i="9"/>
  <c r="AD4146" i="9"/>
  <c r="AD4152" i="9"/>
  <c r="AD4159" i="9"/>
  <c r="AD4170" i="9"/>
  <c r="AD4184" i="9"/>
  <c r="AD4190" i="9"/>
  <c r="AD4194" i="9"/>
  <c r="AD4202" i="9"/>
  <c r="AD4209" i="9"/>
  <c r="AD4222" i="9"/>
  <c r="AD4226" i="9"/>
  <c r="AD4234" i="9"/>
  <c r="AD2748" i="9"/>
  <c r="AD2811" i="9"/>
  <c r="AD2830" i="9"/>
  <c r="AD2859" i="9"/>
  <c r="AD3015" i="9"/>
  <c r="AD3025" i="9"/>
  <c r="AD3067" i="9"/>
  <c r="AD3123" i="9"/>
  <c r="AD3147" i="9"/>
  <c r="AD3168" i="9"/>
  <c r="AD3179" i="9"/>
  <c r="AD3240" i="9"/>
  <c r="AD3245" i="9"/>
  <c r="AD3263" i="9"/>
  <c r="AD3272" i="9"/>
  <c r="AD3288" i="9"/>
  <c r="AD3299" i="9"/>
  <c r="AD3313" i="9"/>
  <c r="AD3336" i="9"/>
  <c r="AD3346" i="9"/>
  <c r="AD3361" i="9"/>
  <c r="AD3368" i="9"/>
  <c r="AD3375" i="9"/>
  <c r="AD3381" i="9"/>
  <c r="AD3385" i="9"/>
  <c r="AD3393" i="9"/>
  <c r="AD3427" i="9"/>
  <c r="AD3433" i="9"/>
  <c r="AD3451" i="9"/>
  <c r="AD3458" i="9"/>
  <c r="AD3465" i="9"/>
  <c r="AD3471" i="9"/>
  <c r="AD3475" i="9"/>
  <c r="AD3483" i="9"/>
  <c r="AD3490" i="9"/>
  <c r="AD3496" i="9"/>
  <c r="AD3503" i="9"/>
  <c r="AD3507" i="9"/>
  <c r="AD3515" i="9"/>
  <c r="AD3528" i="9"/>
  <c r="AD3539" i="9"/>
  <c r="AD3547" i="9"/>
  <c r="AD3553" i="9"/>
  <c r="AD3571" i="9"/>
  <c r="AD3594" i="9"/>
  <c r="AD3598" i="9"/>
  <c r="AD3602" i="9"/>
  <c r="AD3605" i="9"/>
  <c r="AD3618" i="9"/>
  <c r="AD3629" i="9"/>
  <c r="AD3637" i="9"/>
  <c r="AD3643" i="9"/>
  <c r="AD3661" i="9"/>
  <c r="AD3668" i="9"/>
  <c r="AD3675" i="9"/>
  <c r="AD3681" i="9"/>
  <c r="AD3685" i="9"/>
  <c r="AD3693" i="9"/>
  <c r="AD3700" i="9"/>
  <c r="AD3706" i="9"/>
  <c r="AD3713" i="9"/>
  <c r="AD3717" i="9"/>
  <c r="AD3725" i="9"/>
  <c r="AD3738" i="9"/>
  <c r="AD3749" i="9"/>
  <c r="AD3757" i="9"/>
  <c r="AD3761" i="9"/>
  <c r="AD3765" i="9"/>
  <c r="AD3769" i="9"/>
  <c r="AD3773" i="9"/>
  <c r="AD3776" i="9"/>
  <c r="AD3780" i="9"/>
  <c r="AD3783" i="9"/>
  <c r="AD3790" i="9"/>
  <c r="AD3796" i="9"/>
  <c r="AD3803" i="9"/>
  <c r="AD3807" i="9"/>
  <c r="AD3815" i="9"/>
  <c r="AD3828" i="9"/>
  <c r="AD3839" i="9"/>
  <c r="AD3847" i="9"/>
  <c r="AD3853" i="9"/>
  <c r="AD3871" i="9"/>
  <c r="AD3878" i="9"/>
  <c r="AD3885" i="9"/>
  <c r="AD3891" i="9"/>
  <c r="AD3895" i="9"/>
  <c r="AD3903" i="9"/>
  <c r="AD3910" i="9"/>
  <c r="AD3916" i="9"/>
  <c r="AD3923" i="9"/>
  <c r="AD3927" i="9"/>
  <c r="AD3935" i="9"/>
  <c r="AD3939" i="9"/>
  <c r="AD3943" i="9"/>
  <c r="AD3947" i="9"/>
  <c r="AD3951" i="9"/>
  <c r="AD3968" i="9"/>
  <c r="AD3975" i="9"/>
  <c r="AD3981" i="9"/>
  <c r="AD3985" i="9"/>
  <c r="AD3993" i="9"/>
  <c r="AD4000" i="9"/>
  <c r="AD4006" i="9"/>
  <c r="AD4013" i="9"/>
  <c r="AD4017" i="9"/>
  <c r="AD4025" i="9"/>
  <c r="AD4038" i="9"/>
  <c r="AD4049" i="9"/>
  <c r="AD4057" i="9"/>
  <c r="AD4063" i="9"/>
  <c r="AD4081" i="9"/>
  <c r="AD4088" i="9"/>
  <c r="AD4095" i="9"/>
  <c r="AD4101" i="9"/>
  <c r="AD4105" i="9"/>
  <c r="AD4113" i="9"/>
  <c r="AD4147" i="9"/>
  <c r="AD4153" i="9"/>
  <c r="AD4171" i="9"/>
  <c r="AD4178" i="9"/>
  <c r="AD4185" i="9"/>
  <c r="AD4191" i="9"/>
  <c r="AD4195" i="9"/>
  <c r="AD4203" i="9"/>
  <c r="AD4210" i="9"/>
  <c r="AD4216" i="9"/>
  <c r="AD4223" i="9"/>
  <c r="AD4227" i="9"/>
  <c r="AD4235" i="9"/>
  <c r="AD2700" i="9"/>
  <c r="AD2710" i="9"/>
  <c r="AD2791" i="9"/>
  <c r="AD2895" i="9"/>
  <c r="AD2905" i="9"/>
  <c r="AD2933" i="9"/>
  <c r="AD2969" i="9"/>
  <c r="AD3033" i="9"/>
  <c r="AD3111" i="9"/>
  <c r="AD3141" i="9"/>
  <c r="AD3153" i="9"/>
  <c r="AD3185" i="9"/>
  <c r="AD3225" i="9"/>
  <c r="AD3242" i="9"/>
  <c r="AD3275" i="9"/>
  <c r="AD3301" i="9"/>
  <c r="AD3315" i="9"/>
  <c r="AD3348" i="9"/>
  <c r="AD3362" i="9"/>
  <c r="AD3369" i="9"/>
  <c r="AD3382" i="9"/>
  <c r="AD3386" i="9"/>
  <c r="AD3394" i="9"/>
  <c r="AD3398" i="9"/>
  <c r="AD3402" i="9"/>
  <c r="AD3406" i="9"/>
  <c r="AD3410" i="9"/>
  <c r="AD3434" i="9"/>
  <c r="AD3440" i="9"/>
  <c r="AD3444" i="9"/>
  <c r="AD3452" i="9"/>
  <c r="AD3459" i="9"/>
  <c r="AD3472" i="9"/>
  <c r="AD3476" i="9"/>
  <c r="AD3484" i="9"/>
  <c r="AD3491" i="9"/>
  <c r="AD3497" i="9"/>
  <c r="AD3508" i="9"/>
  <c r="AD3516" i="9"/>
  <c r="AD3522" i="9"/>
  <c r="AD3529" i="9"/>
  <c r="AD3540" i="9"/>
  <c r="AD3554" i="9"/>
  <c r="AD3560" i="9"/>
  <c r="AD3564" i="9"/>
  <c r="AD3572" i="9"/>
  <c r="AD3606" i="9"/>
  <c r="AD3612" i="9"/>
  <c r="AD3619" i="9"/>
  <c r="AD3630" i="9"/>
  <c r="AD3644" i="9"/>
  <c r="AD3650" i="9"/>
  <c r="AD3654" i="9"/>
  <c r="AD3662" i="9"/>
  <c r="AD3669" i="9"/>
  <c r="AD3682" i="9"/>
  <c r="AD3686" i="9"/>
  <c r="AD3694" i="9"/>
  <c r="AD3701" i="9"/>
  <c r="AD3707" i="9"/>
  <c r="AD3718" i="9"/>
  <c r="AD3726" i="9"/>
  <c r="AD3732" i="9"/>
  <c r="AD3739" i="9"/>
  <c r="AD3750" i="9"/>
  <c r="AD3777" i="9"/>
  <c r="AD3781" i="9"/>
  <c r="AD3784" i="9"/>
  <c r="AD3791" i="9"/>
  <c r="AD3797" i="9"/>
  <c r="AD3808" i="9"/>
  <c r="AD3816" i="9"/>
  <c r="AD3822" i="9"/>
  <c r="AD3829" i="9"/>
  <c r="AD3840" i="9"/>
  <c r="AD3854" i="9"/>
  <c r="AD3860" i="9"/>
  <c r="AD3864" i="9"/>
  <c r="AD3872" i="9"/>
  <c r="AD3879" i="9"/>
  <c r="AD3892" i="9"/>
  <c r="AD3896" i="9"/>
  <c r="AD3904" i="9"/>
  <c r="AD3911" i="9"/>
  <c r="AD3917" i="9"/>
  <c r="AD3928" i="9"/>
  <c r="AD3936" i="9"/>
  <c r="AD3940" i="9"/>
  <c r="AD3944" i="9"/>
  <c r="AD3948" i="9"/>
  <c r="AD3952" i="9"/>
  <c r="AD3955" i="9"/>
  <c r="AD3959" i="9"/>
  <c r="AD3969" i="9"/>
  <c r="AD3982" i="9"/>
  <c r="AD3986" i="9"/>
  <c r="AD3994" i="9"/>
  <c r="AD4001" i="9"/>
  <c r="AD4007" i="9"/>
  <c r="AD4018" i="9"/>
  <c r="AD4026" i="9"/>
  <c r="AD4032" i="9"/>
  <c r="AD4039" i="9"/>
  <c r="AD4050" i="9"/>
  <c r="AD4064" i="9"/>
  <c r="AD4070" i="9"/>
  <c r="AD4074" i="9"/>
  <c r="AD4082" i="9"/>
  <c r="AD4089" i="9"/>
  <c r="AD4102" i="9"/>
  <c r="AD4106" i="9"/>
  <c r="AD4114" i="9"/>
  <c r="AD4118" i="9"/>
  <c r="AD4122" i="9"/>
  <c r="AD4126" i="9"/>
  <c r="AD4130" i="9"/>
  <c r="AD4154" i="9"/>
  <c r="AD4160" i="9"/>
  <c r="AD4164" i="9"/>
  <c r="AD4172" i="9"/>
  <c r="AD4179" i="9"/>
  <c r="AD4192" i="9"/>
  <c r="AD4196" i="9"/>
  <c r="AD4204" i="9"/>
  <c r="AD4211" i="9"/>
  <c r="AD4217" i="9"/>
  <c r="AD4228" i="9"/>
  <c r="AD2773" i="9"/>
  <c r="AD2847" i="9"/>
  <c r="AD2867" i="9"/>
  <c r="AD2913" i="9"/>
  <c r="AD2977" i="9"/>
  <c r="AD3091" i="9"/>
  <c r="AD3128" i="9"/>
  <c r="AD3143" i="9"/>
  <c r="AD3155" i="9"/>
  <c r="AD3173" i="9"/>
  <c r="AD3187" i="9"/>
  <c r="AD3236" i="9"/>
  <c r="AD3250" i="9"/>
  <c r="AD3277" i="9"/>
  <c r="AD3292" i="9"/>
  <c r="AD3304" i="9"/>
  <c r="AD3325" i="9"/>
  <c r="AD3338" i="9"/>
  <c r="AD3349" i="9"/>
  <c r="AD3355" i="9"/>
  <c r="AD3363" i="9"/>
  <c r="AD3370" i="9"/>
  <c r="AD3376" i="9"/>
  <c r="AD3383" i="9"/>
  <c r="AD3387" i="9"/>
  <c r="AD3395" i="9"/>
  <c r="AD3399" i="9"/>
  <c r="AD3403" i="9"/>
  <c r="AD3407" i="9"/>
  <c r="AD3411" i="9"/>
  <c r="AD3428" i="9"/>
  <c r="AD3435" i="9"/>
  <c r="AD3441" i="9"/>
  <c r="AD3445" i="9"/>
  <c r="AD3453" i="9"/>
  <c r="AD3460" i="9"/>
  <c r="AD3466" i="9"/>
  <c r="AD3473" i="9"/>
  <c r="AD3477" i="9"/>
  <c r="AD3485" i="9"/>
  <c r="AD3498" i="9"/>
  <c r="AD3509" i="9"/>
  <c r="AD3517" i="9"/>
  <c r="AD3523" i="9"/>
  <c r="AD3541" i="9"/>
  <c r="AD3548" i="9"/>
  <c r="AD3555" i="9"/>
  <c r="AD3561" i="9"/>
  <c r="AD3565" i="9"/>
  <c r="AD3573" i="9"/>
  <c r="AD3607" i="9"/>
  <c r="AD3613" i="9"/>
  <c r="AD3631" i="9"/>
  <c r="AD3638" i="9"/>
  <c r="AD3645" i="9"/>
  <c r="AD3651" i="9"/>
  <c r="AD3655" i="9"/>
  <c r="AD3663" i="9"/>
  <c r="AD3670" i="9"/>
  <c r="AD3676" i="9"/>
  <c r="AD3683" i="9"/>
  <c r="AD3687" i="9"/>
  <c r="AD3695" i="9"/>
  <c r="AD3708" i="9"/>
  <c r="AD3719" i="9"/>
  <c r="AD3727" i="9"/>
  <c r="AD3733" i="9"/>
  <c r="AD3751" i="9"/>
  <c r="AD3774" i="9"/>
  <c r="AD3778" i="9"/>
  <c r="AD3782" i="9"/>
  <c r="AD3785" i="9"/>
  <c r="AD3798" i="9"/>
  <c r="AD3809" i="9"/>
  <c r="AD3817" i="9"/>
  <c r="AD3823" i="9"/>
  <c r="AD3841" i="9"/>
  <c r="AD3848" i="9"/>
  <c r="AD3855" i="9"/>
  <c r="AD3861" i="9"/>
  <c r="AD3865" i="9"/>
  <c r="AD3873" i="9"/>
  <c r="AD3880" i="9"/>
  <c r="AD3886" i="9"/>
  <c r="AD3893" i="9"/>
  <c r="AD3897" i="9"/>
  <c r="AD3905" i="9"/>
  <c r="AD3918" i="9"/>
  <c r="AD3929" i="9"/>
  <c r="AD3937" i="9"/>
  <c r="AD3941" i="9"/>
  <c r="AD3945" i="9"/>
  <c r="AD3949" i="9"/>
  <c r="AD3953" i="9"/>
  <c r="AD3956" i="9"/>
  <c r="AD3960" i="9"/>
  <c r="AD3963" i="9"/>
  <c r="AD3970" i="9"/>
  <c r="AD3976" i="9"/>
  <c r="AD3983" i="9"/>
  <c r="AD3987" i="9"/>
  <c r="AD3995" i="9"/>
  <c r="AD4008" i="9"/>
  <c r="AD4019" i="9"/>
  <c r="AD4027" i="9"/>
  <c r="AD4033" i="9"/>
  <c r="AD4051" i="9"/>
  <c r="AD4058" i="9"/>
  <c r="AD4065" i="9"/>
  <c r="AD4071" i="9"/>
  <c r="AD4075" i="9"/>
  <c r="AD4083" i="9"/>
  <c r="AD4090" i="9"/>
  <c r="AD4096" i="9"/>
  <c r="AD4103" i="9"/>
  <c r="AD4107" i="9"/>
  <c r="AD4115" i="9"/>
  <c r="AD4119" i="9"/>
  <c r="AD4123" i="9"/>
  <c r="AD4127" i="9"/>
  <c r="AD4131" i="9"/>
  <c r="AD4148" i="9"/>
  <c r="AD4155" i="9"/>
  <c r="AD4161" i="9"/>
  <c r="AD4165" i="9"/>
  <c r="AD4173" i="9"/>
  <c r="AD4180" i="9"/>
  <c r="AD4186" i="9"/>
  <c r="AD4193" i="9"/>
  <c r="AD4197" i="9"/>
  <c r="AD4205" i="9"/>
  <c r="AD4218" i="9"/>
  <c r="AD4229" i="9"/>
  <c r="AD2727" i="9"/>
  <c r="AD2798" i="9"/>
  <c r="AD2836" i="9"/>
  <c r="AD2855" i="9"/>
  <c r="AD2958" i="9"/>
  <c r="AD3021" i="9"/>
  <c r="AD2696" i="9"/>
  <c r="AD2716" i="9"/>
  <c r="AD2735" i="9"/>
  <c r="AD2901" i="9"/>
  <c r="AD2920" i="9"/>
  <c r="AD3001" i="9"/>
  <c r="AD3098" i="9"/>
  <c r="AD3160" i="9"/>
  <c r="AD3221" i="9"/>
  <c r="AD3279" i="9"/>
  <c r="AD3328" i="9"/>
  <c r="AD3351" i="9"/>
  <c r="AD3357" i="9"/>
  <c r="AD3365" i="9"/>
  <c r="AD3378" i="9"/>
  <c r="AD3389" i="9"/>
  <c r="AD3397" i="9"/>
  <c r="AD3401" i="9"/>
  <c r="AD3405" i="9"/>
  <c r="AD3409" i="9"/>
  <c r="AD3413" i="9"/>
  <c r="AD3416" i="9"/>
  <c r="AD3420" i="9"/>
  <c r="AD3423" i="9"/>
  <c r="AD3430" i="9"/>
  <c r="AD3436" i="9"/>
  <c r="AD3443" i="9"/>
  <c r="AD3447" i="9"/>
  <c r="AD3455" i="9"/>
  <c r="AD3468" i="9"/>
  <c r="AD3479" i="9"/>
  <c r="AD3487" i="9"/>
  <c r="AD3493" i="9"/>
  <c r="AD3511" i="9"/>
  <c r="AD3518" i="9"/>
  <c r="AD3525" i="9"/>
  <c r="AD3531" i="9"/>
  <c r="AD3535" i="9"/>
  <c r="AD3543" i="9"/>
  <c r="AD3550" i="9"/>
  <c r="AD3556" i="9"/>
  <c r="AD3563" i="9"/>
  <c r="AD3567" i="9"/>
  <c r="AD3575" i="9"/>
  <c r="AD3579" i="9"/>
  <c r="AD3583" i="9"/>
  <c r="AD3587" i="9"/>
  <c r="AD3591" i="9"/>
  <c r="AD3608" i="9"/>
  <c r="AD3615" i="9"/>
  <c r="AD3621" i="9"/>
  <c r="AD3625" i="9"/>
  <c r="AD3633" i="9"/>
  <c r="AD3640" i="9"/>
  <c r="AD3646" i="9"/>
  <c r="AD3653" i="9"/>
  <c r="AD3657" i="9"/>
  <c r="AD3665" i="9"/>
  <c r="AD3678" i="9"/>
  <c r="AD3689" i="9"/>
  <c r="AD3697" i="9"/>
  <c r="AD3703" i="9"/>
  <c r="AD3721" i="9"/>
  <c r="AD3728" i="9"/>
  <c r="AD3735" i="9"/>
  <c r="AD3741" i="9"/>
  <c r="AD3745" i="9"/>
  <c r="AD3753" i="9"/>
  <c r="AD3787" i="9"/>
  <c r="AD3793" i="9"/>
  <c r="AD3811" i="9"/>
  <c r="AD3818" i="9"/>
  <c r="AD3825" i="9"/>
  <c r="AD3831" i="9"/>
  <c r="AD3835" i="9"/>
  <c r="AD3843" i="9"/>
  <c r="AD3850" i="9"/>
  <c r="AD3856" i="9"/>
  <c r="AD3863" i="9"/>
  <c r="AD3867" i="9"/>
  <c r="AD3875" i="9"/>
  <c r="AD3888" i="9"/>
  <c r="AD3899" i="9"/>
  <c r="AD3907" i="9"/>
  <c r="AD3913" i="9"/>
  <c r="AD3931" i="9"/>
  <c r="AD3954" i="9"/>
  <c r="AD3958" i="9"/>
  <c r="AD3962" i="9"/>
  <c r="AD3965" i="9"/>
  <c r="AD3978" i="9"/>
  <c r="AD3989" i="9"/>
  <c r="AD3997" i="9"/>
  <c r="AD4003" i="9"/>
  <c r="AD4021" i="9"/>
  <c r="AD4028" i="9"/>
  <c r="AD4035" i="9"/>
  <c r="AD4041" i="9"/>
  <c r="AD4045" i="9"/>
  <c r="AD4053" i="9"/>
  <c r="AD4060" i="9"/>
  <c r="AD4066" i="9"/>
  <c r="AD4073" i="9"/>
  <c r="AD4077" i="9"/>
  <c r="AD4085" i="9"/>
  <c r="AD4098" i="9"/>
  <c r="AD4109" i="9"/>
  <c r="AD4117" i="9"/>
  <c r="AD4121" i="9"/>
  <c r="AD4125" i="9"/>
  <c r="AD4129" i="9"/>
  <c r="AD4133" i="9"/>
  <c r="AD4136" i="9"/>
  <c r="AD4140" i="9"/>
  <c r="AD4143" i="9"/>
  <c r="AD4150" i="9"/>
  <c r="AD4156" i="9"/>
  <c r="AD4163" i="9"/>
  <c r="AD4167" i="9"/>
  <c r="AD4175" i="9"/>
  <c r="AD4188" i="9"/>
  <c r="AD4199" i="9"/>
  <c r="AD4207" i="9"/>
  <c r="AD4213" i="9"/>
  <c r="AD4231" i="9"/>
  <c r="AD2805" i="9"/>
  <c r="AD2815" i="9"/>
  <c r="AD2843" i="9"/>
  <c r="AD2863" i="9"/>
  <c r="AD2983" i="9"/>
  <c r="AD3135" i="9"/>
  <c r="AD3193" i="9"/>
  <c r="AD3209" i="9"/>
  <c r="AD3234" i="9"/>
  <c r="AD3256" i="9"/>
  <c r="AD3264" i="9"/>
  <c r="AD3308" i="9"/>
  <c r="AD3321" i="9"/>
  <c r="AD3331" i="9"/>
  <c r="AD3342" i="9"/>
  <c r="AD3353" i="9"/>
  <c r="AD3358" i="9"/>
  <c r="AD3366" i="9"/>
  <c r="AD3372" i="9"/>
  <c r="AD3379" i="9"/>
  <c r="AD3390" i="9"/>
  <c r="AD3417" i="9"/>
  <c r="AD3421" i="9"/>
  <c r="AD3424" i="9"/>
  <c r="AD3431" i="9"/>
  <c r="AD3437" i="9"/>
  <c r="AD3448" i="9"/>
  <c r="AD3456" i="9"/>
  <c r="AD3462" i="9"/>
  <c r="AD3469" i="9"/>
  <c r="AD3480" i="9"/>
  <c r="AD3494" i="9"/>
  <c r="AD3500" i="9"/>
  <c r="AD3504" i="9"/>
  <c r="AD3512" i="9"/>
  <c r="AD3519" i="9"/>
  <c r="AD3532" i="9"/>
  <c r="AD3536" i="9"/>
  <c r="AD3544" i="9"/>
  <c r="AD3551" i="9"/>
  <c r="AD3557" i="9"/>
  <c r="AD3568" i="9"/>
  <c r="AD3576" i="9"/>
  <c r="AD3580" i="9"/>
  <c r="AD3584" i="9"/>
  <c r="AD3588" i="9"/>
  <c r="AD3592" i="9"/>
  <c r="AD3595" i="9"/>
  <c r="AD3599" i="9"/>
  <c r="AD3609" i="9"/>
  <c r="AD3622" i="9"/>
  <c r="AD3626" i="9"/>
  <c r="AD3634" i="9"/>
  <c r="AD3641" i="9"/>
  <c r="AD3647" i="9"/>
  <c r="AD3658" i="9"/>
  <c r="AD3666" i="9"/>
  <c r="AD3672" i="9"/>
  <c r="AD3679" i="9"/>
  <c r="AD3690" i="9"/>
  <c r="AD3704" i="9"/>
  <c r="AD3710" i="9"/>
  <c r="AD3714" i="9"/>
  <c r="AD3722" i="9"/>
  <c r="AD3729" i="9"/>
  <c r="AD3742" i="9"/>
  <c r="AD3746" i="9"/>
  <c r="AD3754" i="9"/>
  <c r="AD3758" i="9"/>
  <c r="AD3762" i="9"/>
  <c r="AD3766" i="9"/>
  <c r="AD3770" i="9"/>
  <c r="AD3794" i="9"/>
  <c r="AD3800" i="9"/>
  <c r="AD3804" i="9"/>
  <c r="AD3812" i="9"/>
  <c r="AD3819" i="9"/>
  <c r="AD3832" i="9"/>
  <c r="AD3836" i="9"/>
  <c r="AD3844" i="9"/>
  <c r="AD3851" i="9"/>
  <c r="AD3857" i="9"/>
  <c r="AD3868" i="9"/>
  <c r="AD3876" i="9"/>
  <c r="AD3882" i="9"/>
  <c r="AD3889" i="9"/>
  <c r="AD3900" i="9"/>
  <c r="AD3914" i="9"/>
  <c r="AD3920" i="9"/>
  <c r="AD3924" i="9"/>
  <c r="AD3932" i="9"/>
  <c r="AD3966" i="9"/>
  <c r="AD3972" i="9"/>
  <c r="AD3979" i="9"/>
  <c r="AD3990" i="9"/>
  <c r="AD4004" i="9"/>
  <c r="AD4010" i="9"/>
  <c r="AD4014" i="9"/>
  <c r="AD4022" i="9"/>
  <c r="AD4029" i="9"/>
  <c r="AD4042" i="9"/>
  <c r="AD4046" i="9"/>
  <c r="AD4054" i="9"/>
  <c r="AD4061" i="9"/>
  <c r="AD4067" i="9"/>
  <c r="AD4078" i="9"/>
  <c r="AD4086" i="9"/>
  <c r="AD4092" i="9"/>
  <c r="AD4099" i="9"/>
  <c r="AD4110" i="9"/>
  <c r="AD4137" i="9"/>
  <c r="AD4141" i="9"/>
  <c r="AD4144" i="9"/>
  <c r="AD4151" i="9"/>
  <c r="AD4157" i="9"/>
  <c r="AD4168" i="9"/>
  <c r="AD4176" i="9"/>
  <c r="AD4182" i="9"/>
  <c r="AD4189" i="9"/>
  <c r="AD4200" i="9"/>
  <c r="AD4214" i="9"/>
  <c r="AD4220" i="9"/>
  <c r="AD4224" i="9"/>
  <c r="AD4232" i="9"/>
  <c r="AD3396" i="9"/>
  <c r="AD3454" i="9"/>
  <c r="AD3656" i="9"/>
  <c r="AD3702" i="9"/>
  <c r="AD3720" i="9"/>
  <c r="AD3799" i="9"/>
  <c r="AD3862" i="9"/>
  <c r="AD3881" i="9"/>
  <c r="AD3961" i="9"/>
  <c r="AD3971" i="9"/>
  <c r="AD4034" i="9"/>
  <c r="AD4044" i="9"/>
  <c r="AD4108" i="9"/>
  <c r="AD4128" i="9"/>
  <c r="AD4139" i="9"/>
  <c r="AD4166" i="9"/>
  <c r="AD4212" i="9"/>
  <c r="AD4230" i="9"/>
  <c r="AD4248" i="9"/>
  <c r="AD4259" i="9"/>
  <c r="AD4267" i="9"/>
  <c r="AD4273" i="9"/>
  <c r="AD4291" i="9"/>
  <c r="AD4314" i="9"/>
  <c r="AD4318" i="9"/>
  <c r="AD4322" i="9"/>
  <c r="AD4325" i="9"/>
  <c r="AD4338" i="9"/>
  <c r="AD4349" i="9"/>
  <c r="AD4357" i="9"/>
  <c r="AD4363" i="9"/>
  <c r="AD4381" i="9"/>
  <c r="AD4388" i="9"/>
  <c r="AD4395" i="9"/>
  <c r="AD4401" i="9"/>
  <c r="AD4405" i="9"/>
  <c r="AD4413" i="9"/>
  <c r="AD4420" i="9"/>
  <c r="AD4426" i="9"/>
  <c r="AD4433" i="9"/>
  <c r="AD4437" i="9"/>
  <c r="AD4445" i="9"/>
  <c r="AD4458" i="9"/>
  <c r="AD4469" i="9"/>
  <c r="AD4477" i="9"/>
  <c r="AD4481" i="9"/>
  <c r="AD4485" i="9"/>
  <c r="AD4489" i="9"/>
  <c r="AD4493" i="9"/>
  <c r="AD4496" i="9"/>
  <c r="AD4500" i="9"/>
  <c r="AD4503" i="9"/>
  <c r="E296" i="39" a="1"/>
  <c r="F277" i="39" a="1"/>
  <c r="F329" i="39" a="1"/>
  <c r="E386" i="39" a="1"/>
  <c r="G422" i="39" a="1"/>
  <c r="H132" i="39" a="1"/>
  <c r="H29" i="39" a="1"/>
  <c r="E12" i="39" a="1"/>
  <c r="G400" i="39" a="1"/>
  <c r="E166" i="39" a="1"/>
  <c r="G325" i="39" a="1"/>
  <c r="I249" i="39" a="1"/>
  <c r="D125" i="39" a="1"/>
  <c r="I27" i="39" a="1"/>
  <c r="H662" i="39" a="1"/>
  <c r="G107" i="39" a="1"/>
  <c r="E104" i="39" a="1"/>
  <c r="D36" i="39" a="1"/>
  <c r="H195" i="39" a="1"/>
  <c r="H70" i="39" a="1"/>
  <c r="F183" i="39" a="1"/>
  <c r="G10" i="39" a="1"/>
  <c r="F656" i="39" a="1"/>
  <c r="G143" i="39" a="1"/>
  <c r="I30" i="39" a="1"/>
  <c r="E456" i="39" a="1"/>
  <c r="H374" i="39" a="1"/>
  <c r="G418" i="39" a="1"/>
  <c r="H516" i="39" a="1"/>
  <c r="F8" i="39" a="1"/>
  <c r="F181" i="39" a="1"/>
  <c r="H371" i="39" a="1"/>
  <c r="E98" i="39" a="1"/>
  <c r="G37" i="39" a="1"/>
  <c r="G15" i="39" a="1"/>
  <c r="I398" i="39" a="1"/>
  <c r="H313" i="39" a="1"/>
  <c r="F57" i="39" a="1"/>
  <c r="E280" i="39" a="1"/>
  <c r="F470" i="39" a="1"/>
  <c r="I545" i="39" a="1"/>
  <c r="D19" i="39" a="1"/>
  <c r="H309" i="39" a="1"/>
  <c r="AD3327" i="9"/>
  <c r="AD3377" i="9"/>
  <c r="AD3499" i="9"/>
  <c r="AD3562" i="9"/>
  <c r="AD3582" i="9"/>
  <c r="AD3664" i="9"/>
  <c r="AD3824" i="9"/>
  <c r="AD3834" i="9"/>
  <c r="AD3898" i="9"/>
  <c r="AD3988" i="9"/>
  <c r="AD4052" i="9"/>
  <c r="AD4116" i="9"/>
  <c r="AD4174" i="9"/>
  <c r="AD4236" i="9"/>
  <c r="AD4242" i="9"/>
  <c r="AD4249" i="9"/>
  <c r="AD4260" i="9"/>
  <c r="AD4274" i="9"/>
  <c r="AD4280" i="9"/>
  <c r="AD4284" i="9"/>
  <c r="AD4292" i="9"/>
  <c r="AD4326" i="9"/>
  <c r="AD4332" i="9"/>
  <c r="AD4339" i="9"/>
  <c r="AD4350" i="9"/>
  <c r="AD4364" i="9"/>
  <c r="AD4370" i="9"/>
  <c r="AD4374" i="9"/>
  <c r="AD4382" i="9"/>
  <c r="AD4389" i="9"/>
  <c r="AD4402" i="9"/>
  <c r="AD4406" i="9"/>
  <c r="AD4414" i="9"/>
  <c r="AD4421" i="9"/>
  <c r="AD4427" i="9"/>
  <c r="AD4438" i="9"/>
  <c r="AD4446" i="9"/>
  <c r="AD4452" i="9"/>
  <c r="AD4459" i="9"/>
  <c r="AD4470" i="9"/>
  <c r="AD4497" i="9"/>
  <c r="AD4501" i="9"/>
  <c r="AD4504" i="9"/>
  <c r="E272" i="39" a="1"/>
  <c r="D30" i="39" a="1"/>
  <c r="G56" i="39" a="1"/>
  <c r="H228" i="39" a="1"/>
  <c r="H208" i="39" a="1"/>
  <c r="D319" i="39" a="1"/>
  <c r="I71" i="39" a="1"/>
  <c r="I63" i="39" a="1"/>
  <c r="D522" i="39" a="1"/>
  <c r="I295" i="39" a="1"/>
  <c r="F53" i="39" a="1"/>
  <c r="F2" i="39" a="1"/>
  <c r="F267" i="39" a="1"/>
  <c r="F196" i="39" a="1"/>
  <c r="D357" i="39" a="1"/>
  <c r="H3" i="39" a="1"/>
  <c r="H120" i="39" a="1"/>
  <c r="H60" i="39" a="1"/>
  <c r="F182" i="39" a="1"/>
  <c r="I197" i="39" a="1"/>
  <c r="I91" i="39" a="1"/>
  <c r="F131" i="39" a="1"/>
  <c r="G179" i="39" a="1"/>
  <c r="I265" i="39" a="1"/>
  <c r="F133" i="39" a="1"/>
  <c r="D421" i="39" a="1"/>
  <c r="G320" i="39" a="1"/>
  <c r="H378" i="39" a="1"/>
  <c r="G38" i="39" a="1"/>
  <c r="F220" i="39" a="1"/>
  <c r="I127" i="39" a="1"/>
  <c r="I211" i="39" a="1"/>
  <c r="F219" i="39" a="1"/>
  <c r="I23" i="39" a="1"/>
  <c r="G246" i="39" a="1"/>
  <c r="G430" i="39" a="1"/>
  <c r="D512" i="39" a="1"/>
  <c r="G131" i="39" a="1"/>
  <c r="D143" i="39" a="1"/>
  <c r="E200" i="39" a="1"/>
  <c r="G30" i="39" a="1"/>
  <c r="I379" i="39" a="1"/>
  <c r="AD3404" i="9"/>
  <c r="AD3415" i="9"/>
  <c r="AD3442" i="9"/>
  <c r="AD3461" i="9"/>
  <c r="AD3524" i="9"/>
  <c r="AD3534" i="9"/>
  <c r="AD3709" i="9"/>
  <c r="AD3842" i="9"/>
  <c r="AD3906" i="9"/>
  <c r="AD3996" i="9"/>
  <c r="AD4097" i="9"/>
  <c r="AD4219" i="9"/>
  <c r="AD4237" i="9"/>
  <c r="AD4243" i="9"/>
  <c r="AD4261" i="9"/>
  <c r="AD4268" i="9"/>
  <c r="AD4275" i="9"/>
  <c r="AD4281" i="9"/>
  <c r="AD4285" i="9"/>
  <c r="AD4293" i="9"/>
  <c r="AD4327" i="9"/>
  <c r="AD4333" i="9"/>
  <c r="AD4351" i="9"/>
  <c r="AD4358" i="9"/>
  <c r="AD4365" i="9"/>
  <c r="AD4371" i="9"/>
  <c r="AD4375" i="9"/>
  <c r="AD4383" i="9"/>
  <c r="AD4390" i="9"/>
  <c r="AD4396" i="9"/>
  <c r="AD4403" i="9"/>
  <c r="AD4407" i="9"/>
  <c r="AD4415" i="9"/>
  <c r="AD4428" i="9"/>
  <c r="AD4439" i="9"/>
  <c r="AD4447" i="9"/>
  <c r="AD4453" i="9"/>
  <c r="AD4471" i="9"/>
  <c r="AD4494" i="9"/>
  <c r="AD4498" i="9"/>
  <c r="AD4502" i="9"/>
  <c r="AD4505" i="9"/>
  <c r="D160" i="39" a="1"/>
  <c r="E277" i="39" a="1"/>
  <c r="F92" i="39" a="1"/>
  <c r="D179" i="39" a="1"/>
  <c r="E35" i="39" a="1"/>
  <c r="D24" i="39" a="1"/>
  <c r="D175" i="39" a="1"/>
  <c r="I9" i="39" a="1"/>
  <c r="H152" i="39" a="1"/>
  <c r="E154" i="39" a="1"/>
  <c r="D90" i="39" a="1"/>
  <c r="D570" i="39" a="1"/>
  <c r="G19" i="39" a="1"/>
  <c r="H68" i="39" a="1"/>
  <c r="I11" i="39" a="1"/>
  <c r="D264" i="39" a="1"/>
  <c r="E85" i="39" a="1"/>
  <c r="H77" i="39" a="1"/>
  <c r="E232" i="39" a="1"/>
  <c r="F259" i="39" a="1"/>
  <c r="F93" i="39" a="1"/>
  <c r="D107" i="39" a="1"/>
  <c r="F4" i="39" a="1"/>
  <c r="F414" i="39" a="1"/>
  <c r="G212" i="39" a="1"/>
  <c r="F240" i="39" a="1"/>
  <c r="F247" i="39" a="1"/>
  <c r="G576" i="39" a="1"/>
  <c r="H8" i="39" a="1"/>
  <c r="D25" i="39" a="1"/>
  <c r="E188" i="39" a="1"/>
  <c r="G171" i="39" a="1"/>
  <c r="F250" i="39" a="1"/>
  <c r="I258" i="39" a="1"/>
  <c r="I497" i="39" a="1"/>
  <c r="F236" i="39" a="1"/>
  <c r="F261" i="39" a="1"/>
  <c r="I788" i="39" a="1"/>
  <c r="G210" i="39" a="1"/>
  <c r="E61" i="39" a="1"/>
  <c r="H318" i="39" a="1"/>
  <c r="F110" i="39" a="1"/>
  <c r="AD3317" i="9"/>
  <c r="AD3340" i="9"/>
  <c r="AD3356" i="9"/>
  <c r="AD3478" i="9"/>
  <c r="AD3542" i="9"/>
  <c r="AD3590" i="9"/>
  <c r="AD3652" i="9"/>
  <c r="AD3671" i="9"/>
  <c r="AD3734" i="9"/>
  <c r="AD3744" i="9"/>
  <c r="AD3786" i="9"/>
  <c r="AD3887" i="9"/>
  <c r="AD3957" i="9"/>
  <c r="AD3977" i="9"/>
  <c r="AD4040" i="9"/>
  <c r="AD4059" i="9"/>
  <c r="AD4124" i="9"/>
  <c r="AD4135" i="9"/>
  <c r="AD4162" i="9"/>
  <c r="AD4181" i="9"/>
  <c r="AD4244" i="9"/>
  <c r="AD4250" i="9"/>
  <c r="AD4254" i="9"/>
  <c r="AD4262" i="9"/>
  <c r="AD4269" i="9"/>
  <c r="AD4282" i="9"/>
  <c r="AD4286" i="9"/>
  <c r="AD4294" i="9"/>
  <c r="AD4298" i="9"/>
  <c r="AD4302" i="9"/>
  <c r="AD4306" i="9"/>
  <c r="AD4310" i="9"/>
  <c r="AD4334" i="9"/>
  <c r="AD4340" i="9"/>
  <c r="AD4344" i="9"/>
  <c r="AD4352" i="9"/>
  <c r="AD4359" i="9"/>
  <c r="AD4372" i="9"/>
  <c r="AD4376" i="9"/>
  <c r="AD4384" i="9"/>
  <c r="AD4391" i="9"/>
  <c r="AD4397" i="9"/>
  <c r="AD4408" i="9"/>
  <c r="AD4416" i="9"/>
  <c r="AD4422" i="9"/>
  <c r="AD4429" i="9"/>
  <c r="AD4440" i="9"/>
  <c r="AD4454" i="9"/>
  <c r="AD4460" i="9"/>
  <c r="AD4464" i="9"/>
  <c r="AD4472" i="9"/>
  <c r="AD4506" i="9"/>
  <c r="AD3364" i="9"/>
  <c r="AD3412" i="9"/>
  <c r="AD3486" i="9"/>
  <c r="AD3578" i="9"/>
  <c r="AD3614" i="9"/>
  <c r="AD3624" i="9"/>
  <c r="AD3688" i="9"/>
  <c r="AD3752" i="9"/>
  <c r="AD3830" i="9"/>
  <c r="AD3849" i="9"/>
  <c r="AD4076" i="9"/>
  <c r="AD4198" i="9"/>
  <c r="AD4238" i="9"/>
  <c r="AD4245" i="9"/>
  <c r="AD4251" i="9"/>
  <c r="AD4255" i="9"/>
  <c r="AD4263" i="9"/>
  <c r="AD4270" i="9"/>
  <c r="AD4276" i="9"/>
  <c r="AD4283" i="9"/>
  <c r="AD4287" i="9"/>
  <c r="AD4295" i="9"/>
  <c r="AD4299" i="9"/>
  <c r="AD4303" i="9"/>
  <c r="AD4307" i="9"/>
  <c r="AD4311" i="9"/>
  <c r="AD4328" i="9"/>
  <c r="AD4335" i="9"/>
  <c r="AD4341" i="9"/>
  <c r="AD4345" i="9"/>
  <c r="AD4353" i="9"/>
  <c r="AD4360" i="9"/>
  <c r="AD4366" i="9"/>
  <c r="AD4373" i="9"/>
  <c r="AD4377" i="9"/>
  <c r="AD4385" i="9"/>
  <c r="AD4398" i="9"/>
  <c r="AD4409" i="9"/>
  <c r="AD4417" i="9"/>
  <c r="AD4423" i="9"/>
  <c r="AD4441" i="9"/>
  <c r="AD4448" i="9"/>
  <c r="AD4455" i="9"/>
  <c r="AD4461" i="9"/>
  <c r="AD4465" i="9"/>
  <c r="AD4473" i="9"/>
  <c r="AD4507" i="9"/>
  <c r="G192" i="39" a="1"/>
  <c r="H88" i="39" a="1"/>
  <c r="F246" i="39" a="1"/>
  <c r="F224" i="39" a="1"/>
  <c r="E305" i="39" a="1"/>
  <c r="I24" i="39" a="1"/>
  <c r="E615" i="39" a="1"/>
  <c r="AD3238" i="9"/>
  <c r="AD3400" i="9"/>
  <c r="AD3467" i="9"/>
  <c r="AD3530" i="9"/>
  <c r="AD3549" i="9"/>
  <c r="AD3632" i="9"/>
  <c r="AD3696" i="9"/>
  <c r="AD3866" i="9"/>
  <c r="AD3912" i="9"/>
  <c r="AD3930" i="9"/>
  <c r="AD4002" i="9"/>
  <c r="AD4020" i="9"/>
  <c r="AD4084" i="9"/>
  <c r="AD4132" i="9"/>
  <c r="AD4206" i="9"/>
  <c r="AD4239" i="9"/>
  <c r="AD4252" i="9"/>
  <c r="AD4256" i="9"/>
  <c r="AD4264" i="9"/>
  <c r="AD4271" i="9"/>
  <c r="AD4277" i="9"/>
  <c r="AD4288" i="9"/>
  <c r="AD4296" i="9"/>
  <c r="AD4300" i="9"/>
  <c r="AD4304" i="9"/>
  <c r="AD4308" i="9"/>
  <c r="AD4312" i="9"/>
  <c r="AD4315" i="9"/>
  <c r="AD4319" i="9"/>
  <c r="AD4329" i="9"/>
  <c r="AD4342" i="9"/>
  <c r="AD4346" i="9"/>
  <c r="AD4354" i="9"/>
  <c r="AD4361" i="9"/>
  <c r="AD4367" i="9"/>
  <c r="AD4378" i="9"/>
  <c r="AD4386" i="9"/>
  <c r="AD4392" i="9"/>
  <c r="AD4399" i="9"/>
  <c r="AD4410" i="9"/>
  <c r="AD4424" i="9"/>
  <c r="AD4430" i="9"/>
  <c r="AD4434" i="9"/>
  <c r="AD4442" i="9"/>
  <c r="AD4449" i="9"/>
  <c r="AD4462" i="9"/>
  <c r="AD4466" i="9"/>
  <c r="AD4474" i="9"/>
  <c r="AD4478" i="9"/>
  <c r="AD4482" i="9"/>
  <c r="AD4486" i="9"/>
  <c r="AD4490" i="9"/>
  <c r="H271" i="39" a="1"/>
  <c r="E516" i="39" a="1"/>
  <c r="G24" i="39" a="1"/>
  <c r="G529" i="39" a="1"/>
  <c r="D374" i="39" a="1"/>
  <c r="G687" i="39" a="1"/>
  <c r="E269" i="39" a="1"/>
  <c r="G256" i="39" a="1"/>
  <c r="H295" i="39" a="1"/>
  <c r="I312" i="39" a="1"/>
  <c r="D392" i="39" a="1"/>
  <c r="I49" i="39" a="1"/>
  <c r="G610" i="39" a="1"/>
  <c r="G51" i="39" a="1"/>
  <c r="D211" i="39" a="1"/>
  <c r="H64" i="39" a="1"/>
  <c r="F101" i="39" a="1"/>
  <c r="H485" i="39" a="1"/>
  <c r="E13" i="39" a="1"/>
  <c r="D273" i="39" a="1"/>
  <c r="D50" i="39" a="1"/>
  <c r="I162" i="39" a="1"/>
  <c r="H178" i="39" a="1"/>
  <c r="I85" i="39" a="1"/>
  <c r="H393" i="39" a="1"/>
  <c r="I334" i="39" a="1"/>
  <c r="D417" i="39" a="1"/>
  <c r="H315" i="39" a="1"/>
  <c r="G167" i="39" a="1"/>
  <c r="E839" i="39" a="1"/>
  <c r="H367" i="39" a="1"/>
  <c r="I138" i="39" a="1"/>
  <c r="D43" i="39" a="1"/>
  <c r="I126" i="39" a="1"/>
  <c r="I83" i="39" a="1"/>
  <c r="I188" i="39" a="1"/>
  <c r="D77" i="39" a="1"/>
  <c r="D446" i="39" a="1"/>
  <c r="D299" i="39" a="1"/>
  <c r="E201" i="39" a="1"/>
  <c r="E73" i="39" a="1"/>
  <c r="E294" i="39" a="1"/>
  <c r="AD3371" i="9"/>
  <c r="AD3429" i="9"/>
  <c r="AD3566" i="9"/>
  <c r="AD3586" i="9"/>
  <c r="AD3677" i="9"/>
  <c r="AD3740" i="9"/>
  <c r="AD3792" i="9"/>
  <c r="AD3810" i="9"/>
  <c r="AD3874" i="9"/>
  <c r="AD3964" i="9"/>
  <c r="AD4120" i="9"/>
  <c r="AD4187" i="9"/>
  <c r="AD4240" i="9"/>
  <c r="AD4246" i="9"/>
  <c r="AD4253" i="9"/>
  <c r="AD4257" i="9"/>
  <c r="AD4265" i="9"/>
  <c r="AD4278" i="9"/>
  <c r="AD4289" i="9"/>
  <c r="AD4297" i="9"/>
  <c r="AD4301" i="9"/>
  <c r="AD4305" i="9"/>
  <c r="AD4309" i="9"/>
  <c r="AD4313" i="9"/>
  <c r="AD4316" i="9"/>
  <c r="AD4320" i="9"/>
  <c r="AD4323" i="9"/>
  <c r="AD4330" i="9"/>
  <c r="AD4336" i="9"/>
  <c r="AD4343" i="9"/>
  <c r="AD4347" i="9"/>
  <c r="AD4355" i="9"/>
  <c r="AD4368" i="9"/>
  <c r="AD4379" i="9"/>
  <c r="AD4387" i="9"/>
  <c r="AD4393" i="9"/>
  <c r="AD4411" i="9"/>
  <c r="AD4418" i="9"/>
  <c r="AD4425" i="9"/>
  <c r="AD4431" i="9"/>
  <c r="AD4435" i="9"/>
  <c r="AD4443" i="9"/>
  <c r="AD4450" i="9"/>
  <c r="AD4456" i="9"/>
  <c r="AD4463" i="9"/>
  <c r="AD4467" i="9"/>
  <c r="AD4475" i="9"/>
  <c r="AD4479" i="9"/>
  <c r="AD4483" i="9"/>
  <c r="AD4487" i="9"/>
  <c r="AD4491" i="9"/>
  <c r="H36" i="39" a="1"/>
  <c r="G545" i="39" a="1"/>
  <c r="I158" i="39" a="1"/>
  <c r="E549" i="39" a="1"/>
  <c r="H57" i="39" a="1"/>
  <c r="D7" i="6"/>
  <c r="H28" i="39" a="1"/>
  <c r="H290" i="39" a="1"/>
  <c r="I68" i="39" a="1"/>
  <c r="F16" i="39" a="1"/>
  <c r="I163" i="39" a="1"/>
  <c r="G124" i="39" a="1"/>
  <c r="H126" i="39" a="1"/>
  <c r="F233" i="39" a="1"/>
  <c r="H229" i="39" a="1"/>
  <c r="I252" i="39" a="1"/>
  <c r="G172" i="39" a="1"/>
  <c r="E284" i="39" a="1"/>
  <c r="F6" i="39" a="1"/>
  <c r="F64" i="39" a="1"/>
  <c r="H13" i="39" a="1"/>
  <c r="E27" i="39" a="1"/>
  <c r="H162" i="39" a="1"/>
  <c r="F184" i="39" a="1"/>
  <c r="E457" i="39" a="1"/>
  <c r="D453" i="39" a="1"/>
  <c r="H154" i="39" a="1"/>
  <c r="H110" i="39" a="1"/>
  <c r="I330" i="39" a="1"/>
  <c r="H312" i="39" a="1"/>
  <c r="F76" i="39" a="1"/>
  <c r="D126" i="39" a="1"/>
  <c r="H532" i="39" a="1"/>
  <c r="D227" i="39" a="1"/>
  <c r="F416" i="39" a="1"/>
  <c r="H10" i="39" a="1"/>
  <c r="I172" i="39" a="1"/>
  <c r="E251" i="39" a="1"/>
  <c r="H119" i="39" a="1"/>
  <c r="H98" i="39" a="1"/>
  <c r="D477" i="39" a="1"/>
  <c r="E341" i="39" a="1"/>
  <c r="AD3446" i="9"/>
  <c r="AD4436" i="9"/>
  <c r="E148" i="39" a="1"/>
  <c r="F21" i="39" a="1"/>
  <c r="G299" i="39" a="1"/>
  <c r="F39" i="39" a="1"/>
  <c r="G409" i="39" a="1"/>
  <c r="I288" i="39" a="1"/>
  <c r="F149" i="39" a="1"/>
  <c r="F325" i="39" a="1"/>
  <c r="D579" i="39" a="1"/>
  <c r="I227" i="39" a="1"/>
  <c r="E427" i="39" a="1"/>
  <c r="H539" i="39" a="1"/>
  <c r="D494" i="39" a="1"/>
  <c r="D51" i="39" a="1"/>
  <c r="H209" i="39" a="1"/>
  <c r="I22" i="39" a="1"/>
  <c r="D336" i="39" a="1"/>
  <c r="I622" i="39" a="1"/>
  <c r="D113" i="39" a="1"/>
  <c r="I399" i="39" a="1"/>
  <c r="G597" i="39" a="1"/>
  <c r="F71" i="39" a="1"/>
  <c r="I572" i="39" a="1"/>
  <c r="D142" i="39" a="1"/>
  <c r="F177" i="39" a="1"/>
  <c r="E219" i="39" a="1"/>
  <c r="I37" i="39" a="1"/>
  <c r="H676" i="39" a="1"/>
  <c r="I389" i="39" a="1"/>
  <c r="H71" i="39" a="1"/>
  <c r="E229" i="39" a="1"/>
  <c r="F65" i="39" a="1"/>
  <c r="D665" i="39" a="1"/>
  <c r="H9" i="39" a="1"/>
  <c r="I133" i="39" a="1"/>
  <c r="H240" i="39" a="1"/>
  <c r="I74" i="39" a="1"/>
  <c r="H417" i="39" a="1"/>
  <c r="I362" i="39" a="1"/>
  <c r="I15" i="39" a="1"/>
  <c r="G70" i="39" a="1"/>
  <c r="H471" i="39" a="1"/>
  <c r="E197" i="39" a="1"/>
  <c r="D17" i="39" a="1"/>
  <c r="E89" i="39" a="1"/>
  <c r="D313" i="39" a="1"/>
  <c r="F146" i="39" a="1"/>
  <c r="E520" i="39" a="1"/>
  <c r="F232" i="39" a="1"/>
  <c r="G211" i="39" a="1"/>
  <c r="H331" i="39" a="1"/>
  <c r="E105" i="39" a="1"/>
  <c r="G486" i="39" a="1"/>
  <c r="G127" i="39" a="1"/>
  <c r="D231" i="39" a="1"/>
  <c r="G266" i="39" a="1"/>
  <c r="D4" i="39" a="1"/>
  <c r="D394" i="39" a="1"/>
  <c r="F142" i="39" a="1"/>
  <c r="D521" i="39" a="1"/>
  <c r="F204" i="39" a="1"/>
  <c r="D2" i="39" a="1"/>
  <c r="G207" i="39" a="1"/>
  <c r="F280" i="39" a="1"/>
  <c r="D656" i="39" a="1"/>
  <c r="F226" i="39" a="1"/>
  <c r="H221" i="39" a="1"/>
  <c r="F113" i="39" a="1"/>
  <c r="I489" i="39" a="1"/>
  <c r="E62" i="39" a="1"/>
  <c r="D460" i="39" a="1"/>
  <c r="H622" i="39" a="1"/>
  <c r="H509" i="39" a="1"/>
  <c r="H90" i="39" a="1"/>
  <c r="I264" i="39" a="1"/>
  <c r="E54" i="39" a="1"/>
  <c r="E17" i="39" a="1"/>
  <c r="H263" i="39" a="1"/>
  <c r="G17" i="39" a="1"/>
  <c r="H116" i="39" a="1"/>
  <c r="I458" i="39" a="1"/>
  <c r="D305" i="39" a="1"/>
  <c r="F200" i="39" a="1"/>
  <c r="E117" i="39" a="1"/>
  <c r="I250" i="39" a="1"/>
  <c r="I417" i="39" a="1"/>
  <c r="I271" i="39" a="1"/>
  <c r="E397" i="39" a="1"/>
  <c r="E165" i="39" a="1"/>
  <c r="E41" i="39" a="1"/>
  <c r="I17" i="39" a="1"/>
  <c r="G160" i="39" a="1"/>
  <c r="F420" i="39" a="1"/>
  <c r="D110" i="39" a="1"/>
  <c r="E191" i="39" a="1"/>
  <c r="F40" i="39" a="1"/>
  <c r="F305" i="39" a="1"/>
  <c r="F94" i="39" a="1"/>
  <c r="D402" i="39" a="1"/>
  <c r="E43" i="39" a="1"/>
  <c r="G245" i="39" a="1"/>
  <c r="D163" i="39" a="1"/>
  <c r="G158" i="39" a="1"/>
  <c r="F258" i="39" a="1"/>
  <c r="E288" i="39" a="1"/>
  <c r="F332" i="39" a="1"/>
  <c r="G156" i="39" a="1"/>
  <c r="E300" i="39" a="1"/>
  <c r="E757" i="39" a="1"/>
  <c r="G344" i="39" a="1"/>
  <c r="E58" i="39" a="1"/>
  <c r="E246" i="39" a="1"/>
  <c r="AD4272" i="9"/>
  <c r="AD4290" i="9"/>
  <c r="AD4362" i="9"/>
  <c r="AD4380" i="9"/>
  <c r="AD4444" i="9"/>
  <c r="AD4492" i="9"/>
  <c r="F395" i="39" a="1"/>
  <c r="I105" i="39" a="1"/>
  <c r="I410" i="39" a="1"/>
  <c r="F84" i="39" a="1"/>
  <c r="D353" i="39" a="1"/>
  <c r="H179" i="39" a="1"/>
  <c r="I419" i="39" a="1"/>
  <c r="H418" i="39" a="1"/>
  <c r="E270" i="39" a="1"/>
  <c r="G21" i="39" a="1"/>
  <c r="F58" i="39" a="1"/>
  <c r="D76" i="39" a="1"/>
  <c r="E100" i="39" a="1"/>
  <c r="G332" i="39" a="1"/>
  <c r="F160" i="39" a="1"/>
  <c r="I239" i="39" a="1"/>
  <c r="I237" i="39" a="1"/>
  <c r="E264" i="39" a="1"/>
  <c r="D221" i="39" a="1"/>
  <c r="D82" i="39" a="1"/>
  <c r="I368" i="39" a="1"/>
  <c r="I216" i="39" a="1"/>
  <c r="E318" i="39" a="1"/>
  <c r="F172" i="39" a="1"/>
  <c r="E124" i="39" a="1"/>
  <c r="I407" i="39" a="1"/>
  <c r="H62" i="39" a="1"/>
  <c r="D619" i="39" a="1"/>
  <c r="H96" i="39" a="1"/>
  <c r="D351" i="39" a="1"/>
  <c r="E23" i="39" a="1"/>
  <c r="F540" i="39" a="1"/>
  <c r="H73" i="39" a="1"/>
  <c r="E186" i="39" a="1"/>
  <c r="D13" i="39" a="1"/>
  <c r="F307" i="39" a="1"/>
  <c r="F242" i="39" a="1"/>
  <c r="G503" i="39" a="1"/>
  <c r="G372" i="39" a="1"/>
  <c r="G363" i="39" a="1"/>
  <c r="F229" i="39" a="1"/>
  <c r="G152" i="39" a="1"/>
  <c r="G283" i="39" a="1"/>
  <c r="H85" i="39" a="1"/>
  <c r="H138" i="39" a="1"/>
  <c r="G575" i="39" a="1"/>
  <c r="I140" i="39" a="1"/>
  <c r="D371" i="39" a="1"/>
  <c r="F235" i="39" a="1"/>
  <c r="E345" i="39" a="1"/>
  <c r="I291" i="39" a="1"/>
  <c r="F29" i="39" a="1"/>
  <c r="G432" i="39" a="1"/>
  <c r="D304" i="39" a="1"/>
  <c r="G50" i="39" a="1"/>
  <c r="H125" i="39" a="1"/>
  <c r="F216" i="39" a="1"/>
  <c r="G100" i="39" a="1"/>
  <c r="E167" i="39" a="1"/>
  <c r="D223" i="39" a="1"/>
  <c r="H150" i="39" a="1"/>
  <c r="F309" i="39" a="1"/>
  <c r="D31" i="39" a="1"/>
  <c r="F373" i="39" a="1"/>
  <c r="D68" i="39" a="1"/>
  <c r="C611" i="39" a="1"/>
  <c r="E275" i="39" a="1"/>
  <c r="H247" i="39" a="1"/>
  <c r="H281" i="39" a="1"/>
  <c r="I54" i="39" a="1"/>
  <c r="G136" i="39" a="1"/>
  <c r="F348" i="39" a="1"/>
  <c r="F270" i="39" a="1"/>
  <c r="E155" i="39" a="1"/>
  <c r="I146" i="39" a="1"/>
  <c r="G683" i="39" a="1"/>
  <c r="I89" i="39" a="1"/>
  <c r="D161" i="39" a="1"/>
  <c r="F132" i="39" a="1"/>
  <c r="E353" i="39" a="1"/>
  <c r="I129" i="39" a="1"/>
  <c r="H708" i="39" a="1"/>
  <c r="G304" i="39" a="1"/>
  <c r="E10" i="39" a="1"/>
  <c r="H276" i="39" a="1"/>
  <c r="G386" i="39" a="1"/>
  <c r="I232" i="39" a="1"/>
  <c r="F215" i="39" a="1"/>
  <c r="I565" i="39" a="1"/>
  <c r="E536" i="39" a="1"/>
  <c r="I326" i="39" a="1"/>
  <c r="E181" i="39" a="1"/>
  <c r="G35" i="39" a="1"/>
  <c r="G431" i="39" a="1"/>
  <c r="G168" i="39" a="1"/>
  <c r="E189" i="39" a="1"/>
  <c r="I200" i="39" a="1"/>
  <c r="G231" i="39" a="1"/>
  <c r="H239" i="39" a="1"/>
  <c r="D331" i="39" a="1"/>
  <c r="F169" i="39" a="1"/>
  <c r="F37" i="39" a="1"/>
  <c r="H177" i="39" a="1"/>
  <c r="I114" i="39" a="1"/>
  <c r="I176" i="39" a="1"/>
  <c r="F354" i="39" a="1"/>
  <c r="F565" i="39" a="1"/>
  <c r="E146" i="39" a="1"/>
  <c r="G742" i="39" a="1"/>
  <c r="E116" i="39" a="1"/>
  <c r="G595" i="39" a="1"/>
  <c r="G823" i="39" a="1"/>
  <c r="AD3419" i="9"/>
  <c r="AD3510" i="9"/>
  <c r="AD4324" i="9"/>
  <c r="AD4480" i="9"/>
  <c r="E202" i="39" a="1"/>
  <c r="E624" i="39" a="1"/>
  <c r="G204" i="39" a="1"/>
  <c r="G203" i="39" a="1"/>
  <c r="H407" i="39" a="1"/>
  <c r="I234" i="39" a="1"/>
  <c r="I134" i="39" a="1"/>
  <c r="E357" i="39" a="1"/>
  <c r="G525" i="39" a="1"/>
  <c r="H19" i="39" a="1"/>
  <c r="D72" i="39" a="1"/>
  <c r="H243" i="39" a="1"/>
  <c r="I178" i="39" a="1"/>
  <c r="F201" i="39" a="1"/>
  <c r="E454" i="39" a="1"/>
  <c r="E180" i="39" a="1"/>
  <c r="G294" i="39" a="1"/>
  <c r="H197" i="39" a="1"/>
  <c r="G549" i="39" a="1"/>
  <c r="E334" i="39" a="1"/>
  <c r="G109" i="39" a="1"/>
  <c r="G114" i="39" a="1"/>
  <c r="I137" i="39" a="1"/>
  <c r="D248" i="39" a="1"/>
  <c r="I14" i="39" a="1"/>
  <c r="E543" i="39" a="1"/>
  <c r="H242" i="39" a="1"/>
  <c r="G390" i="39" a="1"/>
  <c r="E399" i="39" a="1"/>
  <c r="I128" i="39" a="1"/>
  <c r="D529" i="39" a="1"/>
  <c r="H175" i="39" a="1"/>
  <c r="F121" i="39" a="1"/>
  <c r="E152" i="39" a="1"/>
  <c r="F195" i="39" a="1"/>
  <c r="G182" i="39" a="1"/>
  <c r="I233" i="39" a="1"/>
  <c r="G119" i="39" a="1"/>
  <c r="F124" i="39" a="1"/>
  <c r="G252" i="39" a="1"/>
  <c r="I352" i="39" a="1"/>
  <c r="I301" i="39" a="1"/>
  <c r="D198" i="39" a="1"/>
  <c r="E172" i="39" a="1"/>
  <c r="F33" i="39" a="1"/>
  <c r="I6" i="39" a="1"/>
  <c r="F282" i="39" a="1"/>
  <c r="F590" i="39" a="1"/>
  <c r="D340" i="39" a="1"/>
  <c r="H188" i="39" a="1"/>
  <c r="F7" i="6"/>
  <c r="H219" i="39" a="1"/>
  <c r="H81" i="39" a="1"/>
  <c r="G8" i="39" a="1"/>
  <c r="G235" i="39" a="1"/>
  <c r="E335" i="39" a="1"/>
  <c r="D108" i="39" a="1"/>
  <c r="F386" i="39" a="1"/>
  <c r="D225" i="39" a="1"/>
  <c r="G697" i="39" a="1"/>
  <c r="H169" i="39" a="1"/>
  <c r="H939" i="39" a="1"/>
  <c r="H205" i="39" a="1"/>
  <c r="E136" i="39" a="1"/>
  <c r="H311" i="39" a="1"/>
  <c r="E738" i="39" a="1"/>
  <c r="G104" i="39" a="1"/>
  <c r="I165" i="39" a="1"/>
  <c r="E267" i="39" a="1"/>
  <c r="F141" i="39" a="1"/>
  <c r="D22" i="39" a="1"/>
  <c r="H395" i="39" a="1"/>
  <c r="D607" i="39" a="1"/>
  <c r="F387" i="39" a="1"/>
  <c r="E31" i="39" a="1"/>
  <c r="H339" i="39" a="1"/>
  <c r="H92" i="39" a="1"/>
  <c r="E396" i="39" a="1"/>
  <c r="H45" i="39" a="1"/>
  <c r="E444" i="39" a="1"/>
  <c r="D548" i="39" a="1"/>
  <c r="E379" i="39" a="1"/>
  <c r="G464" i="39" a="1"/>
  <c r="F145" i="39" a="1"/>
  <c r="E225" i="39" a="1"/>
  <c r="F48" i="39" a="1"/>
  <c r="G580" i="39" a="1"/>
  <c r="F24" i="39" a="1"/>
  <c r="I97" i="39" a="1"/>
  <c r="E238" i="39" a="1"/>
  <c r="D237" i="39" a="1"/>
  <c r="E588" i="39" a="1"/>
  <c r="E583" i="39" a="1"/>
  <c r="H979" i="39" a="1"/>
  <c r="F350" i="39" a="1"/>
  <c r="E287" i="39" a="1"/>
  <c r="I217" i="39" a="1"/>
  <c r="D178" i="39" a="1"/>
  <c r="E142" i="39" a="1"/>
  <c r="D723" i="39" a="1"/>
  <c r="E45" i="39" a="1"/>
  <c r="G276" i="39" a="1"/>
  <c r="G108" i="39" a="1"/>
  <c r="G11" i="39" a="1"/>
  <c r="AD3492" i="9"/>
  <c r="AD3574" i="9"/>
  <c r="AD4149" i="9"/>
  <c r="AD4279" i="9"/>
  <c r="AD4369" i="9"/>
  <c r="AD4432" i="9"/>
  <c r="AD4451" i="9"/>
  <c r="F315" i="39" a="1"/>
  <c r="F19" i="39" a="1"/>
  <c r="I280" i="39" a="1"/>
  <c r="I179" i="39" a="1"/>
  <c r="F376" i="39" a="1"/>
  <c r="I635" i="39" a="1"/>
  <c r="H147" i="39" a="1"/>
  <c r="H192" i="39" a="1"/>
  <c r="G435" i="39" a="1"/>
  <c r="E11" i="39" a="1"/>
  <c r="I286" i="39" a="1"/>
  <c r="G128" i="39" a="1"/>
  <c r="D282" i="39" a="1"/>
  <c r="F257" i="39" a="1"/>
  <c r="E465" i="39" a="1"/>
  <c r="E36" i="39" a="1"/>
  <c r="F34" i="39" a="1"/>
  <c r="E814" i="39" a="1"/>
  <c r="H359" i="39" a="1"/>
  <c r="H61" i="39" a="1"/>
  <c r="D269" i="39" a="1"/>
  <c r="D254" i="39" a="1"/>
  <c r="E25" i="39" a="1"/>
  <c r="H317" i="39" a="1"/>
  <c r="F11" i="39" a="1"/>
  <c r="F111" i="39" a="1"/>
  <c r="H360" i="39" a="1"/>
  <c r="D216" i="39" a="1"/>
  <c r="H226" i="39" a="1"/>
  <c r="G451" i="39" a="1"/>
  <c r="G154" i="39" a="1"/>
  <c r="H128" i="39" a="1"/>
  <c r="G3" i="39" a="1"/>
  <c r="G169" i="39" a="1"/>
  <c r="H216" i="39" a="1"/>
  <c r="H232" i="39" a="1"/>
  <c r="D217" i="39" a="1"/>
  <c r="I454" i="39" a="1"/>
  <c r="I135" i="39" a="1"/>
  <c r="I86" i="39" a="1"/>
  <c r="D448" i="39" a="1"/>
  <c r="E521" i="39" a="1"/>
  <c r="E102" i="39" a="1"/>
  <c r="F89" i="39" a="1"/>
  <c r="D383" i="39" a="1"/>
  <c r="E395" i="39" a="1"/>
  <c r="I48" i="39" a="1"/>
  <c r="F568" i="39" a="1"/>
  <c r="H200" i="39" a="1"/>
  <c r="F351" i="39" a="1"/>
  <c r="H304" i="39" a="1"/>
  <c r="I81" i="39" a="1"/>
  <c r="F59" i="39" a="1"/>
  <c r="H25" i="39" a="1"/>
  <c r="G358" i="39" a="1"/>
  <c r="I29" i="39" a="1"/>
  <c r="E239" i="39" a="1"/>
  <c r="I533" i="39" a="1"/>
  <c r="G295" i="39" a="1"/>
  <c r="E76" i="39" a="1"/>
  <c r="G22" i="39" a="1"/>
  <c r="D435" i="39" a="1"/>
  <c r="I122" i="39" a="1"/>
  <c r="G329" i="39" a="1"/>
  <c r="H34" i="39" a="1"/>
  <c r="I402" i="39" a="1"/>
  <c r="I240" i="39" a="1"/>
  <c r="G47" i="39" a="1"/>
  <c r="F407" i="39" a="1"/>
  <c r="G187" i="39" a="1"/>
  <c r="E313" i="39" a="1"/>
  <c r="E178" i="39" a="1"/>
  <c r="I180" i="39" a="1"/>
  <c r="E195" i="39" a="1"/>
  <c r="G499" i="39" a="1"/>
  <c r="E78" i="39" a="1"/>
  <c r="I132" i="39" a="1"/>
  <c r="D342" i="39" a="1"/>
  <c r="D226" i="39" a="1"/>
  <c r="E449" i="39" a="1"/>
  <c r="D741" i="39" a="1"/>
  <c r="D53" i="39" a="1"/>
  <c r="D379" i="39" a="1"/>
  <c r="G76" i="39" a="1"/>
  <c r="G132" i="39" a="1"/>
  <c r="F129" i="39" a="1"/>
  <c r="I278" i="39" a="1"/>
  <c r="H160" i="39" a="1"/>
  <c r="H334" i="39" a="1"/>
  <c r="I241" i="39" a="1"/>
  <c r="I394" i="39" a="1"/>
  <c r="D525" i="39" a="1"/>
  <c r="F114" i="39" a="1"/>
  <c r="F85" i="39" a="1"/>
  <c r="D261" i="39" a="1"/>
  <c r="D166" i="39" a="1"/>
  <c r="G416" i="39" a="1"/>
  <c r="I79" i="39" a="1"/>
  <c r="I204" i="39" a="1"/>
  <c r="G461" i="39" a="1"/>
  <c r="E311" i="39" a="1"/>
  <c r="D396" i="39" a="1"/>
  <c r="I611" i="39" a="1"/>
  <c r="E244" i="39" a="1"/>
  <c r="H338" i="39" a="1"/>
  <c r="G135" i="39" a="1"/>
  <c r="H268" i="39" a="1"/>
  <c r="H278" i="39" a="1"/>
  <c r="G188" i="39" a="1"/>
  <c r="D270" i="39" a="1"/>
  <c r="F496" i="39" a="1"/>
  <c r="H182" i="39" a="1"/>
  <c r="AD3408" i="9"/>
  <c r="AD3639" i="9"/>
  <c r="AD4009" i="9"/>
  <c r="AD4091" i="9"/>
  <c r="AD4241" i="9"/>
  <c r="AD4321" i="9"/>
  <c r="AD4331" i="9"/>
  <c r="AD4394" i="9"/>
  <c r="AD4404" i="9"/>
  <c r="AD4468" i="9"/>
  <c r="AD4488" i="9"/>
  <c r="AD4499" i="9"/>
  <c r="C7" i="39" a="1"/>
  <c r="H11" i="39" a="1"/>
  <c r="E111" i="39" a="1"/>
  <c r="G307" i="39" a="1"/>
  <c r="G262" i="39" a="1"/>
  <c r="G254" i="39" a="1"/>
  <c r="D510" i="39" a="1"/>
  <c r="D89" i="39" a="1"/>
  <c r="E564" i="39" a="1"/>
  <c r="F537" i="39" a="1"/>
  <c r="E127" i="39" a="1"/>
  <c r="G216" i="39" a="1"/>
  <c r="F136" i="39" a="1"/>
  <c r="D134" i="39" a="1"/>
  <c r="G330" i="39" a="1"/>
  <c r="I309" i="39" a="1"/>
  <c r="I378" i="39" a="1"/>
  <c r="E359" i="39" a="1"/>
  <c r="H133" i="39" a="1"/>
  <c r="G53" i="39" a="1"/>
  <c r="F159" i="39" a="1"/>
  <c r="G274" i="39" a="1"/>
  <c r="E156" i="39" a="1"/>
  <c r="E179" i="39" a="1"/>
  <c r="D367" i="39" a="1"/>
  <c r="H446" i="39" a="1"/>
  <c r="H86" i="39" a="1"/>
  <c r="H302" i="39" a="1"/>
  <c r="E328" i="39" a="1"/>
  <c r="F366" i="39" a="1"/>
  <c r="F67" i="39" a="1"/>
  <c r="F795" i="39" a="1"/>
  <c r="G9" i="39" a="1"/>
  <c r="H351" i="39" a="1"/>
  <c r="D395" i="39" a="1"/>
  <c r="I109" i="39" a="1"/>
  <c r="H99" i="39" a="1"/>
  <c r="F115" i="39" a="1"/>
  <c r="G86" i="39" a="1"/>
  <c r="G429" i="39" a="1"/>
  <c r="E217" i="39" a="1"/>
  <c r="E209" i="39" a="1"/>
  <c r="G25" i="39" a="1"/>
  <c r="F54" i="39" a="1"/>
  <c r="F290" i="39" a="1"/>
  <c r="I7" i="39" a="1"/>
  <c r="I62" i="39" a="1"/>
  <c r="G343" i="39" a="1"/>
  <c r="H65" i="39" a="1"/>
  <c r="D233" i="39" a="1"/>
  <c r="E113" i="39" a="1"/>
  <c r="E64" i="39" a="1"/>
  <c r="D287" i="39" a="1"/>
  <c r="I52" i="39" a="1"/>
  <c r="I242" i="39" a="1"/>
  <c r="F251" i="39" a="1"/>
  <c r="E15" i="39" a="1"/>
  <c r="G181" i="39" a="1"/>
  <c r="I268" i="39" a="1"/>
  <c r="G447" i="39" a="1"/>
  <c r="G577" i="39" a="1"/>
  <c r="I78" i="39" a="1"/>
  <c r="G73" i="39" a="1"/>
  <c r="D312" i="39" a="1"/>
  <c r="D140" i="39" a="1"/>
  <c r="F886" i="39" a="1"/>
  <c r="I400" i="39" a="1"/>
  <c r="E128" i="39" a="1"/>
  <c r="E394" i="39" a="1"/>
  <c r="H594" i="39" a="1"/>
  <c r="F87" i="39" a="1"/>
  <c r="H41" i="39" a="1"/>
  <c r="H445" i="39" a="1"/>
  <c r="F566" i="39" a="1"/>
  <c r="E176" i="39" a="1"/>
  <c r="G693" i="39" a="1"/>
  <c r="E330" i="39" a="1"/>
  <c r="H212" i="39" a="1"/>
  <c r="H464" i="39" a="1"/>
  <c r="H7" i="39" a="1"/>
  <c r="G665" i="39" a="1"/>
  <c r="I322" i="39" a="1"/>
  <c r="H135" i="39" a="1"/>
  <c r="F190" i="39" a="1"/>
  <c r="H287" i="39" a="1"/>
  <c r="E74" i="39" a="1"/>
  <c r="F185" i="39" a="1"/>
  <c r="E230" i="39" a="1"/>
  <c r="I198" i="39" a="1"/>
  <c r="H380" i="39" a="1"/>
  <c r="I174" i="39" a="1"/>
  <c r="D146" i="39" a="1"/>
  <c r="H579" i="39" a="1"/>
  <c r="D335" i="39" a="1"/>
  <c r="I348" i="39" a="1"/>
  <c r="G438" i="39" a="1"/>
  <c r="H437" i="39" a="1"/>
  <c r="D281" i="39" a="1"/>
  <c r="D88" i="39" a="1"/>
  <c r="G453" i="39" a="1"/>
  <c r="D315" i="39" a="1"/>
  <c r="F530" i="39" a="1"/>
  <c r="I251" i="39" a="1"/>
  <c r="E254" i="39" a="1"/>
  <c r="G526" i="39" a="1"/>
  <c r="I276" i="39" a="1"/>
  <c r="F116" i="39" a="1"/>
  <c r="G591" i="39" a="1"/>
  <c r="E249" i="39" a="1"/>
  <c r="D147" i="39" a="1"/>
  <c r="I46" i="39" a="1"/>
  <c r="F217" i="39" a="1"/>
  <c r="AD3919" i="9"/>
  <c r="AD4258" i="9"/>
  <c r="AD4348" i="9"/>
  <c r="AD4412" i="9"/>
  <c r="AD4476" i="9"/>
  <c r="I64" i="39" a="1"/>
  <c r="F152" i="39" a="1"/>
  <c r="I147" i="39" a="1"/>
  <c r="H137" i="39" a="1"/>
  <c r="D122" i="39" a="1"/>
  <c r="D350" i="39" a="1"/>
  <c r="G197" i="39" a="1"/>
  <c r="E53" i="39" a="1"/>
  <c r="I260" i="39" a="1"/>
  <c r="E292" i="39" a="1"/>
  <c r="I125" i="39" a="1"/>
  <c r="H403" i="39" a="1"/>
  <c r="F436" i="39" a="1"/>
  <c r="F119" i="39" a="1"/>
  <c r="H310" i="39" a="1"/>
  <c r="D373" i="39" a="1"/>
  <c r="I349" i="39" a="1"/>
  <c r="F984" i="39" a="1"/>
  <c r="G602" i="39" a="1"/>
  <c r="H444" i="39" a="1"/>
  <c r="D37" i="39" a="1"/>
  <c r="I212" i="39" a="1"/>
  <c r="D7" i="39" a="1"/>
  <c r="I141" i="39" a="1"/>
  <c r="I262" i="39" a="1"/>
  <c r="E93" i="39" a="1"/>
  <c r="G140" i="39" a="1"/>
  <c r="F298" i="39" a="1"/>
  <c r="H165" i="39" a="1"/>
  <c r="F502" i="39" a="1"/>
  <c r="G164" i="39" a="1"/>
  <c r="G221" i="39" a="1"/>
  <c r="I610" i="39" a="1"/>
  <c r="F99" i="39" a="1"/>
  <c r="H130" i="39" a="1"/>
  <c r="E437" i="39" a="1"/>
  <c r="D347" i="39" a="1"/>
  <c r="F166" i="39" a="1"/>
  <c r="E5" i="39" a="1"/>
  <c r="G362" i="39" a="1"/>
  <c r="I120" i="39" a="1"/>
  <c r="I345" i="39" a="1"/>
  <c r="H328" i="39" a="1"/>
  <c r="E283" i="39" a="1"/>
  <c r="H153" i="39" a="1"/>
  <c r="D83" i="39" a="1"/>
  <c r="I57" i="39" a="1"/>
  <c r="I184" i="39" a="1"/>
  <c r="D215" i="39" a="1"/>
  <c r="E378" i="39" a="1"/>
  <c r="F512" i="39" a="1"/>
  <c r="F433" i="39" a="1"/>
  <c r="E2" i="39" a="1"/>
  <c r="D27" i="39" a="1"/>
  <c r="D653" i="39" a="1"/>
  <c r="E79" i="39" a="1"/>
  <c r="D362" i="39" a="1"/>
  <c r="E44" i="39" a="1"/>
  <c r="F42" i="39" a="1"/>
  <c r="F106" i="39" a="1"/>
  <c r="E69" i="39" a="1"/>
  <c r="G55" i="39" a="1"/>
  <c r="I210" i="39" a="1"/>
  <c r="I586" i="39" a="1"/>
  <c r="G92" i="39" a="1"/>
  <c r="D321" i="39" a="1"/>
  <c r="F723" i="39" a="1"/>
  <c r="G1" i="39" a="1"/>
  <c r="H535" i="39" a="1"/>
  <c r="F28" i="39" a="1"/>
  <c r="G223" i="39" a="1"/>
  <c r="E140" i="39" a="1"/>
  <c r="G138" i="39" a="1"/>
  <c r="I694" i="39" a="1"/>
  <c r="D408" i="39" a="1"/>
  <c r="F130" i="39" a="1"/>
  <c r="F893" i="39" a="1"/>
  <c r="E9" i="39" a="1"/>
  <c r="G29" i="39" a="1"/>
  <c r="H601" i="39" a="1"/>
  <c r="H524" i="39" a="1"/>
  <c r="F410" i="39" a="1"/>
  <c r="G137" i="39" a="1"/>
  <c r="D809" i="39" a="1"/>
  <c r="D481" i="39" a="1"/>
  <c r="E388" i="39" a="1"/>
  <c r="I382" i="39" a="1"/>
  <c r="H102" i="39" a="1"/>
  <c r="I408" i="39" a="1"/>
  <c r="H401" i="39" a="1"/>
  <c r="G439" i="39" a="1"/>
  <c r="I98" i="39" a="1"/>
  <c r="H225" i="39" a="1"/>
  <c r="H681" i="39" a="1"/>
  <c r="I284" i="39" a="1"/>
  <c r="I338" i="39" a="1"/>
  <c r="H67" i="39" a="1"/>
  <c r="I231" i="39" a="1"/>
  <c r="D139" i="39" a="1"/>
  <c r="D229" i="39" a="1"/>
  <c r="H158" i="39" a="1"/>
  <c r="F96" i="39" a="1"/>
  <c r="H502" i="39" a="1"/>
  <c r="I467" i="39" a="1"/>
  <c r="I195" i="39" a="1"/>
  <c r="D447" i="39" a="1"/>
  <c r="G139" i="39" a="1"/>
  <c r="D64" i="39" a="1"/>
  <c r="H253" i="39" a="1"/>
  <c r="G97" i="39" a="1"/>
  <c r="I130" i="39" a="1"/>
  <c r="G126" i="39" a="1"/>
  <c r="E171" i="39" a="1"/>
  <c r="AD3307" i="9"/>
  <c r="AD3620" i="9"/>
  <c r="AD4072" i="9"/>
  <c r="AD4266" i="9"/>
  <c r="AD4356" i="9"/>
  <c r="AD4457" i="9"/>
  <c r="D133" i="39" a="1"/>
  <c r="E253" i="39" a="1"/>
  <c r="I8" i="39" a="1"/>
  <c r="E199" i="39" a="1"/>
  <c r="I213" i="39" a="1"/>
  <c r="D405" i="39" a="1"/>
  <c r="E291" i="39" a="1"/>
  <c r="H118" i="39" a="1"/>
  <c r="E157" i="39" a="1"/>
  <c r="I665" i="39" a="1"/>
  <c r="G113" i="39" a="1"/>
  <c r="D277" i="39" a="1"/>
  <c r="I307" i="39" a="1"/>
  <c r="F31" i="39" a="1"/>
  <c r="AD3073" i="9"/>
  <c r="AD3130" i="9"/>
  <c r="AD3233" i="9"/>
  <c r="AD3388" i="9"/>
  <c r="AD4247" i="9"/>
  <c r="AD4317" i="9"/>
  <c r="AD4337" i="9"/>
  <c r="AD4400" i="9"/>
  <c r="AD4419" i="9"/>
  <c r="AD4484" i="9"/>
  <c r="AD4495" i="9"/>
  <c r="D192" i="39" a="1"/>
  <c r="H109" i="39" a="1"/>
  <c r="D149" i="39" a="1"/>
  <c r="D220" i="39" a="1"/>
  <c r="F237" i="39" a="1"/>
  <c r="H163" i="39" a="1"/>
  <c r="F126" i="39" a="1"/>
  <c r="F253" i="39" a="1"/>
  <c r="G581" i="39" a="1"/>
  <c r="H415" i="39" a="1"/>
  <c r="D557" i="39" a="1"/>
  <c r="I119" i="39" a="1"/>
  <c r="D39" i="39" a="1"/>
  <c r="H145" i="39" a="1"/>
  <c r="F147" i="39" a="1"/>
  <c r="H340" i="39" a="1"/>
  <c r="H377" i="39" a="1"/>
  <c r="F211" i="39" a="1"/>
  <c r="G142" i="39" a="1"/>
  <c r="I732" i="39" a="1"/>
  <c r="F241" i="39" a="1"/>
  <c r="G191" i="39" a="1"/>
  <c r="E298" i="39" a="1"/>
  <c r="H50" i="39" a="1"/>
  <c r="F288" i="39" a="1"/>
  <c r="I818" i="39" a="1"/>
  <c r="D137" i="39" a="1"/>
  <c r="D474" i="39" a="1"/>
  <c r="D152" i="39" a="1"/>
  <c r="I590" i="39" a="1"/>
  <c r="G241" i="39" a="1"/>
  <c r="F592" i="39" a="1"/>
  <c r="G91" i="39" a="1"/>
  <c r="I427" i="39" a="1"/>
  <c r="G59" i="39" a="1"/>
  <c r="D241" i="39" a="1"/>
  <c r="I193" i="39" a="1"/>
  <c r="E38" i="39" a="1"/>
  <c r="G335" i="39" a="1"/>
  <c r="I142" i="39" a="1"/>
  <c r="I372" i="39" a="1"/>
  <c r="G234" i="39" a="1"/>
  <c r="D99" i="39" a="1"/>
  <c r="F475" i="39" a="1"/>
  <c r="D132" i="39" a="1"/>
  <c r="I447" i="39" a="1"/>
  <c r="H529" i="39" a="1"/>
  <c r="I182" i="39" a="1"/>
  <c r="F167" i="39" a="1"/>
  <c r="I289" i="39" a="1"/>
  <c r="F314" i="39" a="1"/>
  <c r="D184" i="39" a="1"/>
  <c r="I525" i="39" a="1"/>
  <c r="I261" i="39" a="1"/>
  <c r="H220" i="39" a="1"/>
  <c r="G68" i="39" a="1"/>
  <c r="F17" i="39" a="1"/>
  <c r="D205" i="39" a="1"/>
  <c r="E404" i="39" a="1"/>
  <c r="F990" i="39" a="1"/>
  <c r="F303" i="39" a="1"/>
  <c r="E566" i="39" a="1"/>
  <c r="D398" i="39" a="1"/>
  <c r="F32" i="39" a="1"/>
  <c r="D293" i="39" a="1"/>
  <c r="E183" i="39" a="1"/>
  <c r="H121" i="39" a="1"/>
  <c r="H189" i="39" a="1"/>
  <c r="E346" i="39" a="1"/>
  <c r="G18" i="39" a="1"/>
  <c r="H17" i="39" a="1"/>
  <c r="E101" i="39" a="1"/>
  <c r="I600" i="39" a="1"/>
  <c r="D294" i="39" a="1"/>
  <c r="H343" i="39" a="1"/>
  <c r="D196" i="39" a="1"/>
  <c r="E8" i="39" a="1"/>
  <c r="D279" i="39" a="1"/>
  <c r="H513" i="39" a="1"/>
  <c r="H512" i="39" a="1"/>
  <c r="E151" i="39" a="1"/>
  <c r="F104" i="39" a="1"/>
  <c r="E34" i="39" a="1"/>
  <c r="D47" i="39" a="1"/>
  <c r="I414" i="39" a="1"/>
  <c r="D66" i="39" a="1"/>
  <c r="F206" i="39" a="1"/>
  <c r="E234" i="39" a="1"/>
  <c r="D259" i="39" a="1"/>
  <c r="E6" i="39" a="1"/>
  <c r="E504" i="39" a="1"/>
  <c r="F645" i="39" a="1"/>
  <c r="H113" i="39" a="1"/>
  <c r="F139" i="39" a="1"/>
  <c r="G77" i="39" a="1"/>
  <c r="I103" i="39" a="1"/>
  <c r="F318" i="39" a="1"/>
  <c r="G178" i="39" a="1"/>
  <c r="I551" i="39" a="1"/>
  <c r="D67" i="39" a="1"/>
  <c r="I294" i="39" a="1"/>
  <c r="E393" i="39" a="1"/>
  <c r="I437" i="39" a="1"/>
  <c r="G281" i="39" a="1"/>
  <c r="D116" i="39" a="1"/>
  <c r="G412" i="39" a="1"/>
  <c r="H234" i="39" a="1"/>
  <c r="H543" i="39" a="1"/>
  <c r="D263" i="39" a="1"/>
  <c r="F227" i="39" a="1"/>
  <c r="E402" i="39" a="1"/>
  <c r="F390" i="39" a="1"/>
  <c r="H258" i="39" a="1"/>
  <c r="H23" i="39" a="1"/>
  <c r="E28" i="39" a="1"/>
  <c r="G12" i="6"/>
  <c r="F102" i="39" a="1"/>
  <c r="F225" i="39" a="1"/>
  <c r="E177" i="39" a="1"/>
  <c r="E88" i="39" a="1"/>
  <c r="I94" i="39" a="1"/>
  <c r="F231" i="39" a="1"/>
  <c r="D79" i="39" a="1"/>
  <c r="D162" i="39" a="1"/>
  <c r="H568" i="39" a="1"/>
  <c r="D103" i="39" a="1"/>
  <c r="F511" i="39" a="1"/>
  <c r="G227" i="39" a="1"/>
  <c r="H352" i="39" a="1"/>
  <c r="I108" i="39" a="1"/>
  <c r="D150" i="39" a="1"/>
  <c r="D74" i="39" a="1"/>
  <c r="I913" i="39" a="1"/>
  <c r="I58" i="39" a="1"/>
  <c r="F576" i="39" a="1"/>
  <c r="G327" i="39" a="1"/>
  <c r="D228" i="39" a="1"/>
  <c r="H405" i="39" a="1"/>
  <c r="D747" i="39" a="1"/>
  <c r="D106" i="39" a="1"/>
  <c r="F432" i="39" a="1"/>
  <c r="D14" i="39" a="1"/>
  <c r="F52" i="39" a="1"/>
  <c r="H155" i="39" a="1"/>
  <c r="D731" i="39" a="1"/>
  <c r="I757" i="39" a="1"/>
  <c r="F199" i="39" a="1"/>
  <c r="I139" i="39" a="1"/>
  <c r="G616" i="39" a="1"/>
  <c r="E17" i="6"/>
  <c r="E739" i="39" a="1"/>
  <c r="F138" i="39" a="1"/>
  <c r="G267" i="39" a="1"/>
  <c r="D260" i="39" a="1"/>
  <c r="F78" i="39" a="1"/>
  <c r="D104" i="39" a="1"/>
  <c r="G230" i="39" a="1"/>
  <c r="G242" i="39" a="1"/>
  <c r="H217" i="39" a="1"/>
  <c r="E461" i="39" a="1"/>
  <c r="H66" i="39" a="1"/>
  <c r="E409" i="39" a="1"/>
  <c r="G248" i="39" a="1"/>
  <c r="D262" i="39" a="1"/>
  <c r="D12" i="39" a="1"/>
  <c r="H549" i="39" a="1"/>
  <c r="G562" i="39" a="1"/>
  <c r="E4" i="39" a="1"/>
  <c r="G174" i="39" a="1"/>
  <c r="G63" i="39" a="1"/>
  <c r="F326" i="39" a="1"/>
  <c r="D20" i="39" a="1"/>
  <c r="E114" i="39" a="1"/>
  <c r="D91" i="39" a="1"/>
  <c r="F68" i="39" a="1"/>
  <c r="I463" i="39" a="1"/>
  <c r="D538" i="39" a="1"/>
  <c r="E326" i="39" a="1"/>
  <c r="D62" i="39" a="1"/>
  <c r="I783" i="39" a="1"/>
  <c r="F683" i="39" a="1"/>
  <c r="F30" i="39" a="1"/>
  <c r="H49" i="39" a="1"/>
  <c r="G261" i="39" a="1"/>
  <c r="F238" i="39" a="1"/>
  <c r="D541" i="39" a="1"/>
  <c r="F154" i="39" a="1"/>
  <c r="I151" i="39" a="1"/>
  <c r="I205" i="39" a="1"/>
  <c r="D298" i="39" a="1"/>
  <c r="D610" i="39" a="1"/>
  <c r="I153" i="39" a="1"/>
  <c r="H173" i="39" a="1"/>
  <c r="G765" i="39" a="1"/>
  <c r="F480" i="39" a="1"/>
  <c r="G413" i="39" a="1"/>
  <c r="F208" i="39" a="1"/>
  <c r="F306" i="39" a="1"/>
  <c r="F244" i="39" a="1"/>
  <c r="D69" i="39" a="1"/>
  <c r="G365" i="39" a="1"/>
  <c r="H108" i="39" a="1"/>
  <c r="G508" i="39" a="1"/>
  <c r="D209" i="39" a="1"/>
  <c r="I671" i="39" a="1"/>
  <c r="G147" i="39" a="1"/>
  <c r="G33" i="39" a="1"/>
  <c r="E383" i="39" a="1"/>
  <c r="I254" i="39" a="1"/>
  <c r="D377" i="39" a="1"/>
  <c r="I161" i="39" a="1"/>
  <c r="D186" i="39" a="1"/>
  <c r="E190" i="39" a="1"/>
  <c r="F103" i="39" a="1"/>
  <c r="D384" i="39" a="1"/>
  <c r="I780" i="39" a="1"/>
  <c r="D663" i="39" a="1"/>
  <c r="D667" i="39" a="1"/>
  <c r="F445" i="39" a="1"/>
  <c r="D49" i="39" a="1"/>
  <c r="G469" i="39" a="1"/>
  <c r="H105" i="39" a="1"/>
  <c r="G539" i="39" a="1"/>
  <c r="H996" i="39" a="1"/>
  <c r="H257" i="39" a="1"/>
  <c r="I461" i="39" a="1"/>
  <c r="I733" i="39" a="1"/>
  <c r="E60" i="39" a="1"/>
  <c r="D775" i="39" a="1"/>
  <c r="I517" i="39" a="1"/>
  <c r="E768" i="39" a="1"/>
  <c r="D95" i="39" a="1"/>
  <c r="I418" i="39" a="1"/>
  <c r="D639" i="39" a="1"/>
  <c r="I511" i="39" a="1"/>
  <c r="C61" i="39" a="1"/>
  <c r="H46" i="39" a="1"/>
  <c r="D200" i="39" a="1"/>
  <c r="I706" i="39" a="1"/>
  <c r="G300" i="39" a="1"/>
  <c r="I388" i="39" a="1"/>
  <c r="H429" i="39" a="1"/>
  <c r="G239" i="39" a="1"/>
  <c r="E46" i="39" a="1"/>
  <c r="G23" i="39" a="1"/>
  <c r="F36" i="39" a="1"/>
  <c r="D249" i="39" a="1"/>
  <c r="E262" i="39" a="1"/>
  <c r="G321" i="39" a="1"/>
  <c r="H348" i="39" a="1"/>
  <c r="G112" i="39" a="1"/>
  <c r="E967" i="39" a="1"/>
  <c r="F192" i="39" a="1"/>
  <c r="G449" i="39" a="1"/>
  <c r="I594" i="39" a="1"/>
  <c r="E697" i="39" a="1"/>
  <c r="F466" i="39" a="1"/>
  <c r="E628" i="39" a="1"/>
  <c r="I220" i="39" a="1"/>
  <c r="I206" i="39" a="1"/>
  <c r="H644" i="39" a="1"/>
  <c r="G583" i="39" a="1"/>
  <c r="D366" i="39" a="1"/>
  <c r="D189" i="39" a="1"/>
  <c r="F563" i="39" a="1"/>
  <c r="I434" i="39" a="1"/>
  <c r="H292" i="39" a="1"/>
  <c r="E160" i="39" a="1"/>
  <c r="G258" i="39" a="1"/>
  <c r="I395" i="39" a="1"/>
  <c r="I171" i="39" a="1"/>
  <c r="F671" i="39" a="1"/>
  <c r="H4" i="39" a="1"/>
  <c r="H638" i="39" a="1"/>
  <c r="G373" i="39" a="1"/>
  <c r="G523" i="39" a="1"/>
  <c r="H825" i="39" a="1"/>
  <c r="E827" i="39" a="1"/>
  <c r="F400" i="39" a="1"/>
  <c r="G60" i="39" a="1"/>
  <c r="E442" i="39" a="1"/>
  <c r="H619" i="39" a="1"/>
  <c r="I117" i="39" a="1"/>
  <c r="D11" i="39" a="1"/>
  <c r="G314" i="39" a="1"/>
  <c r="E106" i="39" a="1"/>
  <c r="I192" i="39" a="1"/>
  <c r="G404" i="39" a="1"/>
  <c r="I90" i="39" a="1"/>
  <c r="I915" i="39" a="1"/>
  <c r="H166" i="39" a="1"/>
  <c r="E173" i="39" a="1"/>
  <c r="G199" i="39" a="1"/>
  <c r="H127" i="39" a="1"/>
  <c r="E240" i="39" a="1"/>
  <c r="G2" i="39" a="1"/>
  <c r="G606" i="39" a="1"/>
  <c r="F272" i="39" a="1"/>
  <c r="F489" i="39" a="1"/>
  <c r="E472" i="39" a="1"/>
  <c r="D779" i="39" a="1"/>
  <c r="H6" i="39" a="1"/>
  <c r="F321" i="39" a="1"/>
  <c r="F495" i="39" a="1"/>
  <c r="F714" i="39" a="1"/>
  <c r="F665" i="39" a="1"/>
  <c r="D354" i="39" a="1"/>
  <c r="I88" i="39" a="1"/>
  <c r="H136" i="39" a="1"/>
  <c r="I308" i="39" a="1"/>
  <c r="D129" i="39" a="1"/>
  <c r="E42" i="39" a="1"/>
  <c r="H214" i="39" a="1"/>
  <c r="D540" i="39" a="1"/>
  <c r="D234" i="39" a="1"/>
  <c r="D121" i="39" a="1"/>
  <c r="F120" i="39" a="1"/>
  <c r="G65" i="39" a="1"/>
  <c r="F906" i="39" a="1"/>
  <c r="G349" i="39" a="1"/>
  <c r="I982" i="39" a="1"/>
  <c r="F367" i="39" a="1"/>
  <c r="H184" i="39" a="1"/>
  <c r="C849" i="39" a="1"/>
  <c r="H231" i="39" a="1"/>
  <c r="I202" i="39" a="1"/>
  <c r="F239" i="39" a="1"/>
  <c r="D582" i="39" a="1"/>
  <c r="G633" i="39" a="1"/>
  <c r="H763" i="39" a="1"/>
  <c r="H314" i="39" a="1"/>
  <c r="D144" i="39" a="1"/>
  <c r="G44" i="39" a="1"/>
  <c r="E67" i="39" a="1"/>
  <c r="F967" i="39" a="1"/>
  <c r="G45" i="39" a="1"/>
  <c r="H609" i="39" a="1"/>
  <c r="H411" i="39" a="1"/>
  <c r="G473" i="39" a="1"/>
  <c r="G41" i="39" a="1"/>
  <c r="G220" i="39" a="1"/>
  <c r="E493" i="39" a="1"/>
  <c r="I33" i="39" a="1"/>
  <c r="F456" i="39" a="1"/>
  <c r="I941" i="39" a="1"/>
  <c r="H89" i="39" a="1"/>
  <c r="I684" i="39" a="1"/>
  <c r="H55" i="39" a="1"/>
  <c r="I124" i="39" a="1"/>
  <c r="H251" i="39" a="1"/>
  <c r="D197" i="39" a="1"/>
  <c r="F557" i="39" a="1"/>
  <c r="H181" i="39" a="1"/>
  <c r="D243" i="39" a="1"/>
  <c r="H438" i="39" a="1"/>
  <c r="E126" i="39" a="1"/>
  <c r="G176" i="39" a="1"/>
  <c r="G745" i="39" a="1"/>
  <c r="H459" i="39" a="1"/>
  <c r="D788" i="39" a="1"/>
  <c r="G101" i="39" a="1"/>
  <c r="F890" i="39" a="1"/>
  <c r="I259" i="39" a="1"/>
  <c r="F207" i="39" a="1"/>
  <c r="D84" i="39" a="1"/>
  <c r="I337" i="39" a="1"/>
  <c r="F369" i="39" a="1"/>
  <c r="F406" i="39" a="1"/>
  <c r="F312" i="39" a="1"/>
  <c r="E132" i="39" a="1"/>
  <c r="F163" i="39" a="1"/>
  <c r="G193" i="39" a="1"/>
  <c r="H2" i="39" a="1"/>
  <c r="G309" i="39" a="1"/>
  <c r="G498" i="39" a="1"/>
  <c r="E21" i="39" a="1"/>
  <c r="H206" i="39" a="1"/>
  <c r="G96" i="39" a="1"/>
  <c r="E118" i="39" a="1"/>
  <c r="G419" i="39" a="1"/>
  <c r="F279" i="39" a="1"/>
  <c r="G514" i="39" a="1"/>
  <c r="E601" i="39" a="1"/>
  <c r="E129" i="39" a="1"/>
  <c r="H647" i="39" a="1"/>
  <c r="F464" i="39" a="1"/>
  <c r="D324" i="39" a="1"/>
  <c r="G792" i="39" a="1"/>
  <c r="H665" i="39" a="1"/>
  <c r="G914" i="39" a="1"/>
  <c r="H883" i="39" a="1"/>
  <c r="D921" i="39" a="1"/>
  <c r="H423" i="39" a="1"/>
  <c r="G1014" i="39" a="1"/>
  <c r="D208" i="39" a="1"/>
  <c r="E554" i="39" a="1"/>
  <c r="I316" i="39" a="1"/>
  <c r="G89" i="39" a="1"/>
  <c r="D297" i="39" a="1"/>
  <c r="G594" i="39" a="1"/>
  <c r="G515" i="39" a="1"/>
  <c r="G236" i="39" a="1"/>
  <c r="H21" i="39" a="1"/>
  <c r="H289" i="39" a="1"/>
  <c r="I170" i="39" a="1"/>
  <c r="F487" i="39" a="1"/>
  <c r="D666" i="39" a="1"/>
  <c r="D414" i="39" a="1"/>
  <c r="H472" i="39" a="1"/>
  <c r="D568" i="39" a="1"/>
  <c r="I45" i="39" a="1"/>
  <c r="D242" i="39" a="1"/>
  <c r="H487" i="39" a="1"/>
  <c r="H79" i="39" a="1"/>
  <c r="F143" i="39" a="1"/>
  <c r="H42" i="39" a="1"/>
  <c r="E307" i="39" a="1"/>
  <c r="H255" i="39" a="1"/>
  <c r="E276" i="39" a="1"/>
  <c r="E513" i="39" a="1"/>
  <c r="D708" i="39" a="1"/>
  <c r="D191" i="39" a="1"/>
  <c r="F262" i="39" a="1"/>
  <c r="H124" i="39" a="1"/>
  <c r="F86" i="39" a="1"/>
  <c r="F82" i="39" a="1"/>
  <c r="E153" i="39" a="1"/>
  <c r="I310" i="39" a="1"/>
  <c r="G713" i="39" a="1"/>
  <c r="G360" i="39" a="1"/>
  <c r="D672" i="39" a="1"/>
  <c r="E620" i="39" a="1"/>
  <c r="H564" i="39" a="1"/>
  <c r="C293" i="39" a="1"/>
  <c r="H254" i="39" a="1"/>
  <c r="E983" i="39" a="1"/>
  <c r="I70" i="39" a="1"/>
  <c r="H207" i="39" a="1"/>
  <c r="E317" i="39" a="1"/>
  <c r="G465" i="39" a="1"/>
  <c r="I364" i="39" a="1"/>
  <c r="D117" i="39" a="1"/>
  <c r="D301" i="39" a="1"/>
  <c r="H76" i="39" a="1"/>
  <c r="E7" i="39" a="1"/>
  <c r="G662" i="39" a="1"/>
  <c r="F319" i="39" a="1"/>
  <c r="H75" i="39" a="1"/>
  <c r="E708" i="39" a="1"/>
  <c r="G20" i="39" a="1"/>
  <c r="E164" i="39" a="1"/>
  <c r="D338" i="39" a="1"/>
  <c r="E81" i="39" a="1"/>
  <c r="D928" i="39" a="1"/>
  <c r="H434" i="39" a="1"/>
  <c r="I554" i="39" a="1"/>
  <c r="H329" i="39" a="1"/>
  <c r="H544" i="39" a="1"/>
  <c r="G704" i="39" a="1"/>
  <c r="G238" i="39" a="1"/>
  <c r="H301" i="39" a="1"/>
  <c r="E522" i="39" a="1"/>
  <c r="D85" i="39" a="1"/>
  <c r="G504" i="39" a="1"/>
  <c r="F98" i="39" a="1"/>
  <c r="F558" i="39" a="1"/>
  <c r="E417" i="39" a="1"/>
  <c r="E652" i="39" a="1"/>
  <c r="I43" i="39" a="1"/>
  <c r="I774" i="39" a="1"/>
  <c r="E86" i="39" a="1"/>
  <c r="E881" i="39" a="1"/>
  <c r="H517" i="39" a="1"/>
  <c r="F870" i="39" a="1"/>
  <c r="I101" i="39" a="1"/>
  <c r="D272" i="39" a="1"/>
  <c r="H659" i="39" a="1"/>
  <c r="I424" i="39" a="1"/>
  <c r="G322" i="39" a="1"/>
  <c r="E581" i="39" a="1"/>
  <c r="H507" i="39" a="1"/>
  <c r="D16" i="39" a="1"/>
  <c r="I351" i="39" a="1"/>
  <c r="D559" i="39" a="1"/>
  <c r="I822" i="39" a="1"/>
  <c r="F46" i="39" a="1"/>
  <c r="F35" i="39" a="1"/>
  <c r="D57" i="39" a="1"/>
  <c r="G319" i="39" a="1"/>
  <c r="I445" i="39" a="1"/>
  <c r="G122" i="39" a="1"/>
  <c r="I18" i="39" a="1"/>
  <c r="E7" i="6"/>
  <c r="D238" i="39" a="1"/>
  <c r="D418" i="39" a="1"/>
  <c r="H5" i="39" a="1"/>
  <c r="G149" i="39" a="1"/>
  <c r="F72" i="39" a="1"/>
  <c r="I149" i="39" a="1"/>
  <c r="E77" i="39" a="1"/>
  <c r="G285" i="39" a="1"/>
  <c r="E462" i="39" a="1"/>
  <c r="D41" i="39" a="1"/>
  <c r="H534" i="39" a="1"/>
  <c r="D218" i="39" a="1"/>
  <c r="G213" i="39" a="1"/>
  <c r="I53" i="39" a="1"/>
  <c r="E242" i="39" a="1"/>
  <c r="F297" i="39" a="1"/>
  <c r="G287" i="39" a="1"/>
  <c r="H54" i="39" a="1"/>
  <c r="H392" i="39" a="1"/>
  <c r="H307" i="39" a="1"/>
  <c r="F352" i="39" a="1"/>
  <c r="H537" i="39" a="1"/>
  <c r="D112" i="39" a="1"/>
  <c r="D54" i="39" a="1"/>
  <c r="D258" i="39" a="1"/>
  <c r="I544" i="39" a="1"/>
  <c r="D114" i="39" a="1"/>
  <c r="I377" i="39" a="1"/>
  <c r="G384" i="39" a="1"/>
  <c r="D457" i="39" a="1"/>
  <c r="H129" i="39" a="1"/>
  <c r="F362" i="39" a="1"/>
  <c r="H832" i="39" a="1"/>
  <c r="D401" i="39" a="1"/>
  <c r="E616" i="39" a="1"/>
  <c r="H362" i="39" a="1"/>
  <c r="G346" i="39" a="1"/>
  <c r="E55" i="39" a="1"/>
  <c r="G280" i="39" a="1"/>
  <c r="D71" i="39" a="1"/>
  <c r="E411" i="39" a="1"/>
  <c r="F81" i="39" a="1"/>
  <c r="E339" i="39" a="1"/>
  <c r="E704" i="39" a="1"/>
  <c r="I536" i="39" a="1"/>
  <c r="F1013" i="39" a="1"/>
  <c r="H861" i="39" a="1"/>
  <c r="D244" i="39" a="1"/>
  <c r="E107" i="39" a="1"/>
  <c r="G737" i="39" a="1"/>
  <c r="E436" i="39" a="1"/>
  <c r="H531" i="39" a="1"/>
  <c r="F198" i="39" a="1"/>
  <c r="H227" i="39" a="1"/>
  <c r="H222" i="39" a="1"/>
  <c r="F501" i="39" a="1"/>
  <c r="G1017" i="39" a="1"/>
  <c r="G850" i="39" a="1"/>
  <c r="H194" i="39" a="1"/>
  <c r="G723" i="39" a="1"/>
  <c r="H74" i="39" a="1"/>
  <c r="D164" i="39" a="1"/>
  <c r="H260" i="39" a="1"/>
  <c r="E303" i="39" a="1"/>
  <c r="F107" i="39" a="1"/>
  <c r="G46" i="39" a="1"/>
  <c r="D46" i="39" a="1"/>
  <c r="E120" i="39" a="1"/>
  <c r="F74" i="39" a="1"/>
  <c r="G150" i="39" a="1"/>
  <c r="I270" i="39" a="1"/>
  <c r="D188" i="39" a="1"/>
  <c r="D893" i="39" a="1"/>
  <c r="C109" i="39" a="1"/>
  <c r="E446" i="39" a="1"/>
  <c r="I112" i="39" a="1"/>
  <c r="D42" i="39" a="1"/>
  <c r="F473" i="39" a="1"/>
  <c r="G724" i="39" a="1"/>
  <c r="I155" i="39" a="1"/>
  <c r="E51" i="39" a="1"/>
  <c r="E194" i="39" a="1"/>
  <c r="G720" i="39" a="1"/>
  <c r="H288" i="39" a="1"/>
  <c r="D101" i="39" a="1"/>
  <c r="E265" i="39" a="1"/>
  <c r="H18" i="39" a="1"/>
  <c r="I306" i="39" a="1"/>
  <c r="H282" i="39" a="1"/>
  <c r="G661" i="39" a="1"/>
  <c r="D425" i="39" a="1"/>
  <c r="E655" i="39" a="1"/>
  <c r="E50" i="39" a="1"/>
  <c r="H781" i="39" a="1"/>
  <c r="H845" i="39" a="1"/>
  <c r="F381" i="39" a="1"/>
  <c r="G822" i="39" a="1"/>
  <c r="I540" i="39" a="1"/>
  <c r="D630" i="39" a="1"/>
  <c r="D467" i="39" a="1"/>
  <c r="E678" i="39" a="1"/>
  <c r="I12" i="39" a="1"/>
  <c r="F73" i="39" a="1"/>
  <c r="I473" i="39" a="1"/>
  <c r="G428" i="39" a="1"/>
  <c r="F706" i="39" a="1"/>
  <c r="E447" i="39" a="1"/>
  <c r="H39" i="39" a="1"/>
  <c r="G297" i="39" a="1"/>
  <c r="F546" i="39" a="1"/>
  <c r="G98" i="39" a="1"/>
  <c r="H928" i="39" a="1"/>
  <c r="H306" i="39" a="1"/>
  <c r="I700" i="39" a="1"/>
  <c r="E315" i="39" a="1"/>
  <c r="H456" i="39" a="1"/>
  <c r="E619" i="39" a="1"/>
  <c r="D58" i="39" a="1"/>
  <c r="F343" i="39" a="1"/>
  <c r="I325" i="39" a="1"/>
  <c r="D250" i="39" a="1"/>
  <c r="H83" i="39" a="1"/>
  <c r="D232" i="39" a="1"/>
  <c r="E259" i="39" a="1"/>
  <c r="G190" i="39" a="1"/>
  <c r="G144" i="39" a="1"/>
  <c r="H103" i="39" a="1"/>
  <c r="E134" i="39" a="1"/>
  <c r="H332" i="39" a="1"/>
  <c r="D167" i="39" a="1"/>
  <c r="G215" i="39" a="1"/>
  <c r="I350" i="39" a="1"/>
  <c r="D86" i="39" a="1"/>
  <c r="D302" i="39" a="1"/>
  <c r="H396" i="39" a="1"/>
  <c r="D190" i="39" a="1"/>
  <c r="I344" i="39" a="1"/>
  <c r="F506" i="39" a="1"/>
  <c r="I443" i="39" a="1"/>
  <c r="D131" i="39" a="1"/>
  <c r="H645" i="39" a="1"/>
  <c r="E542" i="39" a="1"/>
  <c r="D952" i="39" a="1"/>
  <c r="G42" i="39" a="1"/>
  <c r="E698" i="39" a="1"/>
  <c r="I107" i="39" a="1"/>
  <c r="I169" i="39" a="1"/>
  <c r="H372" i="39" a="1"/>
  <c r="I513" i="39" a="1"/>
  <c r="F66" i="39" a="1"/>
  <c r="G82" i="39" a="1"/>
  <c r="G352" i="39" a="1"/>
  <c r="D155" i="39" a="1"/>
  <c r="F153" i="39" a="1"/>
  <c r="G247" i="39" a="1"/>
  <c r="E897" i="39" a="1"/>
  <c r="I918" i="39" a="1"/>
  <c r="G458" i="39" a="1"/>
  <c r="I550" i="39" a="1"/>
  <c r="I597" i="39" a="1"/>
  <c r="D236" i="39" a="1"/>
  <c r="G133" i="39" a="1"/>
  <c r="I428" i="39" a="1"/>
  <c r="D615" i="39" a="1"/>
  <c r="F569" i="39" a="1"/>
  <c r="D339" i="39" a="1"/>
  <c r="I333" i="39" a="1"/>
  <c r="H93" i="39" a="1"/>
  <c r="G105" i="39" a="1"/>
  <c r="H267" i="39" a="1"/>
  <c r="F295" i="39" a="1"/>
  <c r="H273" i="39" a="1"/>
  <c r="D6" i="39" a="1"/>
  <c r="I76" i="39" a="1"/>
  <c r="D574" i="39" a="1"/>
  <c r="G345" i="39" a="1"/>
  <c r="E406" i="39" a="1"/>
  <c r="H368" i="39" a="1"/>
  <c r="H32" i="39" a="1"/>
  <c r="G58" i="39" a="1"/>
  <c r="D159" i="39" a="1"/>
  <c r="F927" i="39" a="1"/>
  <c r="F75" i="39" a="1"/>
  <c r="G162" i="39" a="1"/>
  <c r="H420" i="39" a="1"/>
  <c r="H316" i="39" a="1"/>
  <c r="E12" i="6"/>
  <c r="I154" i="39" a="1"/>
  <c r="H56" i="39" a="1"/>
  <c r="E541" i="39" a="1"/>
  <c r="E301" i="39" a="1"/>
  <c r="H95" i="39" a="1"/>
  <c r="I247" i="39" a="1"/>
  <c r="E532" i="39" a="1"/>
  <c r="D177" i="39" a="1"/>
  <c r="G177" i="39" a="1"/>
  <c r="I44" i="39" a="1"/>
  <c r="F180" i="39" a="1"/>
  <c r="F12" i="39" a="1"/>
  <c r="D758" i="39" a="1"/>
  <c r="E433" i="39" a="1"/>
  <c r="D572" i="39" a="1"/>
  <c r="G553" i="39" a="1"/>
  <c r="D360" i="39" a="1"/>
  <c r="D176" i="39" a="1"/>
  <c r="G497" i="39" a="1"/>
  <c r="D183" i="39" a="1"/>
  <c r="I224" i="39" a="1"/>
  <c r="D256" i="39" a="1"/>
  <c r="H201" i="39" a="1"/>
  <c r="E641" i="39" a="1"/>
  <c r="I65" i="39" a="1"/>
  <c r="E453" i="39" a="1"/>
  <c r="D473" i="39" a="1"/>
  <c r="H244" i="39" a="1"/>
  <c r="F764" i="39" a="1"/>
  <c r="F488" i="39" a="1"/>
  <c r="E440" i="39" a="1"/>
  <c r="F817" i="39" a="1"/>
  <c r="E322" i="39" a="1"/>
  <c r="E377" i="39" a="1"/>
  <c r="E492" i="39" a="1"/>
  <c r="D328" i="39" a="1"/>
  <c r="F745" i="39" a="1"/>
  <c r="G249" i="39" a="1"/>
  <c r="H476" i="39" a="1"/>
  <c r="D872" i="39" a="1"/>
  <c r="F848" i="39" a="1"/>
  <c r="D458" i="39" a="1"/>
  <c r="E612" i="39" a="1"/>
  <c r="H584" i="39" a="1"/>
  <c r="H552" i="39" a="1"/>
  <c r="E169" i="39" a="1"/>
  <c r="I157" i="39" a="1"/>
  <c r="I19" i="39" a="1"/>
  <c r="G440" i="39" a="1"/>
  <c r="D702" i="39" a="1"/>
  <c r="E507" i="39" a="1"/>
  <c r="H237" i="39" a="1"/>
  <c r="G628" i="39" a="1"/>
  <c r="D657" i="39" a="1"/>
  <c r="D96" i="39" a="1"/>
  <c r="I656" i="39" a="1"/>
  <c r="I547" i="39" a="1"/>
  <c r="I930" i="39" a="1"/>
  <c r="G75" i="39" a="1"/>
  <c r="F170" i="39" a="1"/>
  <c r="E16" i="39" a="1"/>
  <c r="F281" i="39" a="1"/>
  <c r="G205" i="39" a="1"/>
  <c r="E121" i="39" a="1"/>
  <c r="E342" i="39" a="1"/>
  <c r="D738" i="39" a="1"/>
  <c r="I32" i="39" a="1"/>
  <c r="D432" i="39" a="1"/>
  <c r="I359" i="39" a="1"/>
  <c r="H252" i="39" a="1"/>
  <c r="D389" i="39" a="1"/>
  <c r="G717" i="39" a="1"/>
  <c r="F178" i="39" a="1"/>
  <c r="D486" i="39" a="1"/>
  <c r="G115" i="39" a="1"/>
  <c r="H349" i="39" a="1"/>
  <c r="I506" i="39" a="1"/>
  <c r="F105" i="39" a="1"/>
  <c r="E367" i="39" a="1"/>
  <c r="G201" i="39" a="1"/>
  <c r="E123" i="39" a="1"/>
  <c r="D576" i="39" a="1"/>
  <c r="I431" i="39" a="1"/>
  <c r="I712" i="39" a="1"/>
  <c r="H185" i="39" a="1"/>
  <c r="D543" i="39" a="1"/>
  <c r="H319" i="39" a="1"/>
  <c r="D251" i="39" a="1"/>
  <c r="F60" i="39" a="1"/>
  <c r="D97" i="39" a="1"/>
  <c r="E213" i="39" a="1"/>
  <c r="F117" i="39" a="1"/>
  <c r="E310" i="39" a="1"/>
  <c r="F582" i="39" a="1"/>
  <c r="F524" i="39" a="1"/>
  <c r="E273" i="39" a="1"/>
  <c r="I35" i="39" a="1"/>
  <c r="E175" i="39" a="1"/>
  <c r="H16" i="39" a="1"/>
  <c r="I360" i="39" a="1"/>
  <c r="I167" i="39" a="1"/>
  <c r="F5" i="39" a="1"/>
  <c r="I391" i="39" a="1"/>
  <c r="E57" i="39" a="1"/>
  <c r="G155" i="39" a="1"/>
  <c r="D157" i="39" a="1"/>
  <c r="H30" i="39" a="1"/>
  <c r="G376" i="39" a="1"/>
  <c r="G282" i="39" a="1"/>
  <c r="H325" i="39" a="1"/>
  <c r="F721" i="39" a="1"/>
  <c r="I121" i="39" a="1"/>
  <c r="D565" i="39" a="1"/>
  <c r="D5" i="39" a="1"/>
  <c r="I95" i="39" a="1"/>
  <c r="F62" i="39" a="1"/>
  <c r="H140" i="39" a="1"/>
  <c r="H58" i="39" a="1"/>
  <c r="I96" i="39" a="1"/>
  <c r="G34" i="39" a="1"/>
  <c r="F335" i="39" a="1"/>
  <c r="I106" i="39" a="1"/>
  <c r="G367" i="39" a="1"/>
  <c r="G40" i="39" a="1"/>
  <c r="G709" i="39" a="1"/>
  <c r="E158" i="39" a="1"/>
  <c r="I573" i="39" a="1"/>
  <c r="E63" i="39" a="1"/>
  <c r="D239" i="39" a="1"/>
  <c r="D78" i="39" a="1"/>
  <c r="E30" i="39" a="1"/>
  <c r="F205" i="39" a="1"/>
  <c r="E40" i="39" a="1"/>
  <c r="I421" i="39" a="1"/>
  <c r="H174" i="39" a="1"/>
  <c r="F191" i="39" a="1"/>
  <c r="G61" i="39" a="1"/>
  <c r="G228" i="39" a="1"/>
  <c r="D411" i="39" a="1"/>
  <c r="D438" i="39" a="1"/>
  <c r="H376" i="39" a="1"/>
  <c r="D682" i="39" a="1"/>
  <c r="I47" i="39" a="1"/>
  <c r="G612" i="39" a="1"/>
  <c r="F490" i="39" a="1"/>
  <c r="I616" i="39" a="1"/>
  <c r="G707" i="39" a="1"/>
  <c r="F135" i="39" a="1"/>
  <c r="F769" i="39" a="1"/>
  <c r="I298" i="39" a="1"/>
  <c r="G563" i="39" a="1"/>
  <c r="D624" i="39" a="1"/>
  <c r="F421" i="39" a="1"/>
  <c r="I446" i="39" a="1"/>
  <c r="G402" i="39" a="1"/>
  <c r="G12" i="39" a="1"/>
  <c r="F144" i="39" a="1"/>
  <c r="F173" i="39" a="1"/>
  <c r="I669" i="39" a="1"/>
  <c r="I102" i="39" a="1"/>
  <c r="D295" i="39" a="1"/>
  <c r="I553" i="39" a="1"/>
  <c r="G747" i="39" a="1"/>
  <c r="D964" i="39" a="1"/>
  <c r="E351" i="39" a="1"/>
  <c r="I341" i="39" a="1"/>
  <c r="I31" i="39" a="1"/>
  <c r="I595" i="39" a="1"/>
  <c r="E187" i="39" a="1"/>
  <c r="H285" i="39" a="1"/>
  <c r="E421" i="39" a="1"/>
  <c r="E617" i="39" a="1"/>
  <c r="G85" i="39" a="1"/>
  <c r="H146" i="39" a="1"/>
  <c r="F1002" i="39" a="1"/>
  <c r="E676" i="39" a="1"/>
  <c r="G263" i="39" a="1"/>
  <c r="I588" i="39" a="1"/>
  <c r="I305" i="39" a="1"/>
  <c r="I42" i="39" a="1"/>
  <c r="H159" i="39" a="1"/>
  <c r="G209" i="39" a="1"/>
  <c r="E429" i="39" a="1"/>
  <c r="F296" i="39" a="1"/>
  <c r="G163" i="39" a="1"/>
  <c r="D207" i="39" a="1"/>
  <c r="D102" i="39" a="1"/>
  <c r="E469" i="39" a="1"/>
  <c r="I3" i="39" a="1"/>
  <c r="D9" i="39" a="1"/>
  <c r="F10" i="39" a="1"/>
  <c r="H666" i="39" a="1"/>
  <c r="G251" i="39" a="1"/>
  <c r="D127" i="39" a="1"/>
  <c r="F300" i="39" a="1"/>
  <c r="D151" i="39" a="1"/>
  <c r="G27" i="39" a="1"/>
  <c r="I743" i="39" a="1"/>
  <c r="D174" i="39" a="1"/>
  <c r="D546" i="39" a="1"/>
  <c r="I290" i="39" a="1"/>
  <c r="E95" i="39" a="1"/>
  <c r="H215" i="39" a="1"/>
  <c r="F363" i="39" a="1"/>
  <c r="G260" i="39" a="1"/>
  <c r="E203" i="39" a="1"/>
  <c r="H408" i="39" a="1"/>
  <c r="H91" i="39" a="1"/>
  <c r="F56" i="39" a="1"/>
  <c r="D275" i="39" a="1"/>
  <c r="G32" i="39" a="1"/>
  <c r="F109" i="39" a="1"/>
  <c r="G255" i="39" a="1"/>
  <c r="I118" i="39" a="1"/>
  <c r="F346" i="39" a="1"/>
  <c r="H467" i="39" a="1"/>
  <c r="H12" i="39" a="1"/>
  <c r="G338" i="39" a="1"/>
  <c r="E198" i="39" a="1"/>
  <c r="G175" i="39" a="1"/>
  <c r="F97" i="39" a="1"/>
  <c r="E463" i="39" a="1"/>
  <c r="I323" i="39" a="1"/>
  <c r="G395" i="39" a="1"/>
  <c r="H291" i="39" a="1"/>
  <c r="G635" i="39" a="1"/>
  <c r="D329" i="39" a="1"/>
  <c r="D120" i="39" a="1"/>
  <c r="G243" i="39" a="1"/>
  <c r="G99" i="39" a="1"/>
  <c r="H520" i="39" a="1"/>
  <c r="G456" i="39" a="1"/>
  <c r="I5" i="39" a="1"/>
  <c r="H33" i="39" a="1"/>
  <c r="D456" i="39" a="1"/>
  <c r="G537" i="39" a="1"/>
  <c r="H297" i="39" a="1"/>
  <c r="E966" i="39" a="1"/>
  <c r="D247" i="39" a="1"/>
  <c r="F80" i="39" a="1"/>
  <c r="D87" i="39" a="1"/>
  <c r="D423" i="39" a="1"/>
  <c r="I369" i="39" a="1"/>
  <c r="E314" i="39" a="1"/>
  <c r="G622" i="39" a="1"/>
  <c r="I267" i="39" a="1"/>
  <c r="G39" i="39" a="1"/>
  <c r="E577" i="39" a="1"/>
  <c r="I640" i="39" a="1"/>
  <c r="F264" i="39" a="1"/>
  <c r="G165" i="39" a="1"/>
  <c r="D10" i="39" a="1"/>
  <c r="H356" i="39" a="1"/>
  <c r="H238" i="39" a="1"/>
  <c r="D105" i="39" a="1"/>
  <c r="G368" i="39" a="1"/>
  <c r="H35" i="39" a="1"/>
  <c r="I185" i="39" a="1"/>
  <c r="D109" i="39" a="1"/>
  <c r="F571" i="39" a="1"/>
  <c r="H620" i="39" a="1"/>
  <c r="E319" i="39" a="1"/>
  <c r="G814" i="39" a="1"/>
  <c r="I390" i="39" a="1"/>
  <c r="I293" i="39" a="1"/>
  <c r="F174" i="39" a="1"/>
  <c r="H400" i="39" a="1"/>
  <c r="D300" i="39" a="1"/>
  <c r="D513" i="39" a="1"/>
  <c r="E226" i="39" a="1"/>
  <c r="H383" i="39" a="1"/>
  <c r="G378" i="39" a="1"/>
  <c r="I145" i="39" a="1"/>
  <c r="H141" i="39" a="1"/>
  <c r="F435" i="39" a="1"/>
  <c r="H233" i="39" a="1"/>
  <c r="E216" i="39" a="1"/>
  <c r="D719" i="39" a="1"/>
  <c r="F339" i="39" a="1"/>
  <c r="I887" i="39" a="1"/>
  <c r="E609" i="39" a="1"/>
  <c r="C344" i="39" a="1"/>
  <c r="E143" i="39" a="1"/>
  <c r="H27" i="39" a="1"/>
  <c r="H369" i="39" a="1"/>
  <c r="F728" i="39" a="1"/>
  <c r="I318" i="39" a="1"/>
  <c r="G72" i="39" a="1"/>
  <c r="D98" i="39" a="1"/>
  <c r="D23" i="39" a="1"/>
  <c r="I100" i="39" a="1"/>
  <c r="I589" i="39" a="1"/>
  <c r="G598" i="39" a="1"/>
  <c r="D390" i="39" a="1"/>
  <c r="E603" i="39" a="1"/>
  <c r="D526" i="39" a="1"/>
  <c r="F13" i="39" a="1"/>
  <c r="D199" i="39" a="1"/>
  <c r="H114" i="39" a="1"/>
  <c r="D3" i="39" a="1"/>
  <c r="E221" i="39" a="1"/>
  <c r="G141" i="39" a="1"/>
  <c r="G337" i="39" a="1"/>
  <c r="F123" i="39" a="1"/>
  <c r="F255" i="39" a="1"/>
  <c r="D849" i="39" a="1"/>
  <c r="D172" i="39" a="1"/>
  <c r="F361" i="39" a="1"/>
  <c r="G272" i="39" a="1"/>
  <c r="I315" i="39" a="1"/>
  <c r="I393" i="39" a="1"/>
  <c r="F385" i="39" a="1"/>
  <c r="I366" i="39" a="1"/>
  <c r="G106" i="39" a="1"/>
  <c r="F405" i="39" a="1"/>
  <c r="D701" i="39" a="1"/>
  <c r="E875" i="39" a="1"/>
  <c r="H346" i="39" a="1"/>
  <c r="E68" i="39" a="1"/>
  <c r="F331" i="39" a="1"/>
  <c r="F44" i="39" a="1"/>
  <c r="I505" i="39" a="1"/>
  <c r="D145" i="39" a="1"/>
  <c r="D240" i="39" a="1"/>
  <c r="G173" i="39" a="1"/>
  <c r="D136" i="39" a="1"/>
  <c r="H363" i="39" a="1"/>
  <c r="H107" i="39" a="1"/>
  <c r="G678" i="39" a="1"/>
  <c r="E718" i="39" a="1"/>
  <c r="F249" i="39" a="1"/>
  <c r="G118" i="39" a="1"/>
  <c r="E539" i="39" a="1"/>
  <c r="H31" i="39" a="1"/>
  <c r="E1021" i="39" a="1"/>
  <c r="E252" i="39" a="1"/>
  <c r="D397" i="39" a="1"/>
  <c r="I41" i="39" a="1"/>
  <c r="H656" i="39" a="1"/>
  <c r="E511" i="39" a="1"/>
  <c r="H397" i="39" a="1"/>
  <c r="D154" i="39" a="1"/>
  <c r="F447" i="39" a="1"/>
  <c r="F450" i="39" a="1"/>
  <c r="G81" i="39" a="1"/>
  <c r="G533" i="39" a="1"/>
  <c r="I201" i="39" a="1"/>
  <c r="I824" i="39" a="1"/>
  <c r="I144" i="39" a="1"/>
  <c r="E274" i="39" a="1"/>
  <c r="C120" i="39" a="1"/>
  <c r="E119" i="39" a="1"/>
  <c r="H117" i="39" a="1"/>
  <c r="G273" i="39" a="1"/>
  <c r="H183" i="39" a="1"/>
  <c r="H171" i="39" a="1"/>
  <c r="H122" i="39" a="1"/>
  <c r="E207" i="39" a="1"/>
  <c r="F679" i="39" a="1"/>
  <c r="I618" i="39" a="1"/>
  <c r="G374" i="39" a="1"/>
  <c r="F252" i="39" a="1"/>
  <c r="G305" i="39" a="1"/>
  <c r="H416" i="39" a="1"/>
  <c r="F90" i="39" a="1"/>
  <c r="H385" i="39" a="1"/>
  <c r="I564" i="39" a="1"/>
  <c r="I110" i="39" a="1"/>
  <c r="H625" i="39" a="1"/>
  <c r="H419" i="39" a="1"/>
  <c r="I281" i="39" a="1"/>
  <c r="D28" i="39" a="1"/>
  <c r="C800" i="39" a="1"/>
  <c r="H695" i="39" a="1"/>
  <c r="D659" i="39" a="1"/>
  <c r="E713" i="39" a="1"/>
  <c r="F849" i="39" a="1"/>
  <c r="I962" i="39" a="1"/>
  <c r="G561" i="39" a="1"/>
  <c r="G490" i="39" a="1"/>
  <c r="I75" i="39" a="1"/>
  <c r="G506" i="39" a="1"/>
  <c r="F276" i="39" a="1"/>
  <c r="H953" i="39" a="1"/>
  <c r="E782" i="39" a="1"/>
  <c r="C631" i="39" a="1"/>
  <c r="E593" i="39" a="1"/>
  <c r="I804" i="39" a="1"/>
  <c r="H881" i="39" a="1"/>
  <c r="I87" i="39" a="1"/>
  <c r="G14" i="39" a="1"/>
  <c r="D195" i="39" a="1"/>
  <c r="E443" i="39" a="1"/>
  <c r="G705" i="39" a="1"/>
  <c r="G728" i="39" a="1"/>
  <c r="E572" i="39" a="1"/>
  <c r="E595" i="39" a="1"/>
  <c r="E482" i="39" a="1"/>
  <c r="G222" i="39" a="1"/>
  <c r="G897" i="39" a="1"/>
  <c r="E596" i="39" a="1"/>
  <c r="H443" i="39" a="1"/>
  <c r="H404" i="39" a="1"/>
  <c r="D141" i="39" a="1"/>
  <c r="D303" i="39" a="1"/>
  <c r="H491" i="39" a="1"/>
  <c r="C115" i="39" a="1"/>
  <c r="C369" i="39" a="1"/>
  <c r="E607" i="39" a="1"/>
  <c r="C985" i="39" a="1"/>
  <c r="F783" i="39" a="1"/>
  <c r="G876" i="39" a="1"/>
  <c r="F946" i="39" a="1"/>
  <c r="I695" i="39" a="1"/>
  <c r="F879" i="39" a="1"/>
  <c r="D755" i="39" a="1"/>
  <c r="F660" i="39" a="1"/>
  <c r="G860" i="39" a="1"/>
  <c r="C784" i="39" a="1"/>
  <c r="H998" i="39" a="1"/>
  <c r="E749" i="39" a="1"/>
  <c r="F91" i="39" a="1"/>
  <c r="E261" i="39" a="1"/>
  <c r="D573" i="39" a="1"/>
  <c r="F291" i="39" a="1"/>
  <c r="E483" i="39" a="1"/>
  <c r="C116" i="39" a="1"/>
  <c r="F338" i="39" a="1"/>
  <c r="F437" i="39" a="1"/>
  <c r="D645" i="39" a="1"/>
  <c r="F692" i="39" a="1"/>
  <c r="H974" i="39" a="1"/>
  <c r="F38" i="39" a="1"/>
  <c r="E998" i="39" a="1"/>
  <c r="E295" i="39" a="1"/>
  <c r="F349" i="39" a="1"/>
  <c r="E466" i="39" a="1"/>
  <c r="E241" i="39" a="1"/>
  <c r="H837" i="39" a="1"/>
  <c r="H926" i="39" a="1"/>
  <c r="H198" i="39" a="1"/>
  <c r="E830" i="39" a="1"/>
  <c r="I26" i="39" a="1"/>
  <c r="D753" i="39" a="1"/>
  <c r="I654" i="39" a="1"/>
  <c r="I207" i="39" a="1"/>
  <c r="H366" i="39" a="1"/>
  <c r="D497" i="39" a="1"/>
  <c r="G455" i="39" a="1"/>
  <c r="F418" i="39" a="1"/>
  <c r="I300" i="39" a="1"/>
  <c r="D633" i="39" a="1"/>
  <c r="H756" i="39" a="1"/>
  <c r="F823" i="39" a="1"/>
  <c r="D359" i="39" a="1"/>
  <c r="C871" i="39" a="1"/>
  <c r="D748" i="39" a="1"/>
  <c r="I357" i="39" a="1"/>
  <c r="C626" i="39" a="1"/>
  <c r="G660" i="39" a="1"/>
  <c r="H576" i="39" a="1"/>
  <c r="F443" i="39" a="1"/>
  <c r="H230" i="39" a="1"/>
  <c r="D267" i="39" a="1"/>
  <c r="C151" i="39" a="1"/>
  <c r="I21" i="39" a="1"/>
  <c r="F698" i="39" a="1"/>
  <c r="F754" i="39" a="1"/>
  <c r="G495" i="39" a="1"/>
  <c r="D483" i="39" a="1"/>
  <c r="H540" i="39" a="1"/>
  <c r="H379" i="39" a="1"/>
  <c r="I624" i="39" a="1"/>
  <c r="D539" i="39" a="1"/>
  <c r="E39" i="39" a="1"/>
  <c r="I363" i="39" a="1"/>
  <c r="D798" i="39" a="1"/>
  <c r="E22" i="39" a="1"/>
  <c r="E163" i="39" a="1"/>
  <c r="H279" i="39" a="1"/>
  <c r="G541" i="39" a="1"/>
  <c r="I397" i="39" a="1"/>
  <c r="G217" i="39" a="1"/>
  <c r="E434" i="39" a="1"/>
  <c r="D292" i="39" a="1"/>
  <c r="H250" i="39" a="1"/>
  <c r="E306" i="39" a="1"/>
  <c r="H406" i="39" a="1"/>
  <c r="C53" i="39" a="1"/>
  <c r="G812" i="39" a="1"/>
  <c r="E321" i="39" a="1"/>
  <c r="D173" i="39" a="1"/>
  <c r="D1022" i="39" a="1"/>
  <c r="D842" i="39" a="1"/>
  <c r="D476" i="39" a="1"/>
  <c r="E606" i="39" a="1"/>
  <c r="I1013" i="39" a="1"/>
  <c r="D674" i="39" a="1"/>
  <c r="H872" i="39" a="1"/>
  <c r="F797" i="39" a="1"/>
  <c r="I648" i="39" a="1"/>
  <c r="H480" i="39" a="1"/>
  <c r="E1002" i="39" a="1"/>
  <c r="H697" i="39" a="1"/>
  <c r="I641" i="39" a="1"/>
  <c r="H774" i="39" a="1"/>
  <c r="H931" i="39" a="1"/>
  <c r="I875" i="39" a="1"/>
  <c r="G835" i="39" a="1"/>
  <c r="C689" i="39" a="1"/>
  <c r="G671" i="39" a="1"/>
  <c r="I581" i="39" a="1"/>
  <c r="I56" i="39" a="1"/>
  <c r="F411" i="39" a="1"/>
  <c r="D118" i="39" a="1"/>
  <c r="C416" i="39" a="1"/>
  <c r="I460" i="39" a="1"/>
  <c r="F907" i="39" a="1"/>
  <c r="D452" i="39" a="1"/>
  <c r="E563" i="39" a="1"/>
  <c r="F430" i="39" a="1"/>
  <c r="G554" i="39" a="1"/>
  <c r="C167" i="39" a="1"/>
  <c r="H1012" i="39" a="1"/>
  <c r="F122" i="39" a="1"/>
  <c r="C342" i="39" a="1"/>
  <c r="F1016" i="39" a="1"/>
  <c r="I28" i="39" a="1"/>
  <c r="I566" i="39" a="1"/>
  <c r="C227" i="39" a="1"/>
  <c r="H478" i="39" a="1"/>
  <c r="E908" i="39" a="1"/>
  <c r="F301" i="39" a="1"/>
  <c r="F128" i="39" a="1"/>
  <c r="F705" i="39" a="1"/>
  <c r="F458" i="39" a="1"/>
  <c r="C866" i="39" a="1"/>
  <c r="H1017" i="39" a="1"/>
  <c r="D1020" i="39" a="1"/>
  <c r="F412" i="39" a="1"/>
  <c r="G996" i="39" a="1"/>
  <c r="G729" i="39" a="1"/>
  <c r="H248" i="39" a="1"/>
  <c r="H399" i="39" a="1"/>
  <c r="G817" i="39" a="1"/>
  <c r="D721" i="39" a="1"/>
  <c r="F210" i="39" a="1"/>
  <c r="F14" i="39" a="1"/>
  <c r="H740" i="39" a="1"/>
  <c r="G746" i="39" a="1"/>
  <c r="F310" i="39" a="1"/>
  <c r="D61" i="39" a="1"/>
  <c r="D318" i="39" a="1"/>
  <c r="E524" i="39" a="1"/>
  <c r="D827" i="39" a="1"/>
  <c r="C561" i="39" a="1"/>
  <c r="D296" i="39" a="1"/>
  <c r="C868" i="39" a="1"/>
  <c r="E174" i="39" a="1"/>
  <c r="G1004" i="39" a="1"/>
  <c r="I832" i="39" a="1"/>
  <c r="E352" i="39" a="1"/>
  <c r="I541" i="39" a="1"/>
  <c r="D807" i="39" a="1"/>
  <c r="E747" i="39" a="1"/>
  <c r="E706" i="39" a="1"/>
  <c r="H956" i="39" a="1"/>
  <c r="C585" i="39" a="1"/>
  <c r="F20" i="39" a="1"/>
  <c r="E799" i="39" a="1"/>
  <c r="C418" i="39" a="1"/>
  <c r="I69" i="39" a="1"/>
  <c r="C78" i="39" a="1"/>
  <c r="C117" i="39" a="1"/>
  <c r="E613" i="39" a="1"/>
  <c r="E733" i="39" a="1"/>
  <c r="D255" i="39" a="1"/>
  <c r="E33" i="39" a="1"/>
  <c r="G121" i="39" a="1"/>
  <c r="G95" i="39" a="1"/>
  <c r="I243" i="39" a="1"/>
  <c r="G569" i="39" a="1"/>
  <c r="F438" i="39" a="1"/>
  <c r="E108" i="39" a="1"/>
  <c r="E19" i="39" a="1"/>
  <c r="I229" i="39" a="1"/>
  <c r="E245" i="39" a="1"/>
  <c r="F162" i="39" a="1"/>
  <c r="F651" i="39" a="1"/>
  <c r="H223" i="39" a="1"/>
  <c r="F449" i="39" a="1"/>
  <c r="I331" i="39" a="1"/>
  <c r="H373" i="39" a="1"/>
  <c r="I510" i="39" a="1"/>
  <c r="D726" i="39" a="1"/>
  <c r="D21" i="39" a="1"/>
  <c r="D364" i="39" a="1"/>
  <c r="I113" i="39" a="1"/>
  <c r="C83" i="39" a="1"/>
  <c r="D410" i="39" a="1"/>
  <c r="I277" i="39" a="1"/>
  <c r="H277" i="39" a="1"/>
  <c r="F378" i="39" a="1"/>
  <c r="F134" i="39" a="1"/>
  <c r="H500" i="39" a="1"/>
  <c r="E450" i="39" a="1"/>
  <c r="G298" i="39" a="1"/>
  <c r="G324" i="39" a="1"/>
  <c r="D12" i="6"/>
  <c r="E26" i="39" a="1"/>
  <c r="F748" i="39" a="1"/>
  <c r="F197" i="39" a="1"/>
  <c r="G202" i="39" a="1"/>
  <c r="G389" i="39" a="1"/>
  <c r="I416" i="39" a="1"/>
  <c r="F278" i="39" a="1"/>
  <c r="E622" i="39" a="1"/>
  <c r="E387" i="39" a="1"/>
  <c r="I361" i="39" a="1"/>
  <c r="G566" i="39" a="1"/>
  <c r="G485" i="39" a="1"/>
  <c r="G423" i="39" a="1"/>
  <c r="H365" i="39" a="1"/>
  <c r="D257" i="39" a="1"/>
  <c r="E162" i="39" a="1"/>
  <c r="F15" i="39" a="1"/>
  <c r="G232" i="39" a="1"/>
  <c r="E59" i="39" a="1"/>
  <c r="E403" i="39" a="1"/>
  <c r="D413" i="39" a="1"/>
  <c r="I652" i="39" a="1"/>
  <c r="E374" i="39" a="1"/>
  <c r="G103" i="39" a="1"/>
  <c r="H413" i="39" a="1"/>
  <c r="G518" i="39" a="1"/>
  <c r="E82" i="39" a="1"/>
  <c r="G123" i="39" a="1"/>
  <c r="G524" i="39" a="1"/>
  <c r="I221" i="39" a="1"/>
  <c r="G88" i="39" a="1"/>
  <c r="E710" i="39" a="1"/>
  <c r="F575" i="39" a="1"/>
  <c r="I131" i="39" a="1"/>
  <c r="D59" i="39" a="1"/>
  <c r="G846" i="39" a="1"/>
  <c r="I39" i="39" a="1"/>
  <c r="F88" i="39" a="1"/>
  <c r="E509" i="39" a="1"/>
  <c r="I60" i="39" a="1"/>
  <c r="G415" i="39" a="1"/>
  <c r="E838" i="39" a="1"/>
  <c r="I662" i="39" a="1"/>
  <c r="F591" i="39" a="1"/>
  <c r="G623" i="39" a="1"/>
  <c r="D650" i="39" a="1"/>
  <c r="E732" i="39" a="1"/>
  <c r="E293" i="39" a="1"/>
  <c r="I238" i="39" a="1"/>
  <c r="E548" i="39" a="1"/>
  <c r="E222" i="39" a="1"/>
  <c r="D454" i="39" a="1"/>
  <c r="H431" i="39" a="1"/>
  <c r="I739" i="39" a="1"/>
  <c r="H772" i="39" a="1"/>
  <c r="G380" i="39" a="1"/>
  <c r="I1008" i="39" a="1"/>
  <c r="E72" i="39" a="1"/>
  <c r="E477" i="39" a="1"/>
  <c r="E629" i="39" a="1"/>
  <c r="F940" i="39" a="1"/>
  <c r="E147" i="39" a="1"/>
  <c r="F785" i="39" a="1"/>
  <c r="H558" i="39" a="1"/>
  <c r="G361" i="39" a="1"/>
  <c r="E534" i="39" a="1"/>
  <c r="E340" i="39" a="1"/>
  <c r="E236" i="39" a="1"/>
  <c r="F556" i="39" a="1"/>
  <c r="H344" i="39" a="1"/>
  <c r="D81" i="39" a="1"/>
  <c r="D727" i="39" a="1"/>
  <c r="H264" i="39" a="1"/>
  <c r="D284" i="39" a="1"/>
  <c r="F467" i="39" a="1"/>
  <c r="E231" i="39" a="1"/>
  <c r="H22" i="39" a="1"/>
  <c r="H839" i="39" a="1"/>
  <c r="E515" i="39" a="1"/>
  <c r="F358" i="39" a="1"/>
  <c r="I639" i="39" a="1"/>
  <c r="D451" i="39" a="1"/>
  <c r="G663" i="39" a="1"/>
  <c r="F322" i="39" a="1"/>
  <c r="F800" i="39" a="1"/>
  <c r="E170" i="39" a="1"/>
  <c r="G565" i="39" a="1"/>
  <c r="I248" i="39" a="1"/>
  <c r="G161" i="39" a="1"/>
  <c r="G302" i="39" a="1"/>
  <c r="C740" i="39" a="1"/>
  <c r="G257" i="39" a="1"/>
  <c r="G377" i="39" a="1"/>
  <c r="E705" i="39" a="1"/>
  <c r="D677" i="39" a="1"/>
  <c r="F193" i="39" a="1"/>
  <c r="H545" i="39" a="1"/>
  <c r="D555" i="39" a="1"/>
  <c r="I893" i="39" a="1"/>
  <c r="F397" i="39" a="1"/>
  <c r="H101" i="39" a="1"/>
  <c r="D444" i="39" a="1"/>
  <c r="E470" i="39" a="1"/>
  <c r="D551" i="39" a="1"/>
  <c r="D978" i="39" a="1"/>
  <c r="I568" i="39" a="1"/>
  <c r="F334" i="39" a="1"/>
  <c r="D156" i="39" a="1"/>
  <c r="H269" i="39" a="1"/>
  <c r="F525" i="39" a="1"/>
  <c r="D111" i="39" a="1"/>
  <c r="E138" i="39" a="1"/>
  <c r="F165" i="39" a="1"/>
  <c r="C671" i="39" a="1"/>
  <c r="F360" i="39" a="1"/>
  <c r="I520" i="39" a="1"/>
  <c r="C733" i="39" a="1"/>
  <c r="I677" i="39" a="1"/>
  <c r="G901" i="39" a="1"/>
  <c r="E913" i="39" a="1"/>
  <c r="E358" i="39" a="1"/>
  <c r="E783" i="39" a="1"/>
  <c r="F622" i="39" a="1"/>
  <c r="I235" i="39" a="1"/>
  <c r="E247" i="39" a="1"/>
  <c r="D713" i="39" a="1"/>
  <c r="E638" i="39" a="1"/>
  <c r="E112" i="39" a="1"/>
  <c r="D382" i="39" a="1"/>
  <c r="H809" i="39" a="1"/>
  <c r="H599" i="39" a="1"/>
  <c r="I562" i="39" a="1"/>
  <c r="D712" i="39" a="1"/>
  <c r="H968" i="39" a="1"/>
  <c r="C921" i="39" a="1"/>
  <c r="H912" i="39" a="1"/>
  <c r="F738" i="39" a="1"/>
  <c r="H683" i="39" a="1"/>
  <c r="F718" i="39" a="1"/>
  <c r="I123" i="39" a="1"/>
  <c r="E709" i="39" a="1"/>
  <c r="E182" i="39" a="1"/>
  <c r="I583" i="39" a="1"/>
  <c r="E725" i="39" a="1"/>
  <c r="I470" i="39" a="1"/>
  <c r="E1015" i="39" a="1"/>
  <c r="I889" i="39" a="1"/>
  <c r="F834" i="39" a="1"/>
  <c r="G80" i="39" a="1"/>
  <c r="E1013" i="39" a="1"/>
  <c r="F948" i="39" a="1"/>
  <c r="F552" i="39" a="1"/>
  <c r="H900" i="39" a="1"/>
  <c r="D933" i="39" a="1"/>
  <c r="G560" i="39" a="1"/>
  <c r="F137" i="39" a="1"/>
  <c r="G226" i="39" a="1"/>
  <c r="F700" i="39" a="1"/>
  <c r="G26" i="39" a="1"/>
  <c r="H687" i="39" a="1"/>
  <c r="H7" i="6"/>
  <c r="I519" i="39" a="1"/>
  <c r="G146" i="39" a="1"/>
  <c r="D972" i="39" a="1"/>
  <c r="E109" i="39" a="1"/>
  <c r="I409" i="39" a="1"/>
  <c r="E501" i="39" a="1"/>
  <c r="G739" i="39" a="1"/>
  <c r="G426" i="39" a="1"/>
  <c r="G972" i="39" a="1"/>
  <c r="G903" i="39" a="1"/>
  <c r="F991" i="39" a="1"/>
  <c r="C336" i="39" a="1"/>
  <c r="I808" i="39" a="1"/>
  <c r="C512" i="39" a="1"/>
  <c r="F775" i="39" a="1"/>
  <c r="C399" i="39" a="1"/>
  <c r="C572" i="39" a="1"/>
  <c r="E220" i="39" a="1"/>
  <c r="G79" i="39" a="1"/>
  <c r="G734" i="39" a="1"/>
  <c r="G858" i="39" a="1"/>
  <c r="F914" i="39" a="1"/>
  <c r="C350" i="39" a="1"/>
  <c r="H826" i="39" a="1"/>
  <c r="I717" i="39" a="1"/>
  <c r="F304" i="39" a="1"/>
  <c r="I266" i="39" a="1"/>
  <c r="H606" i="39" a="1"/>
  <c r="E299" i="39" a="1"/>
  <c r="I164" i="39" a="1"/>
  <c r="F260" i="39" a="1"/>
  <c r="H548" i="39" a="1"/>
  <c r="H53" i="39" a="1"/>
  <c r="D181" i="39" a="1"/>
  <c r="F341" i="39" a="1"/>
  <c r="D442" i="39" a="1"/>
  <c r="F245" i="39" a="1"/>
  <c r="E800" i="39" a="1"/>
  <c r="I920" i="39" a="1"/>
  <c r="F140" i="39" a="1"/>
  <c r="E770" i="39" a="1"/>
  <c r="C42" i="39" a="1"/>
  <c r="D764" i="39" a="1"/>
  <c r="I156" i="39" a="1"/>
  <c r="G934" i="39" a="1"/>
  <c r="F867" i="39" a="1"/>
  <c r="D925" i="39" a="1"/>
  <c r="C997" i="39" a="1"/>
  <c r="D805" i="39" a="1"/>
  <c r="G999" i="39" a="1"/>
  <c r="E992" i="39" a="1"/>
  <c r="C134" i="39" a="1"/>
  <c r="C136" i="39" a="1"/>
  <c r="G869" i="39" a="1"/>
  <c r="D431" i="39" a="1"/>
  <c r="F594" i="39" a="1"/>
  <c r="F542" i="39" a="1"/>
  <c r="H493" i="39" a="1"/>
  <c r="I183" i="39" a="1"/>
  <c r="E887" i="39" a="1"/>
  <c r="E428" i="39" a="1"/>
  <c r="F481" i="39" a="1"/>
  <c r="G316" i="39" a="1"/>
  <c r="D994" i="39" a="1"/>
  <c r="G194" i="39" a="1"/>
  <c r="H481" i="39" a="1"/>
  <c r="D33" i="39" a="1"/>
  <c r="I945" i="39" a="1"/>
  <c r="F549" i="39" a="1"/>
  <c r="I385" i="39" a="1"/>
  <c r="G855" i="39" a="1"/>
  <c r="G1021" i="39" a="1"/>
  <c r="C826" i="39" a="1"/>
  <c r="H505" i="39" a="1"/>
  <c r="H511" i="39" a="1"/>
  <c r="D32" i="39" a="1"/>
  <c r="G492" i="39" a="1"/>
  <c r="F519" i="39" a="1"/>
  <c r="E431" i="39" a="1"/>
  <c r="H191" i="39" a="1"/>
  <c r="F243" i="39" a="1"/>
  <c r="D728" i="39" a="1"/>
  <c r="E84" i="39" a="1"/>
  <c r="G571" i="39" a="1"/>
  <c r="D734" i="39" a="1"/>
  <c r="I282" i="39" a="1"/>
  <c r="G804" i="39" a="1"/>
  <c r="I245" i="39" a="1"/>
  <c r="H38" i="39" a="1"/>
  <c r="F599" i="39" a="1"/>
  <c r="G48" i="39" a="1"/>
  <c r="G328" i="39" a="1"/>
  <c r="G392" i="39" a="1"/>
  <c r="G611" i="39" a="1"/>
  <c r="D597" i="39" a="1"/>
  <c r="E372" i="39" a="1"/>
  <c r="I314" i="39" a="1"/>
  <c r="I484" i="39" a="1"/>
  <c r="H218" i="39" a="1"/>
  <c r="D187" i="39" a="1"/>
  <c r="H457" i="39" a="1"/>
  <c r="D826" i="39" a="1"/>
  <c r="I720" i="39" a="1"/>
  <c r="I613" i="39" a="1"/>
  <c r="C420" i="39" a="1"/>
  <c r="D148" i="39" a="1"/>
  <c r="F357" i="39" a="1"/>
  <c r="G772" i="39" a="1"/>
  <c r="I218" i="39" a="1"/>
  <c r="E499" i="39" a="1"/>
  <c r="F434" i="39" a="1"/>
  <c r="H725" i="39" a="1"/>
  <c r="E448" i="39" a="1"/>
  <c r="E586" i="39" a="1"/>
  <c r="G348" i="39" a="1"/>
  <c r="G311" i="39" a="1"/>
  <c r="E99" i="39" a="1"/>
  <c r="E899" i="39" a="1"/>
  <c r="G460" i="39" a="1"/>
  <c r="F686" i="39" a="1"/>
  <c r="F327" i="39" a="1"/>
  <c r="F580" i="39" a="1"/>
  <c r="H557" i="39" a="1"/>
  <c r="D492" i="39" a="1"/>
  <c r="D585" i="39" a="1"/>
  <c r="C298" i="39" a="1"/>
  <c r="H758" i="39" a="1"/>
  <c r="D488" i="39" a="1"/>
  <c r="H757" i="39" a="1"/>
  <c r="D387" i="39" a="1"/>
  <c r="H20" i="39" a="1"/>
  <c r="H203" i="39" a="1"/>
  <c r="D542" i="39" a="1"/>
  <c r="H142" i="39" a="1"/>
  <c r="I311" i="39" a="1"/>
  <c r="F337" i="39" a="1"/>
  <c r="F265" i="39" a="1"/>
  <c r="H275" i="39" a="1"/>
  <c r="G49" i="39" a="1"/>
  <c r="I486" i="39" a="1"/>
  <c r="G463" i="39" a="1"/>
  <c r="D537" i="39" a="1"/>
  <c r="E861" i="39" a="1"/>
  <c r="E675" i="39" a="1"/>
  <c r="F471" i="39" a="1"/>
  <c r="H993" i="39" a="1"/>
  <c r="E438" i="39" a="1"/>
  <c r="H474" i="39" a="1"/>
  <c r="E426" i="39" a="1"/>
  <c r="G339" i="39" a="1"/>
  <c r="G608" i="39" a="1"/>
  <c r="D901" i="39" a="1"/>
  <c r="I711" i="39" a="1"/>
  <c r="I150" i="39" a="1"/>
  <c r="F604" i="39" a="1"/>
  <c r="D443" i="39" a="1"/>
  <c r="E268" i="39" a="1"/>
  <c r="F391" i="39" a="1"/>
  <c r="D808" i="39" a="1"/>
  <c r="F389" i="39" a="1"/>
  <c r="F9" i="39" a="1"/>
  <c r="F516" i="39" a="1"/>
  <c r="F505" i="39" a="1"/>
  <c r="F161" i="39" a="1"/>
  <c r="E333" i="39" a="1"/>
  <c r="D348" i="39" a="1"/>
  <c r="H422" i="39" a="1"/>
  <c r="I646" i="39" a="1"/>
  <c r="I699" i="39" a="1"/>
  <c r="F375" i="39" a="1"/>
  <c r="H533" i="39" a="1"/>
  <c r="G557" i="39" a="1"/>
  <c r="E646" i="39" a="1"/>
  <c r="H551" i="39" a="1"/>
  <c r="I756" i="39" a="1"/>
  <c r="F812" i="39" a="1"/>
  <c r="I634" i="39" a="1"/>
  <c r="E865" i="39" a="1"/>
  <c r="I51" i="39" a="1"/>
  <c r="C472" i="39" a="1"/>
  <c r="F646" i="39" a="1"/>
  <c r="G1019" i="39" a="1"/>
  <c r="I885" i="39" a="1"/>
  <c r="E737" i="39" a="1"/>
  <c r="I104" i="39" a="1"/>
  <c r="H210" i="39" a="1"/>
  <c r="G500" i="39" a="1"/>
  <c r="G978" i="39" a="1"/>
  <c r="I462" i="39" a="1"/>
  <c r="D754" i="39" a="1"/>
  <c r="H1010" i="39" a="1"/>
  <c r="H409" i="39" a="1"/>
  <c r="G16" i="39" a="1"/>
  <c r="H394" i="39" a="1"/>
  <c r="H298" i="39" a="1"/>
  <c r="D484" i="39" a="1"/>
  <c r="G134" i="39" a="1"/>
  <c r="G93" i="39" a="1"/>
  <c r="H370" i="39" a="1"/>
  <c r="D662" i="39" a="1"/>
  <c r="G388" i="39" a="1"/>
  <c r="I479" i="39" a="1"/>
  <c r="I99" i="39" a="1"/>
  <c r="E290" i="39" a="1"/>
  <c r="I521" i="39" a="1"/>
  <c r="I244" i="39" a="1"/>
  <c r="C929" i="39" a="1"/>
  <c r="H402" i="39" a="1"/>
  <c r="E304" i="39" a="1"/>
  <c r="D611" i="39" a="1"/>
  <c r="D26" i="39" a="1"/>
  <c r="E987" i="39" a="1"/>
  <c r="H308" i="39" a="1"/>
  <c r="E642" i="39" a="1"/>
  <c r="F164" i="39" a="1"/>
  <c r="H690" i="39" a="1"/>
  <c r="F551" i="39" a="1"/>
  <c r="E373" i="39" a="1"/>
  <c r="E384" i="39" a="1"/>
  <c r="F83" i="39" a="1"/>
  <c r="F45" i="39" a="1"/>
  <c r="E137" i="39" a="1"/>
  <c r="G301" i="39" a="1"/>
  <c r="I274" i="39" a="1"/>
  <c r="H388" i="39" a="1"/>
  <c r="D771" i="39" a="1"/>
  <c r="F77" i="39" a="1"/>
  <c r="E790" i="39" a="1"/>
  <c r="G198" i="39" a="1"/>
  <c r="G639" i="39" a="1"/>
  <c r="F340" i="39" a="1"/>
  <c r="G877" i="39" a="1"/>
  <c r="F543" i="39" a="1"/>
  <c r="F168" i="39" a="1"/>
  <c r="D380" i="39" a="1"/>
  <c r="G244" i="39" a="1"/>
  <c r="H670" i="39" a="1"/>
  <c r="H48" i="39" a="1"/>
  <c r="F188" i="39" a="1"/>
  <c r="F612" i="39" a="1"/>
  <c r="H490" i="39" a="1"/>
  <c r="I707" i="39" a="1"/>
  <c r="E96" i="39" a="1"/>
  <c r="F789" i="39" a="1"/>
  <c r="G78" i="39" a="1"/>
  <c r="I84" i="39" a="1"/>
  <c r="G896" i="39" a="1"/>
  <c r="F347" i="39" a="1"/>
  <c r="C114" i="39" a="1"/>
  <c r="G513" i="39" a="1"/>
  <c r="H180" i="39" a="1"/>
  <c r="E14" i="39" a="1"/>
  <c r="E660" i="39" a="1"/>
  <c r="D725" i="39" a="1"/>
  <c r="I784" i="39" a="1"/>
  <c r="D280" i="39" a="1"/>
  <c r="G929" i="39" a="1"/>
  <c r="G71" i="39" a="1"/>
  <c r="F588" i="39" a="1"/>
  <c r="E414" i="39" a="1"/>
  <c r="G54" i="39" a="1"/>
  <c r="H807" i="39" a="1"/>
  <c r="I38" i="39" a="1"/>
  <c r="E149" i="39" a="1"/>
  <c r="H199" i="39" a="1"/>
  <c r="F710" i="39" a="1"/>
  <c r="H14" i="39" a="1"/>
  <c r="E498" i="39" a="1"/>
  <c r="G180" i="39" a="1"/>
  <c r="D991" i="39" a="1"/>
  <c r="D903" i="39" a="1"/>
  <c r="H658" i="39" a="1"/>
  <c r="I1006" i="39" a="1"/>
  <c r="I666" i="39" a="1"/>
  <c r="I633" i="39" a="1"/>
  <c r="D601" i="39" a="1"/>
  <c r="C182" i="39" a="1"/>
  <c r="C652" i="39" a="1"/>
  <c r="H484" i="39" a="1"/>
  <c r="C233" i="39" a="1"/>
  <c r="G864" i="39" a="1"/>
  <c r="F643" i="39" a="1"/>
  <c r="G516" i="39" a="1"/>
  <c r="G542" i="39" a="1"/>
  <c r="F667" i="39" a="1"/>
  <c r="E460" i="39" a="1"/>
  <c r="D343" i="39" a="1"/>
  <c r="I991" i="39" a="1"/>
  <c r="C651" i="39" a="1"/>
  <c r="I530" i="39" a="1"/>
  <c r="H460" i="39" a="1"/>
  <c r="E720" i="39" a="1"/>
  <c r="H112" i="39" a="1"/>
  <c r="E488" i="39" a="1"/>
  <c r="G275" i="39" a="1"/>
  <c r="D286" i="39" a="1"/>
  <c r="I168" i="39" a="1"/>
  <c r="F294" i="39" a="1"/>
  <c r="E131" i="39" a="1"/>
  <c r="I856" i="39" a="1"/>
  <c r="F413" i="39" a="1"/>
  <c r="D327" i="39" a="1"/>
  <c r="H265" i="39" a="1"/>
  <c r="H496" i="39" a="1"/>
  <c r="F553" i="39" a="1"/>
  <c r="G151" i="39" a="1"/>
  <c r="H643" i="39" a="1"/>
  <c r="G748" i="39" a="1"/>
  <c r="D858" i="39" a="1"/>
  <c r="H353" i="39" a="1"/>
  <c r="I491" i="39" a="1"/>
  <c r="C360" i="39" a="1"/>
  <c r="C347" i="39" a="1"/>
  <c r="D882" i="39" a="1"/>
  <c r="E3" i="39" a="1"/>
  <c r="D658" i="39" a="1"/>
  <c r="H44" i="39" a="1"/>
  <c r="D459" i="39" a="1"/>
  <c r="E347" i="39" a="1"/>
  <c r="D690" i="39" a="1"/>
  <c r="F689" i="39" a="1"/>
  <c r="D55" i="39" a="1"/>
  <c r="H797" i="39" a="1"/>
  <c r="I371" i="39" a="1"/>
  <c r="G414" i="39" a="1"/>
  <c r="E578" i="39" a="1"/>
  <c r="I422" i="39" a="1"/>
  <c r="G796" i="39" a="1"/>
  <c r="D422" i="39" a="1"/>
  <c r="E271" i="39" a="1"/>
  <c r="G824" i="39" a="1"/>
  <c r="G912" i="39" a="1"/>
  <c r="F753" i="39" a="1"/>
  <c r="D846" i="39" a="1"/>
  <c r="G636" i="39" a="1"/>
  <c r="F742" i="39" a="1"/>
  <c r="G233" i="39" a="1"/>
  <c r="C902" i="39" a="1"/>
  <c r="E192" i="39" a="1"/>
  <c r="E828" i="39" a="1"/>
  <c r="I752" i="39" a="1"/>
  <c r="C495" i="39" a="1"/>
  <c r="E869" i="39" a="1"/>
  <c r="H999" i="39" a="1"/>
  <c r="E648" i="39" a="1"/>
  <c r="C40" i="39" a="1"/>
  <c r="H161" i="39" a="1"/>
  <c r="D245" i="39" a="1"/>
  <c r="I490" i="39" a="1"/>
  <c r="F313" i="39" a="1"/>
  <c r="F504" i="39" a="1"/>
  <c r="F545" i="39" a="1"/>
  <c r="I1023" i="39" a="1"/>
  <c r="E375" i="39" a="1"/>
  <c r="D344" i="39" a="1"/>
  <c r="C316" i="39" a="1"/>
  <c r="I863" i="39" a="1"/>
  <c r="G462" i="39" a="1"/>
  <c r="E594" i="39" a="1"/>
  <c r="I742" i="39" a="1"/>
  <c r="E920" i="39" a="1"/>
  <c r="D860" i="39" a="1"/>
  <c r="C481" i="39" a="1"/>
  <c r="F484" i="39" a="1"/>
  <c r="E868" i="39" a="1"/>
  <c r="C229" i="39" a="1"/>
  <c r="D888" i="39" a="1"/>
  <c r="D973" i="39" a="1"/>
  <c r="F302" i="39" a="1"/>
  <c r="F901" i="39" a="1"/>
  <c r="C54" i="39" a="1"/>
  <c r="I558" i="39" a="1"/>
  <c r="I492" i="39" a="1"/>
  <c r="C717" i="39" a="1"/>
  <c r="G116" i="39" a="1"/>
  <c r="E473" i="39" a="1"/>
  <c r="F628" i="39" a="1"/>
  <c r="F408" i="39" a="1"/>
  <c r="E323" i="39" a="1"/>
  <c r="H497" i="39" a="1"/>
  <c r="I152" i="39" a="1"/>
  <c r="E144" i="39" a="1"/>
  <c r="G120" i="39" a="1"/>
  <c r="D450" i="39" a="1"/>
  <c r="G148" i="39" a="1"/>
  <c r="I549" i="39" a="1"/>
  <c r="C361" i="39" a="1"/>
  <c r="F486" i="39" a="1"/>
  <c r="C187" i="39" a="1"/>
  <c r="C834" i="39" a="1"/>
  <c r="E494" i="39" a="1"/>
  <c r="I404" i="39" a="1"/>
  <c r="H595" i="39" a="1"/>
  <c r="G364" i="39" a="1"/>
  <c r="E793" i="39" a="1"/>
  <c r="D838" i="39" a="1"/>
  <c r="D979" i="39" a="1"/>
  <c r="I386" i="39" a="1"/>
  <c r="C173" i="39" a="1"/>
  <c r="C86" i="39" a="1"/>
  <c r="C250" i="39" a="1"/>
  <c r="C681" i="39" a="1"/>
  <c r="D855" i="39" a="1"/>
  <c r="C249" i="39" a="1"/>
  <c r="E1010" i="39" a="1"/>
  <c r="H965" i="39" a="1"/>
  <c r="F962" i="39" a="1"/>
  <c r="I614" i="39" a="1"/>
  <c r="I820" i="39" a="1"/>
  <c r="C796" i="39" a="1"/>
  <c r="D919" i="39" a="1"/>
  <c r="C913" i="39" a="1"/>
  <c r="E343" i="39" a="1"/>
  <c r="D966" i="39" a="1"/>
  <c r="I736" i="39" a="1"/>
  <c r="F273" i="39" a="1"/>
  <c r="I1002" i="39" a="1"/>
  <c r="D514" i="39" a="1"/>
  <c r="E365" i="39" a="1"/>
  <c r="C1001" i="39" a="1"/>
  <c r="C770" i="39" a="1"/>
  <c r="C697" i="39" a="1"/>
  <c r="D124" i="39" a="1"/>
  <c r="I776" i="39" a="1"/>
  <c r="H591" i="39" a="1"/>
  <c r="D268" i="39" a="1"/>
  <c r="C491" i="39" a="1"/>
  <c r="G310" i="39" a="1"/>
  <c r="E777" i="39" a="1"/>
  <c r="C368" i="39" a="1"/>
  <c r="I459" i="39" a="1"/>
  <c r="D406" i="39" a="1"/>
  <c r="C789" i="39" a="1"/>
  <c r="G289" i="39" a="1"/>
  <c r="E750" i="39" a="1"/>
  <c r="F538" i="39" a="1"/>
  <c r="C728" i="39" a="1"/>
  <c r="F858" i="39" a="1"/>
  <c r="I990" i="39" a="1"/>
  <c r="C932" i="39" a="1"/>
  <c r="C813" i="39" a="1"/>
  <c r="C482" i="39" a="1"/>
  <c r="E963" i="39" a="1"/>
  <c r="I327" i="39" a="1"/>
  <c r="E133" i="39" a="1"/>
  <c r="D491" i="39" a="1"/>
  <c r="F223" i="39" a="1"/>
  <c r="I20" i="39" a="1"/>
  <c r="G379" i="39" a="1"/>
  <c r="G477" i="39" a="1"/>
  <c r="H196" i="39" a="1"/>
  <c r="F286" i="39" a="1"/>
  <c r="I313" i="39" a="1"/>
  <c r="D612" i="39" a="1"/>
  <c r="F22" i="39" a="1"/>
  <c r="H176" i="39" a="1"/>
  <c r="G270" i="39" a="1"/>
  <c r="I143" i="39" a="1"/>
  <c r="D500" i="39" a="1"/>
  <c r="E943" i="39" a="1"/>
  <c r="E71" i="39" a="1"/>
  <c r="I727" i="39" a="1"/>
  <c r="D135" i="39" a="1"/>
  <c r="G214" i="39" a="1"/>
  <c r="G225" i="39" a="1"/>
  <c r="E228" i="39" a="1"/>
  <c r="D309" i="39" a="1"/>
  <c r="D93" i="39" a="1"/>
  <c r="E1004" i="39" a="1"/>
  <c r="D170" i="39" a="1"/>
  <c r="H528" i="39" a="1"/>
  <c r="E206" i="39" a="1"/>
  <c r="I747" i="39" a="1"/>
  <c r="H565" i="39" a="1"/>
  <c r="D349" i="39" a="1"/>
  <c r="D29" i="39" a="1"/>
  <c r="F342" i="39" a="1"/>
  <c r="F720" i="39" a="1"/>
  <c r="I230" i="39" a="1"/>
  <c r="E289" i="39" a="1"/>
  <c r="D687" i="39" a="1"/>
  <c r="D265" i="39" a="1"/>
  <c r="G847" i="39" a="1"/>
  <c r="E258" i="39" a="1"/>
  <c r="G507" i="39" a="1"/>
  <c r="H37" i="39" a="1"/>
  <c r="G94" i="39" a="1"/>
  <c r="E562" i="39" a="1"/>
  <c r="G568" i="39" a="1"/>
  <c r="I13" i="39" a="1"/>
  <c r="H59" i="39" a="1"/>
  <c r="F151" i="39" a="1"/>
  <c r="G586" i="39" a="1"/>
  <c r="E811" i="39" a="1"/>
  <c r="F330" i="39" a="1"/>
  <c r="D291" i="39" a="1"/>
  <c r="E1017" i="39" a="1"/>
  <c r="D854" i="39" a="1"/>
  <c r="G892" i="39" a="1"/>
  <c r="F419" i="39" a="1"/>
  <c r="D756" i="39" a="1"/>
  <c r="I40" i="39" a="1"/>
  <c r="H398" i="39" a="1"/>
  <c r="G110" i="39" a="1"/>
  <c r="G596" i="39" a="1"/>
  <c r="E348" i="39" a="1"/>
  <c r="F836" i="39" a="1"/>
  <c r="F547" i="39" a="1"/>
  <c r="C864" i="39" a="1"/>
  <c r="G839" i="39" a="1"/>
  <c r="H1003" i="39" a="1"/>
  <c r="I1022" i="39" a="1"/>
  <c r="E90" i="39" a="1"/>
  <c r="E371" i="39" a="1"/>
  <c r="D34" i="39" a="1"/>
  <c r="E418" i="39" a="1"/>
  <c r="G868" i="39" a="1"/>
  <c r="E297" i="39" a="1"/>
  <c r="H851" i="39" a="1"/>
  <c r="I579" i="39" a="1"/>
  <c r="F403" i="39" a="1"/>
  <c r="H848" i="39" a="1"/>
  <c r="G196" i="39" a="1"/>
  <c r="I907" i="39" a="1"/>
  <c r="I411" i="39" a="1"/>
  <c r="H204" i="39" a="1"/>
  <c r="H577" i="39" a="1"/>
  <c r="F608" i="39" a="1"/>
  <c r="I324" i="39" a="1"/>
  <c r="H784" i="39" a="1"/>
  <c r="C413" i="39" a="1"/>
  <c r="I908" i="39" a="1"/>
  <c r="G454" i="39" a="1"/>
  <c r="H604" i="39" a="1"/>
  <c r="H737" i="39" a="1"/>
  <c r="H1015" i="39" a="1"/>
  <c r="G954" i="39" a="1"/>
  <c r="C990" i="39" a="1"/>
  <c r="I598" i="39" a="1"/>
  <c r="D680" i="39" a="1"/>
  <c r="G830" i="39" a="1"/>
  <c r="H908" i="39" a="1"/>
  <c r="C335" i="39" a="1"/>
  <c r="H602" i="39" a="1"/>
  <c r="F186" i="39" a="1"/>
  <c r="H616" i="39" a="1"/>
  <c r="G605" i="39" a="1"/>
  <c r="E517" i="39" a="1"/>
  <c r="H12" i="6"/>
  <c r="D651" i="39" a="1"/>
  <c r="G710" i="39" a="1"/>
  <c r="D462" i="39" a="1"/>
  <c r="E500" i="39" a="1"/>
  <c r="E263" i="39" a="1"/>
  <c r="F865" i="39" a="1"/>
  <c r="G229" i="39" a="1"/>
  <c r="H335" i="39" a="1"/>
  <c r="E338" i="39" a="1"/>
  <c r="F640" i="39" a="1"/>
  <c r="H754" i="39" a="1"/>
  <c r="F424" i="39" a="1"/>
  <c r="G866" i="39" a="1"/>
  <c r="G676" i="39" a="1"/>
  <c r="G982" i="39" a="1"/>
  <c r="H801" i="39" a="1"/>
  <c r="F712" i="39" a="1"/>
  <c r="G491" i="39" a="1"/>
  <c r="F892" i="39" a="1"/>
  <c r="E479" i="39" a="1"/>
  <c r="D642" i="39" a="1"/>
  <c r="D664" i="39" a="1"/>
  <c r="E531" i="39" a="1"/>
  <c r="I630" i="39" a="1"/>
  <c r="D316" i="39" a="1"/>
  <c r="H211" i="39" a="1"/>
  <c r="D851" i="39" a="1"/>
  <c r="E591" i="39" a="1"/>
  <c r="G809" i="39" a="1"/>
  <c r="G403" i="39" a="1"/>
  <c r="F518" i="39" a="1"/>
  <c r="E65" i="39" a="1"/>
  <c r="E584" i="39" a="1"/>
  <c r="G183" i="39" a="1"/>
  <c r="D655" i="39" a="1"/>
  <c r="H814" i="39" a="1"/>
  <c r="I279" i="39" a="1"/>
  <c r="E805" i="39" a="1"/>
  <c r="F701" i="39" a="1"/>
  <c r="F818" i="39" a="1"/>
  <c r="E854" i="39" a="1"/>
  <c r="D618" i="39" a="1"/>
  <c r="H157" i="39" a="1"/>
  <c r="C248" i="39" a="1"/>
  <c r="I636" i="39" a="1"/>
  <c r="I275" i="39" a="1"/>
  <c r="C894" i="39" a="1"/>
  <c r="F915" i="39" a="1"/>
  <c r="I729" i="39" a="1"/>
  <c r="F616" i="39" a="1"/>
  <c r="E891" i="39" a="1"/>
  <c r="C231" i="39" a="1"/>
  <c r="E324" i="39" a="1"/>
  <c r="I273" i="39" a="1"/>
  <c r="I296" i="39" a="1"/>
  <c r="G668" i="39" a="1"/>
  <c r="C614" i="39" a="1"/>
  <c r="D617" i="39" a="1"/>
  <c r="I358" i="39" a="1"/>
  <c r="H782" i="39" a="1"/>
  <c r="D762" i="39" a="1"/>
  <c r="G777" i="39" a="1"/>
  <c r="D935" i="39" a="1"/>
  <c r="C483" i="39" a="1"/>
  <c r="F719" i="39" a="1"/>
  <c r="I819" i="39" a="1"/>
  <c r="H773" i="39" a="1"/>
  <c r="D803" i="39" a="1"/>
  <c r="C976" i="39" a="1"/>
  <c r="F672" i="39" a="1"/>
  <c r="G555" i="39" a="1"/>
  <c r="E647" i="39" a="1"/>
  <c r="E506" i="39" a="1"/>
  <c r="C103" i="39" a="1"/>
  <c r="I957" i="39" a="1"/>
  <c r="D698" i="39" a="1"/>
  <c r="H461" i="39" a="1"/>
  <c r="G685" i="39" a="1"/>
  <c r="C847" i="39" a="1"/>
  <c r="H358" i="39" a="1"/>
  <c r="C37" i="39" a="1"/>
  <c r="D691" i="39" a="1"/>
  <c r="I659" i="39" a="1"/>
  <c r="E576" i="39" a="1"/>
  <c r="G66" i="39" a="1"/>
  <c r="H131" i="39" a="1"/>
  <c r="C505" i="39" a="1"/>
  <c r="I516" i="39" a="1"/>
  <c r="F816" i="39" a="1"/>
  <c r="C494" i="39" a="1"/>
  <c r="G284" i="39" a="1"/>
  <c r="I827" i="39" a="1"/>
  <c r="F474" i="39" a="1"/>
  <c r="F697" i="39" a="1"/>
  <c r="I773" i="39" a="1"/>
  <c r="I381" i="39" a="1"/>
  <c r="I59" i="39" a="1"/>
  <c r="G170" i="39" a="1"/>
  <c r="H1005" i="39" a="1"/>
  <c r="D478" i="39" a="1"/>
  <c r="E965" i="39" a="1"/>
  <c r="H430" i="39" a="1"/>
  <c r="E803" i="39" a="1"/>
  <c r="F758" i="39" a="1"/>
  <c r="D772" i="39" a="1"/>
  <c r="G268" i="39" a="1"/>
  <c r="F840" i="39" a="1"/>
  <c r="I292" i="39" a="1"/>
  <c r="I810" i="39" a="1"/>
  <c r="H654" i="39" a="1"/>
  <c r="H841" i="39" a="1"/>
  <c r="D440" i="39" a="1"/>
  <c r="E832" i="39" a="1"/>
  <c r="C559" i="39" a="1"/>
  <c r="H286" i="39" a="1"/>
  <c r="H337" i="39" a="1"/>
  <c r="I451" i="39" a="1"/>
  <c r="D419" i="39" a="1"/>
  <c r="F597" i="39" a="1"/>
  <c r="H519" i="39" a="1"/>
  <c r="H284" i="39" a="1"/>
  <c r="F63" i="39" a="1"/>
  <c r="C809" i="39" a="1"/>
  <c r="I751" i="39" a="1"/>
  <c r="C294" i="39" a="1"/>
  <c r="G774" i="39" a="1"/>
  <c r="G441" i="39" a="1"/>
  <c r="E975" i="39" a="1"/>
  <c r="G28" i="39" a="1"/>
  <c r="E582" i="39" a="1"/>
  <c r="C217" i="39" a="1"/>
  <c r="H728" i="39" a="1"/>
  <c r="C8" i="39" a="1"/>
  <c r="E951" i="39" a="1"/>
  <c r="G749" i="39" a="1"/>
  <c r="D740" i="39" a="1"/>
  <c r="E940" i="39" a="1"/>
  <c r="I478" i="39" a="1"/>
  <c r="F693" i="39" a="1"/>
  <c r="D950" i="39" a="1"/>
  <c r="C427" i="39" a="1"/>
  <c r="I668" i="39" a="1"/>
  <c r="F825" i="39" a="1"/>
  <c r="F994" i="39" a="1"/>
  <c r="C460" i="39" a="1"/>
  <c r="H164" i="39" a="1"/>
  <c r="I596" i="39" a="1"/>
  <c r="I453" i="39" a="1"/>
  <c r="D806" i="39" a="1"/>
  <c r="D441" i="39" a="1"/>
  <c r="E659" i="39" a="1"/>
  <c r="D56" i="39" a="1"/>
  <c r="F648" i="39" a="1"/>
  <c r="H148" i="39" a="1"/>
  <c r="H384" i="39" a="1"/>
  <c r="G391" i="39" a="1"/>
  <c r="G43" i="39" a="1"/>
  <c r="D185" i="39" a="1"/>
  <c r="I709" i="39" a="1"/>
  <c r="H190" i="39" a="1"/>
  <c r="H440" i="39" a="1"/>
  <c r="G130" i="39" a="1"/>
  <c r="H106" i="39" a="1"/>
  <c r="I336" i="39" a="1"/>
  <c r="F209" i="39" a="1"/>
  <c r="I921" i="39" a="1"/>
  <c r="H389" i="39" a="1"/>
  <c r="G488" i="39" a="1"/>
  <c r="D575" i="39" a="1"/>
  <c r="G253" i="39" a="1"/>
  <c r="I859" i="39" a="1"/>
  <c r="D334" i="39" a="1"/>
  <c r="D119" i="39" a="1"/>
  <c r="G206" i="39" a="1"/>
  <c r="G286" i="39" a="1"/>
  <c r="D158" i="39" a="1"/>
  <c r="F446" i="39" a="1"/>
  <c r="D65" i="39" a="1"/>
  <c r="E349" i="39" a="1"/>
  <c r="G7" i="6"/>
  <c r="I673" i="39" a="1"/>
  <c r="D375" i="39" a="1"/>
  <c r="E1008" i="39" a="1"/>
  <c r="F503" i="39" a="1"/>
  <c r="E540" i="39" a="1"/>
  <c r="D466" i="39" a="1"/>
  <c r="G277" i="39" a="1"/>
  <c r="G354" i="39" a="1"/>
  <c r="F269" i="39" a="1"/>
  <c r="D856" i="39" a="1"/>
  <c r="I535" i="39" a="1"/>
  <c r="D628" i="39" a="1"/>
  <c r="G74" i="39" a="1"/>
  <c r="H272" i="39" a="1"/>
  <c r="F356" i="39" a="1"/>
  <c r="E103" i="39" a="1"/>
  <c r="G689" i="39" a="1"/>
  <c r="F613" i="39" a="1"/>
  <c r="G584" i="39" a="1"/>
  <c r="D276" i="39" a="1"/>
  <c r="D461" i="39" a="1"/>
  <c r="D341" i="39" a="1"/>
  <c r="E185" i="39" a="1"/>
  <c r="F289" i="39" a="1"/>
  <c r="D907" i="39" a="1"/>
  <c r="D48" i="39" a="1"/>
  <c r="D516" i="39" a="1"/>
  <c r="F674" i="39" a="1"/>
  <c r="G356" i="39" a="1"/>
  <c r="F943" i="39" a="1"/>
  <c r="F851" i="39" a="1"/>
  <c r="F1019" i="39" a="1"/>
  <c r="C754" i="39" a="1"/>
  <c r="E598" i="39" a="1"/>
  <c r="D310" i="39" a="1"/>
  <c r="H390" i="39" a="1"/>
  <c r="H433" i="39" a="1"/>
  <c r="H300" i="39" a="1"/>
  <c r="D193" i="39" a="1"/>
  <c r="D60" i="39" a="1"/>
  <c r="E663" i="39" a="1"/>
  <c r="D947" i="39" a="1"/>
  <c r="D455" i="39" a="1"/>
  <c r="I488" i="39" a="1"/>
  <c r="C232" i="39" a="1"/>
  <c r="D519" i="39" a="1"/>
  <c r="I304" i="39" a="1"/>
  <c r="E519" i="39" a="1"/>
  <c r="G519" i="39" a="1"/>
  <c r="H382" i="39" a="1"/>
  <c r="H386" i="39" a="1"/>
  <c r="G341" i="39" a="1"/>
  <c r="C66" i="39" a="1"/>
  <c r="D598" i="39" a="1"/>
  <c r="I228" i="39" a="1"/>
  <c r="H913" i="39" a="1"/>
  <c r="E964" i="39" a="1"/>
  <c r="H746" i="39" a="1"/>
  <c r="I916" i="39" a="1"/>
  <c r="G657" i="39" a="1"/>
  <c r="G797" i="39" a="1"/>
  <c r="E408" i="39" a="1"/>
  <c r="C373" i="39" a="1"/>
  <c r="C451" i="39" a="1"/>
  <c r="G407" i="39" a="1"/>
  <c r="I675" i="39" a="1"/>
  <c r="F311" i="39" a="1"/>
  <c r="F596" i="39" a="1"/>
  <c r="H426" i="39" a="1"/>
  <c r="G303" i="39" a="1"/>
  <c r="I396" i="39" a="1"/>
  <c r="F856" i="39" a="1"/>
  <c r="D115" i="39" a="1"/>
  <c r="G667" i="39" a="1"/>
  <c r="D627" i="39" a="1"/>
  <c r="D289" i="39" a="1"/>
  <c r="F739" i="39" a="1"/>
  <c r="H261" i="39" a="1"/>
  <c r="I792" i="39" a="1"/>
  <c r="I563" i="39" a="1"/>
  <c r="F263" i="39" a="1"/>
  <c r="F609" i="39" a="1"/>
  <c r="F757" i="39" a="1"/>
  <c r="G166" i="39" a="1"/>
  <c r="H503" i="39" a="1"/>
  <c r="D759" i="39" a="1"/>
  <c r="I508" i="39" a="1"/>
  <c r="G396" i="39" a="1"/>
  <c r="F881" i="39" a="1"/>
  <c r="F637" i="39" a="1"/>
  <c r="D777" i="39" a="1"/>
  <c r="C444" i="39" a="1"/>
  <c r="F176" i="39" a="1"/>
  <c r="F43" i="39" a="1"/>
  <c r="G313" i="39" a="1"/>
  <c r="G336" i="39" a="1"/>
  <c r="C239" i="39" a="1"/>
  <c r="H193" i="39" a="1"/>
  <c r="G578" i="39" a="1"/>
  <c r="I576" i="39" a="1"/>
  <c r="G350" i="39" a="1"/>
  <c r="G450" i="39" a="1"/>
  <c r="D130" i="39" a="1"/>
  <c r="I353" i="39" a="1"/>
  <c r="F23" i="39" a="1"/>
  <c r="I440" i="39" a="1"/>
  <c r="I538" i="39" a="1"/>
  <c r="G547" i="39" a="1"/>
  <c r="D498" i="39" a="1"/>
  <c r="H699" i="39" a="1"/>
  <c r="F761" i="39" a="1"/>
  <c r="E600" i="39" a="1"/>
  <c r="I895" i="39" a="1"/>
  <c r="E669" i="39" a="1"/>
  <c r="E644" i="39" a="1"/>
  <c r="H555" i="39" a="1"/>
  <c r="E401" i="39" a="1"/>
  <c r="I580" i="39" a="1"/>
  <c r="H156" i="39" a="1"/>
  <c r="D835" i="39" a="1"/>
  <c r="I383" i="39" a="1"/>
  <c r="I1020" i="39" a="1"/>
  <c r="H765" i="39" a="1"/>
  <c r="D506" i="39" a="1"/>
  <c r="D530" i="39" a="1"/>
  <c r="H613" i="39" a="1"/>
  <c r="I877" i="39" a="1"/>
  <c r="G459" i="39" a="1"/>
  <c r="F127" i="39" a="1"/>
  <c r="G1015" i="39" a="1"/>
  <c r="E468" i="39" a="1"/>
  <c r="H862" i="39" a="1"/>
  <c r="E243" i="39" a="1"/>
  <c r="F1004" i="39" a="1"/>
  <c r="G185" i="39" a="1"/>
  <c r="C725" i="39" a="1"/>
  <c r="E538" i="39" a="1"/>
  <c r="H477" i="39" a="1"/>
  <c r="G573" i="39" a="1"/>
  <c r="F954" i="39" a="1"/>
  <c r="C1009" i="39" a="1"/>
  <c r="G288" i="39" a="1"/>
  <c r="C101" i="39" a="1"/>
  <c r="G1008" i="39" a="1"/>
  <c r="C659" i="39" a="1"/>
  <c r="C223" i="39" a="1"/>
  <c r="H553" i="39" a="1"/>
  <c r="G927" i="39" a="1"/>
  <c r="G679" i="39" a="1"/>
  <c r="E546" i="39" a="1"/>
  <c r="H598" i="39" a="1"/>
  <c r="H896" i="39" a="1"/>
  <c r="E1001" i="39" a="1"/>
  <c r="I214" i="39" a="1"/>
  <c r="D1000" i="39" a="1"/>
  <c r="F47" i="39" a="1"/>
  <c r="I365" i="39" a="1"/>
  <c r="G264" i="39" a="1"/>
  <c r="F921" i="39" a="1"/>
  <c r="E789" i="39" a="1"/>
  <c r="G726" i="39" a="1"/>
  <c r="D356" i="39" a="1"/>
  <c r="H504" i="39" a="1"/>
  <c r="E654" i="39" a="1"/>
  <c r="C470" i="39" a="1"/>
  <c r="F398" i="39" a="1"/>
  <c r="H815" i="39" a="1"/>
  <c r="D763" i="39" a="1"/>
  <c r="C34" i="39" a="1"/>
  <c r="C365" i="39" a="1"/>
  <c r="H898" i="39" a="1"/>
  <c r="G532" i="39" a="1"/>
  <c r="D524" i="39" a="1"/>
  <c r="I878" i="39" a="1"/>
  <c r="D945" i="39" a="1"/>
  <c r="C1018" i="39" a="1"/>
  <c r="D1024" i="39" a="1"/>
  <c r="G750" i="39" a="1"/>
  <c r="E621" i="39" a="1"/>
  <c r="I728" i="39" a="1"/>
  <c r="E530" i="39" a="1"/>
  <c r="G986" i="39" a="1"/>
  <c r="F560" i="39" a="1"/>
  <c r="C757" i="39" a="1"/>
  <c r="C321" i="39" a="1"/>
  <c r="C719" i="39" a="1"/>
  <c r="F371" i="39" a="1"/>
  <c r="H546" i="39" a="1"/>
  <c r="H72" i="39" a="1"/>
  <c r="D946" i="39" a="1"/>
  <c r="D735" i="39" a="1"/>
  <c r="F526" i="39" a="1"/>
  <c r="I159" i="39" a="1"/>
  <c r="C266" i="39" a="1"/>
  <c r="F55" i="39" a="1"/>
  <c r="E711" i="39" a="1"/>
  <c r="I420" i="39" a="1"/>
  <c r="H803" i="39" a="1"/>
  <c r="D828" i="39" a="1"/>
  <c r="C124" i="39" a="1"/>
  <c r="H733" i="39" a="1"/>
  <c r="I272" i="39" a="1"/>
  <c r="I578" i="39" a="1"/>
  <c r="G948" i="39" a="1"/>
  <c r="C513" i="39" a="1"/>
  <c r="C627" i="39" a="1"/>
  <c r="G666" i="39" a="1"/>
  <c r="C203" i="39" a="1"/>
  <c r="C586" i="39" a="1"/>
  <c r="C511" i="39" a="1"/>
  <c r="D910" i="39" a="1"/>
  <c r="G1005" i="39" a="1"/>
  <c r="F861" i="39" a="1"/>
  <c r="I873" i="39" a="1"/>
  <c r="G603" i="39" a="1"/>
  <c r="G681" i="39" a="1"/>
  <c r="E878" i="39" a="1"/>
  <c r="D904" i="39" a="1"/>
  <c r="D63" i="39" a="1"/>
  <c r="D363" i="39" a="1"/>
  <c r="F426" i="39" a="1"/>
  <c r="G317" i="39" a="1"/>
  <c r="D434" i="39" a="1"/>
  <c r="E92" i="39" a="1"/>
  <c r="H111" i="39" a="1"/>
  <c r="E150" i="39" a="1"/>
  <c r="I175" i="39" a="1"/>
  <c r="E193" i="39" a="1"/>
  <c r="H452" i="39" a="1"/>
  <c r="G13" i="39" a="1"/>
  <c r="H432" i="39" a="1"/>
  <c r="D210" i="39" a="1"/>
  <c r="E458" i="39" a="1"/>
  <c r="G347" i="39" a="1"/>
  <c r="D400" i="39" a="1"/>
  <c r="I690" i="39" a="1"/>
  <c r="I215" i="39" a="1"/>
  <c r="H249" i="39" a="1"/>
  <c r="E361" i="39" a="1"/>
  <c r="D214" i="39" a="1"/>
  <c r="C44" i="39" a="1"/>
  <c r="G382" i="39" a="1"/>
  <c r="E135" i="39" a="1"/>
  <c r="F17" i="6"/>
  <c r="H427" i="39" a="1"/>
  <c r="F401" i="39" a="1"/>
  <c r="I148" i="39" a="1"/>
  <c r="G411" i="39" a="1"/>
  <c r="I924" i="39" a="1"/>
  <c r="G442" i="39" a="1"/>
  <c r="I626" i="39" a="1"/>
  <c r="E248" i="39" a="1"/>
  <c r="D505" i="39" a="1"/>
  <c r="I1017" i="39" a="1"/>
  <c r="D307" i="39" a="1"/>
  <c r="I36" i="39" a="1"/>
  <c r="F455" i="39" a="1"/>
  <c r="F708" i="39" a="1"/>
  <c r="I177" i="39" a="1"/>
  <c r="H951" i="39" a="1"/>
  <c r="I406" i="39" a="1"/>
  <c r="D857" i="39" a="1"/>
  <c r="G7" i="39" a="1"/>
  <c r="F623" i="39" a="1"/>
  <c r="H894" i="39" a="1"/>
  <c r="E719" i="39" a="1"/>
  <c r="H425" i="39" a="1"/>
  <c r="F27" i="39" a="1"/>
  <c r="F112" i="39" a="1"/>
  <c r="F713" i="39" a="1"/>
  <c r="H730" i="39" a="1"/>
  <c r="D44" i="39" a="1"/>
  <c r="G641" i="39" a="1"/>
  <c r="D171" i="39" a="1"/>
  <c r="I502" i="39" a="1"/>
  <c r="H94" i="39" a="1"/>
  <c r="E257" i="39" a="1"/>
  <c r="F492" i="39" a="1"/>
  <c r="E487" i="39" a="1"/>
  <c r="F463" i="39" a="1"/>
  <c r="D222" i="39" a="1"/>
  <c r="D429" i="39" a="1"/>
  <c r="I287" i="39" a="1"/>
  <c r="F355" i="39" a="1"/>
  <c r="E936" i="39" a="1"/>
  <c r="G370" i="39" a="1"/>
  <c r="E589" i="39" a="1"/>
  <c r="I585" i="39" a="1"/>
  <c r="G590" i="39" a="1"/>
  <c r="E130" i="39" a="1"/>
  <c r="E87" i="39" a="1"/>
  <c r="I93" i="39" a="1"/>
  <c r="D534" i="39" a="1"/>
  <c r="E56" i="39" a="1"/>
  <c r="G394" i="39" a="1"/>
  <c r="D40" i="39" a="1"/>
  <c r="G833" i="39" a="1"/>
  <c r="I50" i="39" a="1"/>
  <c r="G731" i="39" a="1"/>
  <c r="H168" i="39" a="1"/>
  <c r="D436" i="39" a="1"/>
  <c r="H489" i="39" a="1"/>
  <c r="H428" i="39" a="1"/>
  <c r="F936" i="39" a="1"/>
  <c r="D862" i="39" a="1"/>
  <c r="D224" i="39" a="1"/>
  <c r="H479" i="39" a="1"/>
  <c r="G952" i="39" a="1"/>
  <c r="I376" i="39" a="1"/>
  <c r="G436" i="39" a="1"/>
  <c r="H84" i="39" a="1"/>
  <c r="F586" i="39" a="1"/>
  <c r="E571" i="39" a="1"/>
  <c r="C745" i="39" a="1"/>
  <c r="F988" i="39" a="1"/>
  <c r="E806" i="39" a="1"/>
  <c r="D789" i="39" a="1"/>
  <c r="E665" i="39" a="1"/>
  <c r="H280" i="39" a="1"/>
  <c r="D550" i="39" a="1"/>
  <c r="G6" i="39" a="1"/>
  <c r="F49" i="39" a="1"/>
  <c r="G125" i="39" a="1"/>
  <c r="G621" i="39" a="1"/>
  <c r="H679" i="39" a="1"/>
  <c r="E699" i="39" a="1"/>
  <c r="D897" i="39" a="1"/>
  <c r="I355" i="39" a="1"/>
  <c r="H522" i="39" a="1"/>
  <c r="C781" i="39" a="1"/>
  <c r="G157" i="39" a="1"/>
  <c r="I999" i="39" a="1"/>
  <c r="D52" i="39" a="1"/>
  <c r="F308" i="39" a="1"/>
  <c r="H885" i="39" a="1"/>
  <c r="F50" i="39" a="1"/>
  <c r="F513" i="39" a="1"/>
  <c r="F155" i="39" a="1"/>
  <c r="I439" i="39" a="1"/>
  <c r="C409" i="39" a="1"/>
  <c r="G1007" i="39" a="1"/>
  <c r="G502" i="39" a="1"/>
  <c r="G405" i="39" a="1"/>
  <c r="E83" i="39" a="1"/>
  <c r="F383" i="39" a="1"/>
  <c r="D924" i="39" a="1"/>
  <c r="E47" i="39" a="1"/>
  <c r="E425" i="39" a="1"/>
  <c r="G798" i="39" a="1"/>
  <c r="D38" i="39" a="1"/>
  <c r="D372" i="39" a="1"/>
  <c r="D1012" i="39" a="1"/>
  <c r="H525" i="39" a="1"/>
  <c r="G1016" i="39" a="1"/>
  <c r="I80" i="39" a="1"/>
  <c r="H752" i="39" a="1"/>
  <c r="H792" i="39" a="1"/>
  <c r="D213" i="39" a="1"/>
  <c r="G444" i="39" a="1"/>
  <c r="I958" i="39" a="1"/>
  <c r="H766" i="39" a="1"/>
  <c r="G647" i="39" a="1"/>
  <c r="E781" i="39" a="1"/>
  <c r="D468" i="39" a="1"/>
  <c r="F499" i="39" a="1"/>
  <c r="H655" i="39" a="1"/>
  <c r="E368" i="39" a="1"/>
  <c r="F868" i="39" a="1"/>
  <c r="D288" i="39" a="1"/>
  <c r="F704" i="39" a="1"/>
  <c r="D594" i="39" a="1"/>
  <c r="C152" i="39" a="1"/>
  <c r="E208" i="39" a="1"/>
  <c r="H640" i="39" a="1"/>
  <c r="F593" i="39" a="1"/>
  <c r="H715" i="39" a="1"/>
  <c r="G631" i="39" a="1"/>
  <c r="I435" i="39" a="1"/>
  <c r="D1018" i="39" a="1"/>
  <c r="G559" i="39" a="1"/>
  <c r="E159" i="39" a="1"/>
  <c r="H714" i="39" a="1"/>
  <c r="G476" i="39" a="1"/>
  <c r="G531" i="39" a="1"/>
  <c r="G218" i="39" a="1"/>
  <c r="F179" i="39" a="1"/>
  <c r="I483" i="39" a="1"/>
  <c r="G845" i="39" a="1"/>
  <c r="G62" i="39" a="1"/>
  <c r="H890" i="39" a="1"/>
  <c r="D787" i="39" a="1"/>
  <c r="F866" i="39" a="1"/>
  <c r="E585" i="39" a="1"/>
  <c r="F203" i="39" a="1"/>
  <c r="G558" i="39" a="1"/>
  <c r="D670" i="39" a="1"/>
  <c r="F832" i="39" a="1"/>
  <c r="E851" i="39" a="1"/>
  <c r="I599" i="39" a="1"/>
  <c r="C278" i="39" a="1"/>
  <c r="F317" i="39" a="1"/>
  <c r="C242" i="39" a="1"/>
  <c r="G718" i="39" a="1"/>
  <c r="I367" i="39" a="1"/>
  <c r="F831" i="39" a="1"/>
  <c r="F766" i="39" a="1"/>
  <c r="D752" i="39" a="1"/>
  <c r="I679" i="39" a="1"/>
  <c r="H847" i="39" a="1"/>
  <c r="F12" i="6"/>
  <c r="F731" i="39" a="1"/>
  <c r="E666" i="39" a="1"/>
  <c r="F368" i="39" a="1"/>
  <c r="E874" i="39" a="1"/>
  <c r="G873" i="39" a="1"/>
  <c r="H100" i="39" a="1"/>
  <c r="D503" i="39" a="1"/>
  <c r="D15" i="39" a="1"/>
  <c r="I734" i="39" a="1"/>
  <c r="H827" i="39" a="1"/>
  <c r="F895" i="39" a="1"/>
  <c r="F666" i="39" a="1"/>
  <c r="D333" i="39" a="1"/>
  <c r="H51" i="39" a="1"/>
  <c r="E309" i="39" a="1"/>
  <c r="I697" i="39" a="1"/>
  <c r="C475" i="39" a="1"/>
  <c r="C270" i="39" a="1"/>
  <c r="I569" i="39" a="1"/>
  <c r="C38" i="39" a="1"/>
  <c r="D939" i="39" a="1"/>
  <c r="F780" i="39" a="1"/>
  <c r="H935" i="39" a="1"/>
  <c r="F864" i="39" a="1"/>
  <c r="C276" i="39" a="1"/>
  <c r="D558" i="39" a="1"/>
  <c r="D623" i="39" a="1"/>
  <c r="F934" i="39" a="1"/>
  <c r="G910" i="39" a="1"/>
  <c r="E912" i="39" a="1"/>
  <c r="F711" i="39" a="1"/>
  <c r="F175" i="39" a="1"/>
  <c r="H151" i="39" a="1"/>
  <c r="E518" i="39" a="1"/>
  <c r="D18" i="39" a="1"/>
  <c r="G738" i="39" a="1"/>
  <c r="G69" i="39" a="1"/>
  <c r="D274" i="39" a="1"/>
  <c r="I223" i="39" a="1"/>
  <c r="G4" i="39" a="1"/>
  <c r="D535" i="39" a="1"/>
  <c r="G208" i="39" a="1"/>
  <c r="D285" i="39" a="1"/>
  <c r="D386" i="39" a="1"/>
  <c r="D427" i="39" a="1"/>
  <c r="F374" i="39" a="1"/>
  <c r="H361" i="39" a="1"/>
  <c r="I791" i="39" a="1"/>
  <c r="H26" i="39" a="1"/>
  <c r="F392" i="39" a="1"/>
  <c r="F428" i="39" a="1"/>
  <c r="I869" i="39" a="1"/>
  <c r="F150" i="39" a="1"/>
  <c r="E266" i="39" a="1"/>
  <c r="I66" i="39" a="1"/>
  <c r="G651" i="39" a="1"/>
  <c r="G237" i="39" a="1"/>
  <c r="F148" i="39" a="1"/>
  <c r="E551" i="39" a="1"/>
  <c r="F670" i="39" a="1"/>
  <c r="H718" i="39" a="1"/>
  <c r="I166" i="39" a="1"/>
  <c r="F69" i="39" a="1"/>
  <c r="H675" i="39" a="1"/>
  <c r="D123" i="39" a="1"/>
  <c r="F108" i="39" a="1"/>
  <c r="H488" i="39" a="1"/>
  <c r="D361" i="39" a="1"/>
  <c r="G762" i="39" a="1"/>
  <c r="F664" i="39" a="1"/>
  <c r="I203" i="39" a="1"/>
  <c r="F364" i="39" a="1"/>
  <c r="I842" i="39" a="1"/>
  <c r="G84" i="39" a="1"/>
  <c r="D536" i="39" a="1"/>
  <c r="F125" i="39" a="1"/>
  <c r="H123" i="39" a="1"/>
  <c r="D180" i="39" a="1"/>
  <c r="I432" i="39" a="1"/>
  <c r="C506" i="39" a="1"/>
  <c r="F520" i="39" a="1"/>
  <c r="I934" i="39" a="1"/>
  <c r="F448" i="39" a="1"/>
  <c r="G932" i="39" a="1"/>
  <c r="G637" i="39" a="1"/>
  <c r="E211" i="39" a="1"/>
  <c r="E70" i="39" a="1"/>
  <c r="G265" i="39" a="1"/>
  <c r="F254" i="39" a="1"/>
  <c r="D840" i="39" a="1"/>
  <c r="F256" i="39" a="1"/>
  <c r="I256" i="39" a="1"/>
  <c r="F380" i="39" a="1"/>
  <c r="G1011" i="39" a="1"/>
  <c r="F507" i="39" a="1"/>
  <c r="G654" i="39" a="1"/>
  <c r="C283" i="39" a="1"/>
  <c r="H330" i="39" a="1"/>
  <c r="D948" i="39" a="1"/>
  <c r="D564" i="39" a="1"/>
  <c r="I542" i="39" a="1"/>
  <c r="H424" i="39" a="1"/>
  <c r="I448" i="39" a="1"/>
  <c r="D8" i="39" a="1"/>
  <c r="I425" i="39" a="1"/>
  <c r="E49" i="39" a="1"/>
  <c r="D892" i="39" a="1"/>
  <c r="F118" i="39" a="1"/>
  <c r="E921" i="39" a="1"/>
  <c r="H167" i="39" a="1"/>
  <c r="H439" i="39" a="1"/>
  <c r="I670" i="39" a="1"/>
  <c r="C533" i="39" a="1"/>
  <c r="I317" i="39" a="1"/>
  <c r="D649" i="39" a="1"/>
  <c r="I436" i="39" a="1"/>
  <c r="E680" i="39" a="1"/>
  <c r="G355" i="39" a="1"/>
  <c r="E657" i="39" a="1"/>
  <c r="F577" i="39" a="1"/>
  <c r="G538" i="39" a="1"/>
  <c r="F274" i="39" a="1"/>
  <c r="G968" i="39" a="1"/>
  <c r="C41" i="39" a="1"/>
  <c r="H592" i="39" a="1"/>
  <c r="D590" i="39" a="1"/>
  <c r="E882" i="39" a="1"/>
  <c r="D424" i="39" a="1"/>
  <c r="I548" i="39" a="1"/>
  <c r="F572" i="39" a="1"/>
  <c r="D252" i="39" a="1"/>
  <c r="D407" i="39" a="1"/>
  <c r="E561" i="39" a="1"/>
  <c r="H506" i="39" a="1"/>
  <c r="E161" i="39" a="1"/>
  <c r="I342" i="39" a="1"/>
  <c r="E512" i="39" a="1"/>
  <c r="E308" i="39" a="1"/>
  <c r="E715" i="39" a="1"/>
  <c r="E115" i="39" a="1"/>
  <c r="C951" i="39" a="1"/>
  <c r="I55" i="39" a="1"/>
  <c r="D75" i="39" a="1"/>
  <c r="F248" i="39" a="1"/>
  <c r="I514" i="39" a="1"/>
  <c r="F483" i="39" a="1"/>
  <c r="I471" i="39" a="1"/>
  <c r="C615" i="39" a="1"/>
  <c r="C583" i="39" a="1"/>
  <c r="C423" i="39" a="1"/>
  <c r="D812" i="39" a="1"/>
  <c r="C43" i="39" a="1"/>
  <c r="H787" i="39" a="1"/>
  <c r="C601" i="39" a="1"/>
  <c r="D596" i="39" a="1"/>
  <c r="I219" i="39" a="1"/>
  <c r="F583" i="39" a="1"/>
  <c r="H341" i="39" a="1"/>
  <c r="F703" i="39" a="1"/>
  <c r="G632" i="39" a="1"/>
  <c r="I660" i="39" a="1"/>
  <c r="D391" i="39" a="1"/>
  <c r="E94" i="39" a="1"/>
  <c r="F807" i="39" a="1"/>
  <c r="I375" i="39" a="1"/>
  <c r="G614" i="39" a="1"/>
  <c r="D580" i="39" a="1"/>
  <c r="H134" i="39" a="1"/>
  <c r="E286" i="39" a="1"/>
  <c r="E560" i="39" a="1"/>
  <c r="E376" i="39" a="1"/>
  <c r="F284" i="39" a="1"/>
  <c r="I1016" i="39" a="1"/>
  <c r="H323" i="39" a="1"/>
  <c r="F615" i="39" a="1"/>
  <c r="C901" i="39" a="1"/>
  <c r="E820" i="39" a="1"/>
  <c r="F404" i="39" a="1"/>
  <c r="D951" i="39" a="1"/>
  <c r="C111" i="39" a="1"/>
  <c r="H634" i="39" a="1"/>
  <c r="H921" i="39" a="1"/>
  <c r="G410" i="39" a="1"/>
  <c r="C801" i="39" a="1"/>
  <c r="G604" i="39" a="1"/>
  <c r="D751" i="39" a="1"/>
  <c r="I116" i="39" a="1"/>
  <c r="G291" i="39" a="1"/>
  <c r="H104" i="39" a="1"/>
  <c r="E168" i="39" a="1"/>
  <c r="F562" i="39" a="1"/>
  <c r="G57" i="39" a="1"/>
  <c r="D621" i="39" a="1"/>
  <c r="C566" i="39" a="1"/>
  <c r="D266" i="39" a="1"/>
  <c r="H972" i="39" a="1"/>
  <c r="G487" i="39" a="1"/>
  <c r="D637" i="39" a="1"/>
  <c r="C953" i="39" a="1"/>
  <c r="I67" i="39" a="1"/>
  <c r="D600" i="39" a="1"/>
  <c r="E883" i="39" a="1"/>
  <c r="F652" i="39" a="1"/>
  <c r="D206" i="39" a="1"/>
  <c r="H927" i="39" a="1"/>
  <c r="C35" i="39" a="1"/>
  <c r="C356" i="39" a="1"/>
  <c r="H326" i="39" a="1"/>
  <c r="I485" i="39" a="1"/>
  <c r="E886" i="39" a="1"/>
  <c r="F508" i="39" a="1"/>
  <c r="C508" i="39" a="1"/>
  <c r="C869" i="39" a="1"/>
  <c r="I527" i="39" a="1"/>
  <c r="D1" i="39" a="1"/>
  <c r="G544" i="39" a="1"/>
  <c r="E1011" i="39" a="1"/>
  <c r="F617" i="39" a="1"/>
  <c r="D836" i="39" a="1"/>
  <c r="D203" i="39" a="1"/>
  <c r="G371" i="39" a="1"/>
  <c r="H144" i="39" a="1"/>
  <c r="G224" i="39" a="1"/>
  <c r="I939" i="39" a="1"/>
  <c r="F826" i="39" a="1"/>
  <c r="G691" i="39" a="1"/>
  <c r="I898" i="39" a="1"/>
  <c r="I672" i="39" a="1"/>
  <c r="E565" i="39" a="1"/>
  <c r="C205" i="39" a="1"/>
  <c r="I833" i="39" a="1"/>
  <c r="H562" i="39" a="1"/>
  <c r="C221" i="39" a="1"/>
  <c r="F323" i="39" a="1"/>
  <c r="I880" i="39" a="1"/>
  <c r="E20" i="39" a="1"/>
  <c r="D480" i="39" a="1"/>
  <c r="F699" i="39" a="1"/>
  <c r="E416" i="39" a="1"/>
  <c r="I884" i="39" a="1"/>
  <c r="E731" i="39" a="1"/>
  <c r="D581" i="39" a="1"/>
  <c r="C629" i="39" a="1"/>
  <c r="E630" i="39" a="1"/>
  <c r="F808" i="39" a="1"/>
  <c r="H729" i="39" a="1"/>
  <c r="I765" i="39" a="1"/>
  <c r="D502" i="39" a="1"/>
  <c r="E982" i="39" a="1"/>
  <c r="H381" i="39" a="1"/>
  <c r="C1002" i="39" a="1"/>
  <c r="G630" i="39" a="1"/>
  <c r="G296" i="39" a="1"/>
  <c r="E97" i="39" a="1"/>
  <c r="C607" i="39" a="1"/>
  <c r="D465" i="39" a="1"/>
  <c r="G946" i="39" a="1"/>
  <c r="H559" i="39" a="1"/>
  <c r="F727" i="39" a="1"/>
  <c r="E464" i="39" a="1"/>
  <c r="F678" i="39" a="1"/>
  <c r="E915" i="39" a="1"/>
  <c r="C153" i="39" a="1"/>
  <c r="I496" i="39" a="1"/>
  <c r="G799" i="39" a="1"/>
  <c r="D636" i="39" a="1"/>
  <c r="E110" i="39" a="1"/>
  <c r="H903" i="39" a="1"/>
  <c r="I762" i="39" a="1"/>
  <c r="G820" i="39" a="1"/>
  <c r="C445" i="39" a="1"/>
  <c r="G445" i="39" a="1"/>
  <c r="I552" i="39" a="1"/>
  <c r="H63" i="39" a="1"/>
  <c r="I735" i="39" a="1"/>
  <c r="D839" i="39" a="1"/>
  <c r="H704" i="39" a="1"/>
  <c r="C599" i="39" a="1"/>
  <c r="F786" i="39" a="1"/>
  <c r="F904" i="39" a="1"/>
  <c r="C687" i="39" a="1"/>
  <c r="E746" i="39" a="1"/>
  <c r="F750" i="39" a="1"/>
  <c r="D168" i="39" a="1"/>
  <c r="E980" i="39" a="1"/>
  <c r="H624" i="39" a="1"/>
  <c r="E405" i="39" a="1"/>
  <c r="E337" i="39" a="1"/>
  <c r="I477" i="39" a="1"/>
  <c r="F801" i="39" a="1"/>
  <c r="G993" i="39" a="1"/>
  <c r="H43" i="39" a="1"/>
  <c r="C761" i="39" a="1"/>
  <c r="C970" i="39" a="1"/>
  <c r="F726" i="39" a="1"/>
  <c r="F399" i="39" a="1"/>
  <c r="G521" i="39" a="1"/>
  <c r="D566" i="39" a="1"/>
  <c r="G874" i="39" a="1"/>
  <c r="F26" i="39" a="1"/>
  <c r="G478" i="39" a="1"/>
  <c r="G474" i="39" a="1"/>
  <c r="E356" i="39" a="1"/>
  <c r="I790" i="39" a="1"/>
  <c r="I942" i="39" a="1"/>
  <c r="G600" i="39" a="1"/>
  <c r="D620" i="39" a="1"/>
  <c r="I831" i="39" a="1"/>
  <c r="E145" i="39" a="1"/>
  <c r="E526" i="39" a="1"/>
  <c r="G240" i="39" a="1"/>
  <c r="F756" i="39" a="1"/>
  <c r="F393" i="39" a="1"/>
  <c r="I413" i="39" a="1"/>
  <c r="I977" i="39" a="1"/>
  <c r="E508" i="39" a="1"/>
  <c r="I627" i="39" a="1"/>
  <c r="H554" i="39" a="1"/>
  <c r="E938" i="39" a="1"/>
  <c r="C842" i="39" a="1"/>
  <c r="G775" i="39" a="1"/>
  <c r="I638" i="39" a="1"/>
  <c r="E205" i="39" a="1"/>
  <c r="C928" i="39" a="1"/>
  <c r="D314" i="39" a="1"/>
  <c r="H694" i="39" a="1"/>
  <c r="H412" i="39" a="1"/>
  <c r="E681" i="39" a="1"/>
  <c r="C190" i="39" a="1"/>
  <c r="D489" i="39" a="1"/>
  <c r="D985" i="39" a="1"/>
  <c r="G943" i="39" a="1"/>
  <c r="C261" i="39" a="1"/>
  <c r="D941" i="39" a="1"/>
  <c r="D975" i="39" a="1"/>
  <c r="I857" i="39" a="1"/>
  <c r="F7" i="39" a="1"/>
  <c r="E590" i="39" a="1"/>
  <c r="D552" i="39" a="1"/>
  <c r="G706" i="39" a="1"/>
  <c r="D911" i="39" a="1"/>
  <c r="E723" i="39" a="1"/>
  <c r="G153" i="39" a="1"/>
  <c r="H97" i="39" a="1"/>
  <c r="H391" i="39" a="1"/>
  <c r="G629" i="39" a="1"/>
  <c r="G1000" i="39" a="1"/>
  <c r="I801" i="39" a="1"/>
  <c r="F956" i="39" a="1"/>
  <c r="G825" i="39" a="1"/>
  <c r="C302" i="39" a="1"/>
  <c r="D631" i="39" a="1"/>
  <c r="I191" i="39" a="1"/>
  <c r="C499" i="39" a="1"/>
  <c r="D992" i="39" a="1"/>
  <c r="G751" i="39" a="1"/>
  <c r="G773" i="39" a="1"/>
  <c r="F709" i="39" a="1"/>
  <c r="H889" i="39" a="1"/>
  <c r="E876" i="39" a="1"/>
  <c r="C218" i="39" a="1"/>
  <c r="E514" i="39" a="1"/>
  <c r="E545" i="39" a="1"/>
  <c r="H435" i="39" a="1"/>
  <c r="H736" i="39" a="1"/>
  <c r="H597" i="39" a="1"/>
  <c r="F820" i="39" a="1"/>
  <c r="E608" i="39" a="1"/>
  <c r="G483" i="39" a="1"/>
  <c r="D100" i="39" a="1"/>
  <c r="I609" i="39" a="1"/>
  <c r="D949" i="39" a="1"/>
  <c r="H835" i="39" a="1"/>
  <c r="D930" i="39" a="1"/>
  <c r="I725" i="39" a="1"/>
  <c r="C931" i="39" a="1"/>
  <c r="C219" i="39" a="1"/>
  <c r="H354" i="39" a="1"/>
  <c r="I582" i="39" a="1"/>
  <c r="H636" i="39" a="1"/>
  <c r="D493" i="39" a="1"/>
  <c r="D641" i="39" a="1"/>
  <c r="E870" i="39" a="1"/>
  <c r="G767" i="39" a="1"/>
  <c r="F266" i="39" a="1"/>
  <c r="I555" i="39" a="1"/>
  <c r="I374" i="39" a="1"/>
  <c r="F815" i="39" a="1"/>
  <c r="H530" i="39" a="1"/>
  <c r="E955" i="39" a="1"/>
  <c r="D908" i="39" a="1"/>
  <c r="H874" i="39" a="1"/>
  <c r="E685" i="39" a="1"/>
  <c r="C6" i="39" a="1"/>
  <c r="C685" i="39" a="1"/>
  <c r="D877" i="39" a="1"/>
  <c r="C468" i="39" a="1"/>
  <c r="E486" i="39" a="1"/>
  <c r="H780" i="39" a="1"/>
  <c r="C515" i="39" a="1"/>
  <c r="C441" i="39" a="1"/>
  <c r="C778" i="39" a="1"/>
  <c r="D671" i="39" a="1"/>
  <c r="C926" i="39" a="1"/>
  <c r="C68" i="39" a="1"/>
  <c r="I900" i="39" a="1"/>
  <c r="D317" i="39" a="1"/>
  <c r="G579" i="39" a="1"/>
  <c r="F396" i="39" a="1"/>
  <c r="E769" i="39" a="1"/>
  <c r="C504" i="39" a="1"/>
  <c r="E505" i="39" a="1"/>
  <c r="H963" i="39" a="1"/>
  <c r="C588" i="39" a="1"/>
  <c r="C706" i="39" a="1"/>
  <c r="D609" i="39" a="1"/>
  <c r="F214" i="39" a="1"/>
  <c r="F479" i="39" a="1"/>
  <c r="D230" i="39" a="1"/>
  <c r="D533" i="39" a="1"/>
  <c r="H582" i="39" a="1"/>
  <c r="C519" i="39" a="1"/>
  <c r="F561" i="39" a="1"/>
  <c r="D980" i="39" a="1"/>
  <c r="C434" i="39" a="1"/>
  <c r="F494" i="39" a="1"/>
  <c r="I841" i="39" a="1"/>
  <c r="I222" i="39" a="1"/>
  <c r="G425" i="39" a="1"/>
  <c r="H1007" i="39" a="1"/>
  <c r="G694" i="39" a="1"/>
  <c r="H844" i="39" a="1"/>
  <c r="C726" i="39" a="1"/>
  <c r="D804" i="39" a="1"/>
  <c r="I574" i="39" a="1"/>
  <c r="F796" i="39" a="1"/>
  <c r="H677" i="39" a="1"/>
  <c r="C980" i="39" a="1"/>
  <c r="F382" i="39" a="1"/>
  <c r="E302" i="39" a="1"/>
  <c r="E392" i="39" a="1"/>
  <c r="I469" i="39" a="1"/>
  <c r="E48" i="39" a="1"/>
  <c r="H798" i="39" a="1"/>
  <c r="H743" i="39" a="1"/>
  <c r="G911" i="39" a="1"/>
  <c r="H1000" i="39" a="1"/>
  <c r="C819" i="39" a="1"/>
  <c r="C975" i="39" a="1"/>
  <c r="C30" i="39" a="1"/>
  <c r="E389" i="39" a="1"/>
  <c r="I607" i="39" a="1"/>
  <c r="D482" i="39" a="1"/>
  <c r="E627" i="39" a="1"/>
  <c r="F930" i="39" a="1"/>
  <c r="E974" i="39" a="1"/>
  <c r="E327" i="39" a="1"/>
  <c r="I373" i="39" a="1"/>
  <c r="G5" i="39" a="1"/>
  <c r="I838" i="39" a="1"/>
  <c r="C529" i="39" a="1"/>
  <c r="E755" i="39" a="1"/>
  <c r="F685" i="39" a="1"/>
  <c r="C792" i="39" a="1"/>
  <c r="C259" i="39" a="1"/>
  <c r="C1021" i="39" a="1"/>
  <c r="H834" i="39" a="1"/>
  <c r="G782" i="39" a="1"/>
  <c r="D593" i="39" a="1"/>
  <c r="F100" i="39" a="1"/>
  <c r="E370" i="39" a="1"/>
  <c r="I498" i="39" a="1"/>
  <c r="F844" i="39" a="1"/>
  <c r="C903" i="39" a="1"/>
  <c r="H235" i="39" a="1"/>
  <c r="H957" i="39" a="1"/>
  <c r="C713" i="39" a="1"/>
  <c r="G939" i="39" a="1"/>
  <c r="G446" i="39" a="1"/>
  <c r="D532" i="39" a="1"/>
  <c r="C326" i="39" a="1"/>
  <c r="F971" i="39" a="1"/>
  <c r="F894" i="39" a="1"/>
  <c r="C477" i="39" a="1"/>
  <c r="C702" i="39" a="1"/>
  <c r="E988" i="39" a="1"/>
  <c r="E981" i="39" a="1"/>
  <c r="C81" i="39" a="1"/>
  <c r="H863" i="39" a="1"/>
  <c r="E1019" i="39" a="1"/>
  <c r="C765" i="39" a="1"/>
  <c r="C991" i="39" a="1"/>
  <c r="I931" i="39" a="1"/>
  <c r="H915" i="39" a="1"/>
  <c r="C977" i="39" a="1"/>
  <c r="H720" i="39" a="1"/>
  <c r="C563" i="39" a="1"/>
  <c r="H1011" i="39" a="1"/>
  <c r="I412" i="39" a="1"/>
  <c r="D416" i="39" a="1"/>
  <c r="F472" i="39" a="1"/>
  <c r="F194" i="39" a="1"/>
  <c r="H270" i="39" a="1"/>
  <c r="H808" i="39" a="1"/>
  <c r="E364" i="39" a="1"/>
  <c r="I685" i="39" a="1"/>
  <c r="D463" i="39" a="1"/>
  <c r="I269" i="39" a="1"/>
  <c r="D955" i="39" a="1"/>
  <c r="G802" i="39" a="1"/>
  <c r="E991" i="39" a="1"/>
  <c r="E602" i="39" a="1"/>
  <c r="G867" i="39" a="1"/>
  <c r="E922" i="39" a="1"/>
  <c r="G918" i="39" a="1"/>
  <c r="H518" i="39" a="1"/>
  <c r="D861" i="39" a="1"/>
  <c r="H470" i="39" a="1"/>
  <c r="E233" i="39" a="1"/>
  <c r="C555" i="39" a="1"/>
  <c r="D965" i="39" a="1"/>
  <c r="D869" i="39" a="1"/>
  <c r="H345" i="39" a="1"/>
  <c r="G593" i="39" a="1"/>
  <c r="C91" i="39" a="1"/>
  <c r="C199" i="39" a="1"/>
  <c r="I531" i="39" a="1"/>
  <c r="C90" i="39" a="1"/>
  <c r="F909" i="39" a="1"/>
  <c r="C958" i="39" a="1"/>
  <c r="E424" i="39" a="1"/>
  <c r="C240" i="39" a="1"/>
  <c r="G643" i="39" a="1"/>
  <c r="E662" i="39" a="1"/>
  <c r="G756" i="39" a="1"/>
  <c r="E204" i="39" a="1"/>
  <c r="H790" i="39" a="1"/>
  <c r="I899" i="39" a="1"/>
  <c r="E279" i="39" a="1"/>
  <c r="G696" i="39" a="1"/>
  <c r="E885" i="39" a="1"/>
  <c r="G930" i="39" a="1"/>
  <c r="D517" i="39" a="1"/>
  <c r="I835" i="39" a="1"/>
  <c r="C193" i="39" a="1"/>
  <c r="F729" i="39" a="1"/>
  <c r="I560" i="39" a="1"/>
  <c r="D271" i="39" a="1"/>
  <c r="E592" i="39" a="1"/>
  <c r="I253" i="39" a="1"/>
  <c r="F899" i="39" a="1"/>
  <c r="C679" i="39" a="1"/>
  <c r="C404" i="39" a="1"/>
  <c r="C63" i="39" a="1"/>
  <c r="D1003" i="39" a="1"/>
  <c r="I495" i="39" a="1"/>
  <c r="F676" i="39" a="1"/>
  <c r="G761" i="39" a="1"/>
  <c r="H473" i="39" a="1"/>
  <c r="I430" i="39" a="1"/>
  <c r="C558" i="39" a="1"/>
  <c r="G955" i="39" a="1"/>
  <c r="C500" i="39" a="1"/>
  <c r="H973" i="39" a="1"/>
  <c r="F663" i="39" a="1"/>
  <c r="I370" i="39" a="1"/>
  <c r="F737" i="39" a="1"/>
  <c r="I882" i="39" a="1"/>
  <c r="I1021" i="39" a="1"/>
  <c r="H1008" i="39" a="1"/>
  <c r="D614" i="39" a="1"/>
  <c r="G692" i="39" a="1"/>
  <c r="D709" i="39" a="1"/>
  <c r="F975" i="39" a="1"/>
  <c r="D958" i="39" a="1"/>
  <c r="G482" i="39" a="1"/>
  <c r="C464" i="39" a="1"/>
  <c r="H581" i="39" a="1"/>
  <c r="C1012" i="39" a="1"/>
  <c r="C769" i="39" a="1"/>
  <c r="I825" i="39" a="1"/>
  <c r="E944" i="39" a="1"/>
  <c r="D554" i="39" a="1"/>
  <c r="I494" i="39" a="1"/>
  <c r="D378" i="39" a="1"/>
  <c r="I928" i="39" a="1"/>
  <c r="G511" i="39" a="1"/>
  <c r="I186" i="39" a="1"/>
  <c r="D571" i="39" a="1"/>
  <c r="E611" i="39" a="1"/>
  <c r="C102" i="39" a="1"/>
  <c r="E336" i="39" a="1"/>
  <c r="F287" i="39" a="1"/>
  <c r="I189" i="39" a="1"/>
  <c r="H948" i="39" a="1"/>
  <c r="E618" i="39" a="1"/>
  <c r="F427" i="39" a="1"/>
  <c r="C699" i="39" a="1"/>
  <c r="E610" i="39" a="1"/>
  <c r="H538" i="39" a="1"/>
  <c r="H922" i="39" a="1"/>
  <c r="H680" i="39" a="1"/>
  <c r="I834" i="39" a="1"/>
  <c r="C397" i="39" a="1"/>
  <c r="G884" i="39" a="1"/>
  <c r="I1001" i="39" a="1"/>
  <c r="H651" i="39" a="1"/>
  <c r="C771" i="39" a="1"/>
  <c r="I543" i="39" a="1"/>
  <c r="C804" i="39" a="1"/>
  <c r="G434" i="39" a="1"/>
  <c r="E467" i="39" a="1"/>
  <c r="E382" i="39" a="1"/>
  <c r="I802" i="39" a="1"/>
  <c r="E52" i="39" a="1"/>
  <c r="D796" i="39" a="1"/>
  <c r="I320" i="39" a="1"/>
  <c r="I651" i="39" a="1"/>
  <c r="H923" i="39" a="1"/>
  <c r="G827" i="39" a="1"/>
  <c r="H115" i="39" a="1"/>
  <c r="D235" i="39" a="1"/>
  <c r="F884" i="39" a="1"/>
  <c r="I468" i="39" a="1"/>
  <c r="I1015" i="39" a="1"/>
  <c r="G763" i="39" a="1"/>
  <c r="C325" i="39" a="1"/>
  <c r="C553" i="39" a="1"/>
  <c r="F977" i="39" a="1"/>
  <c r="H901" i="39" a="1"/>
  <c r="G669" i="39" a="1"/>
  <c r="G189" i="39" a="1"/>
  <c r="E360" i="39" a="1"/>
  <c r="E184" i="39" a="1"/>
  <c r="G470" i="39" a="1"/>
  <c r="G702" i="39" a="1"/>
  <c r="D212" i="39" a="1"/>
  <c r="I328" i="39" a="1"/>
  <c r="I867" i="39" a="1"/>
  <c r="I297" i="39" a="1"/>
  <c r="E954" i="39" a="1"/>
  <c r="G613" i="39" a="1"/>
  <c r="H916" i="39" a="1"/>
  <c r="D634" i="39" a="1"/>
  <c r="D963" i="39" a="1"/>
  <c r="H836" i="39" a="1"/>
  <c r="C324" i="39" a="1"/>
  <c r="I848" i="39" a="1"/>
  <c r="C97" i="39" a="1"/>
  <c r="D584" i="39" a="1"/>
  <c r="D602" i="39" a="1"/>
  <c r="E727" i="39" a="1"/>
  <c r="H1023" i="39" a="1"/>
  <c r="C118" i="39" a="1"/>
  <c r="C707" i="39" a="1"/>
  <c r="I534" i="39" a="1"/>
  <c r="C758" i="39" a="1"/>
  <c r="H709" i="39" a="1"/>
  <c r="D895" i="39" a="1"/>
  <c r="H701" i="39" a="1"/>
  <c r="G535" i="39" a="1"/>
  <c r="D589" i="39" a="1"/>
  <c r="G732" i="39" a="1"/>
  <c r="I475" i="39" a="1"/>
  <c r="H256" i="39" a="1"/>
  <c r="F550" i="39" a="1"/>
  <c r="F999" i="39" a="1"/>
  <c r="E798" i="39" a="1"/>
  <c r="D412" i="39" a="1"/>
  <c r="D850" i="39" a="1"/>
  <c r="D780" i="39" a="1"/>
  <c r="C775" i="39" a="1"/>
  <c r="D345" i="39" a="1"/>
  <c r="E559" i="39" a="1"/>
  <c r="G779" i="39" a="1"/>
  <c r="I890" i="39" a="1"/>
  <c r="G375" i="39" a="1"/>
  <c r="H997" i="39" a="1"/>
  <c r="C948" i="39" a="1"/>
  <c r="C243" i="39" a="1"/>
  <c r="I767" i="39" a="1"/>
  <c r="C772" i="39" a="1"/>
  <c r="H940" i="39" a="1"/>
  <c r="H933" i="39" a="1"/>
  <c r="D194" i="39" a="1"/>
  <c r="F213" i="39" a="1"/>
  <c r="H321" i="39" a="1"/>
  <c r="D308" i="39" a="1"/>
  <c r="G979" i="39" a="1"/>
  <c r="E631" i="39" a="1"/>
  <c r="E344" i="39" a="1"/>
  <c r="C252" i="39" a="1"/>
  <c r="E791" i="39" a="1"/>
  <c r="H762" i="39" a="1"/>
  <c r="G572" i="39" a="1"/>
  <c r="C222" i="39" a="1"/>
  <c r="C48" i="39" a="1"/>
  <c r="I529" i="39" a="1"/>
  <c r="F993" i="39" a="1"/>
  <c r="I415" i="39" a="1"/>
  <c r="C961" i="39" a="1"/>
  <c r="G819" i="39" a="1"/>
  <c r="I980" i="39" a="1"/>
  <c r="C174" i="39" a="1"/>
  <c r="D823" i="39" a="1"/>
  <c r="D920" i="39" a="1"/>
  <c r="I862" i="39" a="1"/>
  <c r="C143" i="39" a="1"/>
  <c r="G770" i="39" a="1"/>
  <c r="C107" i="39" a="1"/>
  <c r="F908" i="39" a="1"/>
  <c r="C964" i="39" a="1"/>
  <c r="C299" i="39" a="1"/>
  <c r="F1023" i="39" a="1"/>
  <c r="F778" i="39" a="1"/>
  <c r="F607" i="39" a="1"/>
  <c r="C80" i="39" a="1"/>
  <c r="I785" i="39" a="1"/>
  <c r="D599" i="39" a="1"/>
  <c r="G408" i="39" a="1"/>
  <c r="E837" i="39" a="1"/>
  <c r="D376" i="39" a="1"/>
  <c r="I876" i="39" a="1"/>
  <c r="F324" i="39" a="1"/>
  <c r="C178" i="39" a="1"/>
  <c r="H293" i="39" a="1"/>
  <c r="I823" i="39" a="1"/>
  <c r="I922" i="39" a="1"/>
  <c r="F372" i="39" a="1"/>
  <c r="I851" i="39" a="1"/>
  <c r="C766" i="39" a="1"/>
  <c r="G534" i="39" a="1"/>
  <c r="G987" i="39" a="1"/>
  <c r="E843" i="39" a="1"/>
  <c r="F887" i="39" a="1"/>
  <c r="G789" i="39" a="1"/>
  <c r="G17" i="6"/>
  <c r="G805" i="39" a="1"/>
  <c r="E1012" i="39" a="1"/>
  <c r="I764" i="39" a="1"/>
  <c r="H924" i="39" a="1"/>
  <c r="I380" i="39" a="1"/>
  <c r="F759" i="39" a="1"/>
  <c r="I392" i="39" a="1"/>
  <c r="I960" i="39" a="1"/>
  <c r="H864" i="39" a="1"/>
  <c r="E260" i="39" a="1"/>
  <c r="C532" i="39" a="1"/>
  <c r="H589" i="39" a="1"/>
  <c r="D802" i="39" a="1"/>
  <c r="H964" i="39" a="1"/>
  <c r="C388" i="39" a="1"/>
  <c r="F959" i="39" a="1"/>
  <c r="C215" i="39" a="1"/>
  <c r="F905" i="39" a="1"/>
  <c r="F581" i="39" a="1"/>
  <c r="G530" i="39" a="1"/>
  <c r="C636" i="39" a="1"/>
  <c r="F996" i="39" a="1"/>
  <c r="E888" i="39" a="1"/>
  <c r="C92" i="39" a="1"/>
  <c r="C408" i="39" a="1"/>
  <c r="C216" i="39" a="1"/>
  <c r="C144" i="39" a="1"/>
  <c r="C889" i="39" a="1"/>
  <c r="C166" i="39" a="1"/>
  <c r="G334" i="39" a="1"/>
  <c r="D1008" i="39" a="1"/>
  <c r="D475" i="39" a="1"/>
  <c r="D817" i="39" a="1"/>
  <c r="C281" i="39" a="1"/>
  <c r="I702" i="39" a="1"/>
  <c r="D587" i="39" a="1"/>
  <c r="F926" i="39" a="1"/>
  <c r="F960" i="39" a="1"/>
  <c r="I843" i="39" a="1"/>
  <c r="F570" i="39" a="1"/>
  <c r="E497" i="39" a="1"/>
  <c r="E235" i="39" a="1"/>
  <c r="G703" i="39" a="1"/>
  <c r="C891" i="39" a="1"/>
  <c r="I577" i="39" a="1"/>
  <c r="C750" i="39" a="1"/>
  <c r="E634" i="39" a="1"/>
  <c r="I786" i="39" a="1"/>
  <c r="D873" i="39" a="1"/>
  <c r="F636" i="39" a="1"/>
  <c r="G279" i="39" a="1"/>
  <c r="I647" i="39" a="1"/>
  <c r="E227" i="39" a="1"/>
  <c r="E491" i="39" a="1"/>
  <c r="E476" i="39" a="1"/>
  <c r="H929" i="39" a="1"/>
  <c r="C462" i="39" a="1"/>
  <c r="I858" i="39" a="1"/>
  <c r="C292" i="39" a="1"/>
  <c r="C510" i="39" a="1"/>
  <c r="H15" i="39" a="1"/>
  <c r="I194" i="39" a="1"/>
  <c r="F743" i="39" a="1"/>
  <c r="D253" i="39" a="1"/>
  <c r="C76" i="39" a="1"/>
  <c r="D204" i="39" a="1"/>
  <c r="E784" i="39" a="1"/>
  <c r="C378" i="39" a="1"/>
  <c r="C244" i="39" a="1"/>
  <c r="I919" i="39" a="1"/>
  <c r="E413" i="39" a="1"/>
  <c r="H24" i="39" a="1"/>
  <c r="G129" i="39" a="1"/>
  <c r="E712" i="39" a="1"/>
  <c r="H469" i="39" a="1"/>
  <c r="D847" i="39" a="1"/>
  <c r="F843" i="39" a="1"/>
  <c r="G836" i="39" a="1"/>
  <c r="F517" i="39" a="1"/>
  <c r="C923" i="39" a="1"/>
  <c r="D469" i="39" a="1"/>
  <c r="D707" i="39" a="1"/>
  <c r="E864" i="39" a="1"/>
  <c r="H785" i="39" a="1"/>
  <c r="E884" i="39" a="1"/>
  <c r="I800" i="39" a="1"/>
  <c r="F799" i="39" a="1"/>
  <c r="I998" i="39" a="1"/>
  <c r="G925" i="39" a="1"/>
  <c r="F293" i="39" a="1"/>
  <c r="E860" i="39" a="1"/>
  <c r="E1" i="39" a="1"/>
  <c r="D501" i="39" a="1"/>
  <c r="I943" i="39" a="1"/>
  <c r="H463" i="39" a="1"/>
  <c r="G906" i="39" a="1"/>
  <c r="I896" i="39" a="1"/>
  <c r="G988" i="39" a="1"/>
  <c r="F532" i="39" a="1"/>
  <c r="D370" i="39" a="1"/>
  <c r="F95" i="39" a="1"/>
  <c r="F798" i="39" a="1"/>
  <c r="H574" i="39" a="1"/>
  <c r="D153" i="39" a="1"/>
  <c r="H907" i="39" a="1"/>
  <c r="E139" i="39" a="1"/>
  <c r="E441" i="39" a="1"/>
  <c r="E691" i="39" a="1"/>
  <c r="H608" i="39" a="1"/>
  <c r="D795" i="39" a="1"/>
  <c r="F762" i="39" a="1"/>
  <c r="G815" i="39" a="1"/>
  <c r="E496" i="39" a="1"/>
  <c r="D1015" i="39" a="1"/>
  <c r="H580" i="39" a="1"/>
  <c r="I441" i="39" a="1"/>
  <c r="I927" i="39" a="1"/>
  <c r="G806" i="39" a="1"/>
  <c r="E753" i="39" a="1"/>
  <c r="D504" i="39" a="1"/>
  <c r="I988" i="39" a="1"/>
  <c r="I663" i="39" a="1"/>
  <c r="F805" i="39" a="1"/>
  <c r="H618" i="39" a="1"/>
  <c r="F788" i="39" a="1"/>
  <c r="D889" i="39" a="1"/>
  <c r="E778" i="39" a="1"/>
  <c r="I480" i="39" a="1"/>
  <c r="E961" i="39" a="1"/>
  <c r="C688" i="39" a="1"/>
  <c r="E639" i="39" a="1"/>
  <c r="C883" i="39" a="1"/>
  <c r="E535" i="39" a="1"/>
  <c r="I628" i="39" a="1"/>
  <c r="E523" i="39" a="1"/>
  <c r="E412" i="39" a="1"/>
  <c r="G826" i="39" a="1"/>
  <c r="I631" i="39" a="1"/>
  <c r="C312" i="39" a="1"/>
  <c r="C195" i="39" a="1"/>
  <c r="C783" i="39" a="1"/>
  <c r="C609" i="39" a="1"/>
  <c r="C286" i="39" a="1"/>
  <c r="F491" i="39" a="1"/>
  <c r="F620" i="39" a="1"/>
  <c r="E818" i="39" a="1"/>
  <c r="G90" i="39" a="1"/>
  <c r="H600" i="39" a="1"/>
  <c r="I196" i="39" a="1"/>
  <c r="F979" i="39" a="1"/>
  <c r="H745" i="39" a="1"/>
  <c r="C831" i="39" a="1"/>
  <c r="H241" i="39" a="1"/>
  <c r="H696" i="39" a="1"/>
  <c r="H735" i="39" a="1"/>
  <c r="F920" i="39" a="1"/>
  <c r="C237" i="39" a="1"/>
  <c r="G997" i="39" a="1"/>
  <c r="C967" i="39" a="1"/>
  <c r="C25" i="39" a="1"/>
  <c r="F687" i="39" a="1"/>
  <c r="C280" i="39" a="1"/>
  <c r="C981" i="39" a="1"/>
  <c r="D403" i="39" a="1"/>
  <c r="E939" i="39" a="1"/>
  <c r="F919" i="39" a="1"/>
  <c r="F1007" i="39" a="1"/>
  <c r="G484" i="39" a="1"/>
  <c r="E995" i="39" a="1"/>
  <c r="G184" i="39" a="1"/>
  <c r="C743" i="39" a="1"/>
  <c r="E363" i="39" a="1"/>
  <c r="C965" i="39" a="1"/>
  <c r="C619" i="39" a="1"/>
  <c r="E671" i="39" a="1"/>
  <c r="H585" i="39" a="1"/>
  <c r="I917" i="39" a="1"/>
  <c r="C417" i="39" a="1"/>
  <c r="I236" i="39" a="1"/>
  <c r="F18" i="39" a="1"/>
  <c r="E75" i="39" a="1"/>
  <c r="C567" i="39" a="1"/>
  <c r="E724" i="39" a="1"/>
  <c r="C641" i="39" a="1"/>
  <c r="D961" i="39" a="1"/>
  <c r="G840" i="39" a="1"/>
  <c r="F589" i="39" a="1"/>
  <c r="E973" i="39" a="1"/>
  <c r="C234" i="39" a="1"/>
  <c r="H854" i="39" a="1"/>
  <c r="H627" i="39" a="1"/>
  <c r="I682" i="39" a="1"/>
  <c r="F787" i="39" a="1"/>
  <c r="F980" i="39" a="1"/>
  <c r="F715" i="39" a="1"/>
  <c r="F810" i="39" a="1"/>
  <c r="I929" i="39" a="1"/>
  <c r="D706" i="39" a="1"/>
  <c r="C608" i="39" a="1"/>
  <c r="C528" i="39" a="1"/>
  <c r="H593" i="39" a="1"/>
  <c r="D686" i="39" a="1"/>
  <c r="D80" i="39" a="1"/>
  <c r="F1" i="39" a="1"/>
  <c r="D837" i="39" a="1"/>
  <c r="G928" i="39" a="1"/>
  <c r="G312" i="39" a="1"/>
  <c r="G536" i="39" a="1"/>
  <c r="I992" i="39" a="1"/>
  <c r="E809" i="39" a="1"/>
  <c r="I850" i="39" a="1"/>
  <c r="G527" i="39" a="1"/>
  <c r="H988" i="39" a="1"/>
  <c r="F353" i="39" a="1"/>
  <c r="D346" i="39" a="1"/>
  <c r="H727" i="39" a="1"/>
  <c r="C833" i="39" a="1"/>
  <c r="D737" i="39" a="1"/>
  <c r="G698" i="39" a="1"/>
  <c r="H236" i="39" a="1"/>
  <c r="C776" i="39" a="1"/>
  <c r="C978" i="39" a="1"/>
  <c r="D960" i="39" a="1"/>
  <c r="D997" i="39" a="1"/>
  <c r="G937" i="39" a="1"/>
  <c r="C1015" i="39" a="1"/>
  <c r="F619" i="39" a="1"/>
  <c r="G854" i="39" a="1"/>
  <c r="E1005" i="39" a="1"/>
  <c r="C437" i="39" a="1"/>
  <c r="I966" i="39" a="1"/>
  <c r="H884" i="39" a="1"/>
  <c r="D283" i="39" a="1"/>
  <c r="G427" i="39" a="1"/>
  <c r="H17" i="6"/>
  <c r="F869" i="39" a="1"/>
  <c r="E661" i="39" a="1"/>
  <c r="I897" i="39" a="1"/>
  <c r="H691" i="39" a="1"/>
  <c r="C226" i="39" a="1"/>
  <c r="D563" i="39" a="1"/>
  <c r="E544" i="39" a="1"/>
  <c r="C690" i="39" a="1"/>
  <c r="C884" i="39" a="1"/>
  <c r="C570" i="39" a="1"/>
  <c r="H858" i="39" a="1"/>
  <c r="F681" i="39" a="1"/>
  <c r="H274" i="39" a="1"/>
  <c r="F485" i="39" a="1"/>
  <c r="E801" i="39" a="1"/>
  <c r="G682" i="39" a="1"/>
  <c r="C175" i="39" a="1"/>
  <c r="G385" i="39" a="1"/>
  <c r="I452" i="39" a="1"/>
  <c r="H536" i="39" a="1"/>
  <c r="C489" i="39" a="1"/>
  <c r="C552" i="39" a="1"/>
  <c r="F657" i="39" a="1"/>
  <c r="G401" i="39" a="1"/>
  <c r="I973" i="39" a="1"/>
  <c r="C885" i="39" a="1"/>
  <c r="G832" i="39" a="1"/>
  <c r="D1010" i="39" a="1"/>
  <c r="C666" i="39" a="1"/>
  <c r="G813" i="39" a="1"/>
  <c r="C62" i="39" a="1"/>
  <c r="C545" i="39" a="1"/>
  <c r="E422" i="39" a="1"/>
  <c r="I799" i="39" a="1"/>
  <c r="H793" i="39" a="1"/>
  <c r="C646" i="39" a="1"/>
  <c r="E764" i="39" a="1"/>
  <c r="E841" i="39" a="1"/>
  <c r="C822" i="39" a="1"/>
  <c r="G340" i="39" a="1"/>
  <c r="G551" i="39" a="1"/>
  <c r="C65" i="39" a="1"/>
  <c r="F896" i="39" a="1"/>
  <c r="C426" i="39" a="1"/>
  <c r="E455" i="39" a="1"/>
  <c r="G853" i="39" a="1"/>
  <c r="G587" i="39" a="1"/>
  <c r="F863" i="39" a="1"/>
  <c r="E879" i="39" a="1"/>
  <c r="I255" i="39" a="1"/>
  <c r="I340" i="39" a="1"/>
  <c r="E668" i="39" a="1"/>
  <c r="C419" i="39" a="1"/>
  <c r="H958" i="39" a="1"/>
  <c r="C774" i="39" a="1"/>
  <c r="H649" i="39" a="1"/>
  <c r="H561" i="39" a="1"/>
  <c r="C1007" i="39" a="1"/>
  <c r="C821" i="39" a="1"/>
  <c r="D749" i="39" a="1"/>
  <c r="H246" i="39" a="1"/>
  <c r="C547" i="39" a="1"/>
  <c r="E947" i="39" a="1"/>
  <c r="H856" i="39" a="1"/>
  <c r="F688" i="39" a="1"/>
  <c r="H947" i="39" a="1"/>
  <c r="C327" i="39" a="1"/>
  <c r="C969" i="39" a="1"/>
  <c r="D742" i="39" a="1"/>
  <c r="E29" i="39" a="1"/>
  <c r="E925" i="39" a="1"/>
  <c r="F852" i="39" a="1"/>
  <c r="E847" i="39" a="1"/>
  <c r="D654" i="39" a="1"/>
  <c r="H930" i="39" a="1"/>
  <c r="G810" i="39" a="1"/>
  <c r="F221" i="39" a="1"/>
  <c r="H871" i="39" a="1"/>
  <c r="I771" i="39" a="1"/>
  <c r="I283" i="39" a="1"/>
  <c r="D1013" i="39" a="1"/>
  <c r="E210" i="39" a="1"/>
  <c r="D507" i="39" a="1"/>
  <c r="H1004" i="39" a="1"/>
  <c r="D381" i="39" a="1"/>
  <c r="I855" i="39" a="1"/>
  <c r="H320" i="39" a="1"/>
  <c r="G902" i="39" a="1"/>
  <c r="D586" i="39" a="1"/>
  <c r="F952" i="39" a="1"/>
  <c r="I961" i="39" a="1"/>
  <c r="G308" i="39" a="1"/>
  <c r="H139" i="39" a="1"/>
  <c r="F579" i="39" a="1"/>
  <c r="G353" i="39" a="1"/>
  <c r="D830" i="39" a="1"/>
  <c r="E916" i="39" a="1"/>
  <c r="E331" i="39" a="1"/>
  <c r="C455" i="39" a="1"/>
  <c r="F377" i="39" a="1"/>
  <c r="D352" i="39" a="1"/>
  <c r="E673" i="39" a="1"/>
  <c r="C157" i="39" a="1"/>
  <c r="H682" i="39" a="1"/>
  <c r="F605" i="39" a="1"/>
  <c r="G493" i="39" a="1"/>
  <c r="H755" i="39" a="1"/>
  <c r="C899" i="39" a="1"/>
  <c r="E575" i="39" a="1"/>
  <c r="E325" i="39" a="1"/>
  <c r="D820" i="39" a="1"/>
  <c r="E650" i="39" a="1"/>
  <c r="H635" i="39" a="1"/>
  <c r="H495" i="39" a="1"/>
  <c r="G552" i="39" a="1"/>
  <c r="I246" i="39" a="1"/>
  <c r="G393" i="39" a="1"/>
  <c r="F493" i="39" a="1"/>
  <c r="H527" i="39" a="1"/>
  <c r="G64" i="39" a="1"/>
  <c r="D496" i="39" a="1"/>
  <c r="F441" i="39" a="1"/>
  <c r="H724" i="39" a="1"/>
  <c r="I601" i="39" a="1"/>
  <c r="I403" i="39" a="1"/>
  <c r="G387" i="39" a="1"/>
  <c r="F986" i="39" a="1"/>
  <c r="D942" i="39" a="1"/>
  <c r="F633" i="39" a="1"/>
  <c r="I591" i="39" a="1"/>
  <c r="H855" i="39" a="1"/>
  <c r="H932" i="39" a="1"/>
  <c r="E744" i="39" a="1"/>
  <c r="C393" i="39" a="1"/>
  <c r="C4" i="39" a="1"/>
  <c r="C677" i="39" a="1"/>
  <c r="C13" i="39" a="1"/>
  <c r="C994" i="39" a="1"/>
  <c r="H899" i="39" a="1"/>
  <c r="D733" i="39" a="1"/>
  <c r="E653" i="39" a="1"/>
  <c r="E558" i="39" a="1"/>
  <c r="F845" i="39" a="1"/>
  <c r="F910" i="39" a="1"/>
  <c r="H748" i="39" a="1"/>
  <c r="E743" i="39" a="1"/>
  <c r="F41" i="39" a="1"/>
  <c r="E390" i="39" a="1"/>
  <c r="I693" i="39" a="1"/>
  <c r="F444" i="39" a="1"/>
  <c r="D932" i="39" a="1"/>
  <c r="F806" i="39" a="1"/>
  <c r="I686" i="39" a="1"/>
  <c r="H475" i="39" a="1"/>
  <c r="G959" i="39" a="1"/>
  <c r="E928" i="39" a="1"/>
  <c r="E212" i="39" a="1"/>
  <c r="D793" i="39" a="1"/>
  <c r="H842" i="39" a="1"/>
  <c r="H880" i="39" a="1"/>
  <c r="G843" i="39" a="1"/>
  <c r="D583" i="39" a="1"/>
  <c r="E683" i="39" a="1"/>
  <c r="F746" i="39" a="1"/>
  <c r="G200" i="39" a="1"/>
  <c r="I723" i="39" a="1"/>
  <c r="D902" i="39" a="1"/>
  <c r="H486" i="39" a="1"/>
  <c r="H387" i="39" a="1"/>
  <c r="C319" i="39" a="1"/>
  <c r="D829" i="39" a="1"/>
  <c r="D629" i="39" a="1"/>
  <c r="D818" i="39" a="1"/>
  <c r="C829" i="39" a="1"/>
  <c r="H510" i="39" a="1"/>
  <c r="H653" i="39" a="1"/>
  <c r="C694" i="39" a="1"/>
  <c r="E1009" i="39" a="1"/>
  <c r="F752" i="39" a="1"/>
  <c r="C823" i="39" a="1"/>
  <c r="C376" i="39" a="1"/>
  <c r="C135" i="39" a="1"/>
  <c r="G585" i="39" a="1"/>
  <c r="D643" i="39" a="1"/>
  <c r="C94" i="39" a="1"/>
  <c r="G1020" i="39" a="1"/>
  <c r="G424" i="39" a="1"/>
  <c r="D785" i="39" a="1"/>
  <c r="G922" i="39" a="1"/>
  <c r="G915" i="39" a="1"/>
  <c r="C380" i="39" a="1"/>
  <c r="C465" i="39" a="1"/>
  <c r="E1000" i="39" a="1"/>
  <c r="F889" i="39" a="1"/>
  <c r="E435" i="39" a="1"/>
  <c r="I136" i="39" a="1"/>
  <c r="E555" i="39" a="1"/>
  <c r="H347" i="39" a="1"/>
  <c r="I722" i="39" a="1"/>
  <c r="D368" i="39" a="1"/>
  <c r="H971" i="39" a="1"/>
  <c r="F611" i="39" a="1"/>
  <c r="C119" i="39" a="1"/>
  <c r="H673" i="39" a="1"/>
  <c r="I703" i="39" a="1"/>
  <c r="E568" i="39" a="1"/>
  <c r="H447" i="39" a="1"/>
  <c r="H570" i="39" a="1"/>
  <c r="C439" i="39" a="1"/>
  <c r="D490" i="39" a="1"/>
  <c r="C289" i="39" a="1"/>
  <c r="C133" i="39" a="1"/>
  <c r="E767" i="39" a="1"/>
  <c r="F794" i="39" a="1"/>
  <c r="C89" i="39" a="1"/>
  <c r="H610" i="39" a="1"/>
  <c r="I257" i="39" a="1"/>
  <c r="H266" i="39" a="1"/>
  <c r="E278" i="39" a="1"/>
  <c r="E840" i="39" a="1"/>
  <c r="G701" i="39" a="1"/>
  <c r="D577" i="39" a="1"/>
  <c r="C854" i="39" a="1"/>
  <c r="C673" i="39" a="1"/>
  <c r="I226" i="39" a="1"/>
  <c r="C517" i="39" a="1"/>
  <c r="F690" i="39" a="1"/>
  <c r="F707" i="39" a="1"/>
  <c r="C385" i="39" a="1"/>
  <c r="I501" i="39" a="1"/>
  <c r="C591" i="39" a="1"/>
  <c r="C544" i="39" a="1"/>
  <c r="D765" i="39" a="1"/>
  <c r="E556" i="39" a="1"/>
  <c r="C273" i="39" a="1"/>
  <c r="F880" i="39" a="1"/>
  <c r="G369" i="39" a="1"/>
  <c r="E923" i="39" a="1"/>
  <c r="I687" i="39" a="1"/>
  <c r="E626" i="39" a="1"/>
  <c r="C996" i="39" a="1"/>
  <c r="H906" i="39" a="1"/>
  <c r="H706" i="39" a="1"/>
  <c r="G644" i="39" a="1"/>
  <c r="I657" i="39" a="1"/>
  <c r="C940" i="39" a="1"/>
  <c r="D996" i="39" a="1"/>
  <c r="I748" i="39" a="1"/>
  <c r="H810" i="39" a="1"/>
  <c r="D678" i="39" a="1"/>
  <c r="F621" i="39" a="1"/>
  <c r="I329" i="39" a="1"/>
  <c r="I715" i="39" a="1"/>
  <c r="E480" i="39" a="1"/>
  <c r="C887" i="39" a="1"/>
  <c r="D640" i="39" a="1"/>
  <c r="H1024" i="39" a="1"/>
  <c r="H759" i="39" a="1"/>
  <c r="D890" i="39" a="1"/>
  <c r="D791" i="39" a="1"/>
  <c r="E528" i="39" a="1"/>
  <c r="H918" i="39" a="1"/>
  <c r="F918" i="39" a="1"/>
  <c r="I906" i="39" a="1"/>
  <c r="G862" i="39" a="1"/>
  <c r="I319" i="39" a="1"/>
  <c r="F859" i="39" a="1"/>
  <c r="C180" i="39" a="1"/>
  <c r="D515" i="39" a="1"/>
  <c r="C787" i="39" a="1"/>
  <c r="E836" i="39" a="1"/>
  <c r="G821" i="39" a="1"/>
  <c r="F768" i="39" a="1"/>
  <c r="H800" i="39" a="1"/>
  <c r="F625" i="39" a="1"/>
  <c r="E901" i="39" a="1"/>
  <c r="I794" i="39" a="1"/>
  <c r="E407" i="39" a="1"/>
  <c r="E597" i="39" a="1"/>
  <c r="G589" i="39" a="1"/>
  <c r="C746" i="39" a="1"/>
  <c r="E489" i="39" a="1"/>
  <c r="I632" i="39" a="1"/>
  <c r="C16" i="39" a="1"/>
  <c r="I681" i="39" a="1"/>
  <c r="F855" i="39" a="1"/>
  <c r="C338" i="39" a="1"/>
  <c r="C843" i="39" a="1"/>
  <c r="E895" i="39" a="1"/>
  <c r="E850" i="39" a="1"/>
  <c r="G653" i="39" a="1"/>
  <c r="F970" i="39" a="1"/>
  <c r="C890" i="39" a="1"/>
  <c r="F717" i="39" a="1"/>
  <c r="E730" i="39" a="1"/>
  <c r="I629" i="39" a="1"/>
  <c r="I947" i="39" a="1"/>
  <c r="I299" i="39" a="1"/>
  <c r="F903" i="39" a="1"/>
  <c r="H747" i="39" a="1"/>
  <c r="C282" i="39" a="1"/>
  <c r="C383" i="39" a="1"/>
  <c r="I522" i="39" a="1"/>
  <c r="G733" i="39" a="1"/>
  <c r="G381" i="39" a="1"/>
  <c r="H805" i="39" a="1"/>
  <c r="G688" i="39" a="1"/>
  <c r="H652" i="39" a="1"/>
  <c r="E312" i="39" a="1"/>
  <c r="C52" i="39" a="1"/>
  <c r="F529" i="39" a="1"/>
  <c r="G1022" i="39" a="1"/>
  <c r="H455" i="39" a="1"/>
  <c r="E873" i="39" a="1"/>
  <c r="G1024" i="39" a="1"/>
  <c r="H764" i="39" a="1"/>
  <c r="C129" i="39" a="1"/>
  <c r="I4" i="39" a="1"/>
  <c r="E664" i="39" a="1"/>
  <c r="I821" i="39" a="1"/>
  <c r="G417" i="39" a="1"/>
  <c r="D700" i="39" a="1"/>
  <c r="H590" i="39" a="1"/>
  <c r="C924" i="39" a="1"/>
  <c r="F275" i="39" a="1"/>
  <c r="H945" i="39" a="1"/>
  <c r="I532" i="39" a="1"/>
  <c r="E432" i="39" a="1"/>
  <c r="H886" i="39" a="1"/>
  <c r="I643" i="39" a="1"/>
  <c r="H775" i="39" a="1"/>
  <c r="I77" i="39" a="1"/>
  <c r="H322" i="39" a="1"/>
  <c r="I940" i="39" a="1"/>
  <c r="C658" i="39" a="1"/>
  <c r="F897" i="39" a="1"/>
  <c r="F610" i="39" a="1"/>
  <c r="G31" i="39" a="1"/>
  <c r="G510" i="39" a="1"/>
  <c r="G489" i="39" a="1"/>
  <c r="H629" i="39" a="1"/>
  <c r="G520" i="39" a="1"/>
  <c r="E237" i="39" a="1"/>
  <c r="F333" i="39" a="1"/>
  <c r="E218" i="39" a="1"/>
  <c r="G259" i="39" a="1"/>
  <c r="C751" i="39" a="1"/>
  <c r="C287" i="39" a="1"/>
  <c r="I837" i="39" a="1"/>
  <c r="D165" i="39" a="1"/>
  <c r="C453" i="39" a="1"/>
  <c r="E748" i="39" a="1"/>
  <c r="F912" i="39" a="1"/>
  <c r="F328" i="39" a="1"/>
  <c r="H542" i="39" a="1"/>
  <c r="E741" i="39" a="1"/>
  <c r="C267" i="39" a="1"/>
  <c r="C712" i="39" a="1"/>
  <c r="D710" i="39" a="1"/>
  <c r="G794" i="39" a="1"/>
  <c r="I1011" i="39" a="1"/>
  <c r="H760" i="39" a="1"/>
  <c r="C782" i="39" a="1"/>
  <c r="E1020" i="39" a="1"/>
  <c r="I981" i="39" a="1"/>
  <c r="D518" i="39" a="1"/>
  <c r="E391" i="39" a="1"/>
  <c r="D70" i="39" a="1"/>
  <c r="I985" i="39" a="1"/>
  <c r="F541" i="39" a="1"/>
  <c r="D916" i="39" a="1"/>
  <c r="E91" i="39" a="1"/>
  <c r="D428" i="39" a="1"/>
  <c r="I10" i="39" a="1"/>
  <c r="C212" i="39" a="1"/>
  <c r="H213" i="39" a="1"/>
  <c r="C1003" i="39" a="1"/>
  <c r="F370" i="39" a="1"/>
  <c r="D420" i="39" a="1"/>
  <c r="F888" i="39" a="1"/>
  <c r="D995" i="39" a="1"/>
  <c r="D718" i="39" a="1"/>
  <c r="F268" i="39" a="1"/>
  <c r="F661" i="39" a="1"/>
  <c r="I500" i="39" a="1"/>
  <c r="H660" i="39" a="1"/>
  <c r="D1014" i="39" a="1"/>
  <c r="H294" i="39" a="1"/>
  <c r="I997" i="39" a="1"/>
  <c r="F846" i="39" a="1"/>
  <c r="F584" i="39" a="1"/>
  <c r="C26" i="39" a="1"/>
  <c r="C881" i="39" a="1"/>
  <c r="D760" i="39" a="1"/>
  <c r="I968" i="39" a="1"/>
  <c r="G956" i="39" a="1"/>
  <c r="I433" i="39" a="1"/>
  <c r="G475" i="39" a="1"/>
  <c r="F70" i="39" a="1"/>
  <c r="I777" i="39" a="1"/>
  <c r="F442" i="39" a="1"/>
  <c r="E459" i="39" a="1"/>
  <c r="H556" i="39" a="1"/>
  <c r="C435" i="39" a="1"/>
  <c r="C179" i="39" a="1"/>
  <c r="I872" i="39" a="1"/>
  <c r="G920" i="39" a="1"/>
  <c r="H713" i="39" a="1"/>
  <c r="F770" i="39" a="1"/>
  <c r="C531" i="39" a="1"/>
  <c r="F1015" i="39" a="1"/>
  <c r="I955" i="39" a="1"/>
  <c r="D843" i="39" a="1"/>
  <c r="D913" i="39" a="1"/>
  <c r="F320" i="39" a="1"/>
  <c r="G992" i="39" a="1"/>
  <c r="H607" i="39" a="1"/>
  <c r="D369" i="39" a="1"/>
  <c r="G406" i="39" a="1"/>
  <c r="H978" i="39" a="1"/>
  <c r="I225" i="39" a="1"/>
  <c r="I181" i="39" a="1"/>
  <c r="I828" i="39" a="1"/>
  <c r="D926" i="39" a="1"/>
  <c r="H630" i="39" a="1"/>
  <c r="C698" i="39" a="1"/>
  <c r="H946" i="39" a="1"/>
  <c r="C897" i="39" a="1"/>
  <c r="C1013" i="39" a="1"/>
  <c r="D471" i="39" a="1"/>
  <c r="E502" i="39" a="1"/>
  <c r="C352" i="39" a="1"/>
  <c r="C709" i="39" a="1"/>
  <c r="G620" i="39" a="1"/>
  <c r="C329" i="39" a="1"/>
  <c r="F732" i="39" a="1"/>
  <c r="H753" i="39" a="1"/>
  <c r="D929" i="39" a="1"/>
  <c r="C764" i="39" a="1"/>
  <c r="G1002" i="39" a="1"/>
  <c r="C905" i="39" a="1"/>
  <c r="C546" i="39" a="1"/>
  <c r="E986" i="39" a="1"/>
  <c r="F423" i="39" a="1"/>
  <c r="C165" i="39" a="1"/>
  <c r="C67" i="39" a="1"/>
  <c r="F299" i="39" a="1"/>
  <c r="I524" i="39" a="1"/>
  <c r="I619" i="39" a="1"/>
  <c r="G916" i="39" a="1"/>
  <c r="F987" i="39" a="1"/>
  <c r="E481" i="39" a="1"/>
  <c r="G755" i="39" a="1"/>
  <c r="E410" i="39" a="1"/>
  <c r="E829" i="39" a="1"/>
  <c r="D867" i="39" a="1"/>
  <c r="C362" i="39" a="1"/>
  <c r="G842" i="39" a="1"/>
  <c r="C935" i="39" a="1"/>
  <c r="F694" i="39" a="1"/>
  <c r="C201" i="39" a="1"/>
  <c r="E636" i="39" a="1"/>
  <c r="F1014" i="39" a="1"/>
  <c r="D773" i="39" a="1"/>
  <c r="C893" i="39" a="1"/>
  <c r="I984" i="39" a="1"/>
  <c r="C169" i="39" a="1"/>
  <c r="H902" i="39" a="1"/>
  <c r="G293" i="39" a="1"/>
  <c r="H87" i="39" a="1"/>
  <c r="G52" i="39" a="1"/>
  <c r="F459" i="39" a="1"/>
  <c r="C669" i="39" a="1"/>
  <c r="H296" i="39" a="1"/>
  <c r="G357" i="39" a="1"/>
  <c r="F813" i="39" a="1"/>
  <c r="G501" i="39" a="1"/>
  <c r="C968" i="39" a="1"/>
  <c r="C605" i="39" a="1"/>
  <c r="I775" i="39" a="1"/>
  <c r="C649" i="39" a="1"/>
  <c r="D885" i="39" a="1"/>
  <c r="F3" i="39" a="1"/>
  <c r="C835" i="39" a="1"/>
  <c r="G818" i="39" a="1"/>
  <c r="D914" i="39" a="1"/>
  <c r="H852" i="39" a="1"/>
  <c r="C904" i="39" a="1"/>
  <c r="H831" i="39" a="1"/>
  <c r="F760" i="39" a="1"/>
  <c r="E224" i="39" a="1"/>
  <c r="D999" i="39" a="1"/>
  <c r="C72" i="39" a="1"/>
  <c r="H869" i="39" a="1"/>
  <c r="E812" i="39" a="1"/>
  <c r="E686" i="39" a="1"/>
  <c r="C768" i="39" a="1"/>
  <c r="F1003" i="39" a="1"/>
  <c r="G87" i="39" a="1"/>
  <c r="D35" i="39" a="1"/>
  <c r="G646" i="39" a="1"/>
  <c r="D92" i="39" a="1"/>
  <c r="C983" i="39" a="1"/>
  <c r="C807" i="39" a="1"/>
  <c r="D322" i="39" a="1"/>
  <c r="I904" i="39" a="1"/>
  <c r="F638" i="39" a="1"/>
  <c r="D138" i="39" a="1"/>
  <c r="I975" i="39" a="1"/>
  <c r="C196" i="39" a="1"/>
  <c r="C428" i="39" a="1"/>
  <c r="C573" i="39" a="1"/>
  <c r="D306" i="39" a="1"/>
  <c r="F733" i="39" a="1"/>
  <c r="I759" i="39" a="1"/>
  <c r="E903" i="39" a="1"/>
  <c r="D799" i="39" a="1"/>
  <c r="F964" i="39" a="1"/>
  <c r="C220" i="39" a="1"/>
  <c r="H818" i="39" a="1"/>
  <c r="H983" i="39" a="1"/>
  <c r="H811" i="39" a="1"/>
  <c r="E1023" i="39" a="1"/>
  <c r="D495" i="39" a="1"/>
  <c r="C578" i="39" a="1"/>
  <c r="C448" i="39" a="1"/>
  <c r="D782" i="39" a="1"/>
  <c r="E894" i="39" a="1"/>
  <c r="I978" i="39" a="1"/>
  <c r="C672" i="39" a="1"/>
  <c r="E196" i="39" a="1"/>
  <c r="F509" i="39" a="1"/>
  <c r="H1020" i="39" a="1"/>
  <c r="E24" i="39" a="1"/>
  <c r="G758" i="39" a="1"/>
  <c r="G548" i="39" a="1"/>
  <c r="E787" i="39" a="1"/>
  <c r="C909" i="39" a="1"/>
  <c r="C47" i="39" a="1"/>
  <c r="G543" i="39" a="1"/>
  <c r="C82" i="39" a="1"/>
  <c r="G567" i="39" a="1"/>
  <c r="I923" i="39" a="1"/>
  <c r="D622" i="39" a="1"/>
  <c r="C353" i="39" a="1"/>
  <c r="I559" i="39" a="1"/>
  <c r="H767" i="39" a="1"/>
  <c r="F527" i="39" a="1"/>
  <c r="I645" i="39" a="1"/>
  <c r="C538" i="39" a="1"/>
  <c r="I346" i="39" a="1"/>
  <c r="F460" i="39" a="1"/>
  <c r="E775" i="39" a="1"/>
  <c r="H905" i="39" a="1"/>
  <c r="C622" i="39" a="1"/>
  <c r="E1024" i="39" a="1"/>
  <c r="D956" i="39" a="1"/>
  <c r="C410" i="39" a="1"/>
  <c r="D699" i="39" a="1"/>
  <c r="E794" i="39" a="1"/>
  <c r="F533" i="39" a="1"/>
  <c r="D202" i="39" a="1"/>
  <c r="G886" i="39" a="1"/>
  <c r="D970" i="39" a="1"/>
  <c r="E625" i="39" a="1"/>
  <c r="I912" i="39" a="1"/>
  <c r="G828" i="39" a="1"/>
  <c r="C845" i="39" a="1"/>
  <c r="E760" i="39" a="1"/>
  <c r="I787" i="39" a="1"/>
  <c r="E742" i="39" a="1"/>
  <c r="G645" i="39" a="1"/>
  <c r="D404" i="39" a="1"/>
  <c r="I493" i="39" a="1"/>
  <c r="G714" i="39" a="1"/>
  <c r="E867" i="39" a="1"/>
  <c r="D1002" i="39" a="1"/>
  <c r="E420" i="39" a="1"/>
  <c r="C867" i="39" a="1"/>
  <c r="G741" i="39" a="1"/>
  <c r="H739" i="39" a="1"/>
  <c r="D169" i="39" a="1"/>
  <c r="G509" i="39" a="1"/>
  <c r="I987" i="39" a="1"/>
  <c r="G898" i="39" a="1"/>
  <c r="C577" i="39" a="1"/>
  <c r="H846" i="39" a="1"/>
  <c r="D464" i="39" a="1"/>
  <c r="G333" i="39" a="1"/>
  <c r="I680" i="39" a="1"/>
  <c r="I606" i="39" a="1"/>
  <c r="D520" i="39" a="1"/>
  <c r="G961" i="39" a="1"/>
  <c r="D487" i="39" a="1"/>
  <c r="G618" i="39" a="1"/>
  <c r="G998" i="39" a="1"/>
  <c r="F431" i="39" a="1"/>
  <c r="H578" i="39" a="1"/>
  <c r="I509" i="39" a="1"/>
  <c r="D786" i="39" a="1"/>
  <c r="F461" i="39" a="1"/>
  <c r="C803" i="39" a="1"/>
  <c r="G625" i="39" a="1"/>
  <c r="I456" i="39" a="1"/>
  <c r="I61" i="39" a="1"/>
  <c r="C355" i="39" a="1"/>
  <c r="C865" i="39" a="1"/>
  <c r="C3" i="39" a="1"/>
  <c r="E533" i="39" a="1"/>
  <c r="C858" i="39" a="1"/>
  <c r="C442" i="39" a="1"/>
  <c r="E776" i="39" a="1"/>
  <c r="C984" i="39" a="1"/>
  <c r="E679" i="39" a="1"/>
  <c r="C952" i="39" a="1"/>
  <c r="H768" i="39" a="1"/>
  <c r="I72" i="39" a="1"/>
  <c r="D887" i="39" a="1"/>
  <c r="I737" i="39" a="1"/>
  <c r="D509" i="39" a="1"/>
  <c r="G383" i="39" a="1"/>
  <c r="D201" i="39" a="1"/>
  <c r="F574" i="39" a="1"/>
  <c r="H52" i="39" a="1"/>
  <c r="G658" i="39" a="1"/>
  <c r="G481" i="39" a="1"/>
  <c r="F675" i="39" a="1"/>
  <c r="G659" i="39" a="1"/>
  <c r="F531" i="39" a="1"/>
  <c r="D549" i="39" a="1"/>
  <c r="F725" i="39" a="1"/>
  <c r="H648" i="39" a="1"/>
  <c r="C742" i="39" a="1"/>
  <c r="D722" i="39" a="1"/>
  <c r="G838" i="39" a="1"/>
  <c r="G753" i="39" a="1"/>
  <c r="I664" i="39" a="1"/>
  <c r="C811" i="39" a="1"/>
  <c r="H501" i="39" a="1"/>
  <c r="E547" i="39" a="1"/>
  <c r="E792" i="39" a="1"/>
  <c r="F961" i="39" a="1"/>
  <c r="D918" i="39" a="1"/>
  <c r="C779" i="39" a="1"/>
  <c r="I795" i="39" a="1"/>
  <c r="H1013" i="39" a="1"/>
  <c r="G879" i="39" a="1"/>
  <c r="H567" i="39" a="1"/>
  <c r="E808" i="39" a="1"/>
  <c r="H966" i="39" a="1"/>
  <c r="H69" i="39" a="1"/>
  <c r="D323" i="39" a="1"/>
  <c r="I537" i="39" a="1"/>
  <c r="F649" i="39" a="1"/>
  <c r="G967" i="39" a="1"/>
  <c r="E475" i="39" a="1"/>
  <c r="I805" i="39" a="1"/>
  <c r="I910" i="39" a="1"/>
  <c r="D940" i="39" a="1"/>
  <c r="H466" i="39" a="1"/>
  <c r="C873" i="39" a="1"/>
  <c r="D730" i="39" a="1"/>
  <c r="D962" i="39" a="1"/>
  <c r="F1000" i="39" a="1"/>
  <c r="I894" i="39" a="1"/>
  <c r="C703" i="39" a="1"/>
  <c r="D562" i="39" a="1"/>
  <c r="F554" i="39" a="1"/>
  <c r="E214" i="39" a="1"/>
  <c r="H995" i="39" a="1"/>
  <c r="E889" i="39" a="1"/>
  <c r="G67" i="39" a="1"/>
  <c r="I285" i="39" a="1"/>
  <c r="F25" i="39" a="1"/>
  <c r="I625" i="39" a="1"/>
  <c r="C39" i="39" a="1"/>
  <c r="C130" i="39" a="1"/>
  <c r="F336" i="39" a="1"/>
  <c r="E845" i="39" a="1"/>
  <c r="C497" i="39" a="1"/>
  <c r="C551" i="39" a="1"/>
  <c r="G421" i="39" a="1"/>
  <c r="D415" i="39" a="1"/>
  <c r="D743" i="39" a="1"/>
  <c r="C947" i="39" a="1"/>
  <c r="E37" i="39" a="1"/>
  <c r="F189" i="39" a="1"/>
  <c r="H685" i="39" a="1"/>
  <c r="H588" i="39" a="1"/>
  <c r="F158" i="39" a="1"/>
  <c r="F997" i="39" a="1"/>
  <c r="D445" i="39" a="1"/>
  <c r="F883" i="39" a="1"/>
  <c r="G195" i="39" a="1"/>
  <c r="D648" i="39" a="1"/>
  <c r="H468" i="39" a="1"/>
  <c r="I347" i="39" a="1"/>
  <c r="G624" i="39" a="1"/>
  <c r="F51" i="39" a="1"/>
  <c r="G626" i="39" a="1"/>
  <c r="H893" i="39" a="1"/>
  <c r="F635" i="39" a="1"/>
  <c r="H663" i="39" a="1"/>
  <c r="F659" i="39" a="1"/>
  <c r="F618" i="39" a="1"/>
  <c r="G437" i="39" a="1"/>
  <c r="C571" i="39" a="1"/>
  <c r="E751" i="39" a="1"/>
  <c r="E844" i="39" a="1"/>
  <c r="G102" i="39" a="1"/>
  <c r="H187" i="39" a="1"/>
  <c r="C159" i="39" a="1"/>
  <c r="H563" i="39" a="1"/>
  <c r="I528" i="39" a="1"/>
  <c r="F79" i="39" a="1"/>
  <c r="D592" i="39" a="1"/>
  <c r="G619" i="39" a="1"/>
  <c r="D588" i="39" a="1"/>
  <c r="F958" i="39" a="1"/>
  <c r="G607" i="39" a="1"/>
  <c r="C204" i="39" a="1"/>
  <c r="F847" i="39" a="1"/>
  <c r="E332" i="39" a="1"/>
  <c r="E80" i="39" a="1"/>
  <c r="I405" i="39" a="1"/>
  <c r="F544" i="39" a="1"/>
  <c r="C642" i="39" a="1"/>
  <c r="H631" i="39" a="1"/>
  <c r="H920" i="39" a="1"/>
  <c r="D320" i="39" a="1"/>
  <c r="G870" i="39" a="1"/>
  <c r="G617" i="39" a="1"/>
  <c r="E1018" i="39" a="1"/>
  <c r="C1019" i="39" a="1"/>
  <c r="F212" i="39" a="1"/>
  <c r="E587" i="39" a="1"/>
  <c r="G582" i="39" a="1"/>
  <c r="I115" i="39" a="1"/>
  <c r="F824" i="39" a="1"/>
  <c r="I816" i="39" a="1"/>
  <c r="F402" i="39" a="1"/>
  <c r="C973" i="39" a="1"/>
  <c r="C57" i="39" a="1"/>
  <c r="G991" i="39" a="1"/>
  <c r="C421" i="39" a="1"/>
  <c r="F1009" i="39" a="1"/>
  <c r="C228" i="39" a="1"/>
  <c r="D986" i="39" a="1"/>
  <c r="E855" i="39" a="1"/>
  <c r="D988" i="39" a="1"/>
  <c r="E780" i="39" a="1"/>
  <c r="H981" i="39" a="1"/>
  <c r="D337" i="39" a="1"/>
  <c r="F515" i="39" a="1"/>
  <c r="G186" i="39" a="1"/>
  <c r="H523" i="39" a="1"/>
  <c r="F937" i="39" a="1"/>
  <c r="I92" i="39" a="1"/>
  <c r="H984" i="39" a="1"/>
  <c r="E831" i="39" a="1"/>
  <c r="E633" i="39" a="1"/>
  <c r="G894" i="39" a="1"/>
  <c r="C443" i="39" a="1"/>
  <c r="F774" i="39" a="1"/>
  <c r="D937" i="39" a="1"/>
  <c r="I914" i="39" a="1"/>
  <c r="D852" i="39" a="1"/>
  <c r="D931" i="39" a="1"/>
  <c r="D841" i="39" a="1"/>
  <c r="C727" i="39" a="1"/>
  <c r="H661" i="39" a="1"/>
  <c r="I815" i="39" a="1"/>
  <c r="E717" i="39" a="1"/>
  <c r="H350" i="39" a="1"/>
  <c r="I303" i="39" a="1"/>
  <c r="F521" i="39" a="1"/>
  <c r="I465" i="39" a="1"/>
  <c r="C955" i="39" a="1"/>
  <c r="F976" i="39" a="1"/>
  <c r="D646" i="39" a="1"/>
  <c r="H778" i="39" a="1"/>
  <c r="I429" i="39" a="1"/>
  <c r="F1022" i="39" a="1"/>
  <c r="D989" i="39" a="1"/>
  <c r="G1013" i="39" a="1"/>
  <c r="C630" i="39" a="1"/>
  <c r="F655" i="39" a="1"/>
  <c r="E866" i="39" a="1"/>
  <c r="I972" i="39" a="1"/>
  <c r="C194" i="39" a="1"/>
  <c r="F765" i="39" a="1"/>
  <c r="G811" i="39" a="1"/>
  <c r="D683" i="39" a="1"/>
  <c r="G686" i="39" a="1"/>
  <c r="C820" i="39" a="1"/>
  <c r="E766" i="39" a="1"/>
  <c r="I1009" i="39" a="1"/>
  <c r="C674" i="39" a="1"/>
  <c r="F740" i="39" a="1"/>
  <c r="G468" i="39" a="1"/>
  <c r="G479" i="39" a="1"/>
  <c r="G861" i="39" a="1"/>
  <c r="I950" i="39" a="1"/>
  <c r="H245" i="39" a="1"/>
  <c r="I503" i="39" a="1"/>
  <c r="C341" i="39" a="1"/>
  <c r="D815" i="39" a="1"/>
  <c r="F982" i="39" a="1"/>
  <c r="H761" i="39" a="1"/>
  <c r="C987" i="39" a="1"/>
  <c r="D1005" i="39" a="1"/>
  <c r="C284" i="39" a="1"/>
  <c r="E398" i="39" a="1"/>
  <c r="C168" i="39" a="1"/>
  <c r="C695" i="39" a="1"/>
  <c r="F751" i="39" a="1"/>
  <c r="F457" i="39" a="1"/>
  <c r="F853" i="39" a="1"/>
  <c r="F830" i="39" a="1"/>
  <c r="H829" i="39" a="1"/>
  <c r="G786" i="39" a="1"/>
  <c r="I758" i="39" a="1"/>
  <c r="E527" i="39" a="1"/>
  <c r="I704" i="39" a="1"/>
  <c r="H508" i="39" a="1"/>
  <c r="I557" i="39" a="1"/>
  <c r="H664" i="39" a="1"/>
  <c r="I263" i="39" a="1"/>
  <c r="D993" i="39" a="1"/>
  <c r="C731" i="39" a="1"/>
  <c r="H633" i="39" a="1"/>
  <c r="I701" i="39" a="1"/>
  <c r="I840" i="39" a="1"/>
  <c r="C817" i="39" a="1"/>
  <c r="D626" i="39" a="1"/>
  <c r="H698" i="39" a="1"/>
  <c r="C664" i="39" a="1"/>
  <c r="F957" i="39" a="1"/>
  <c r="I667" i="39" a="1"/>
  <c r="H796" i="39" a="1"/>
  <c r="C387" i="39" a="1"/>
  <c r="H910" i="39" a="1"/>
  <c r="D768" i="39" a="1"/>
  <c r="C934" i="39" a="1"/>
  <c r="F394" i="39" a="1"/>
  <c r="C907" i="39" a="1"/>
  <c r="H357" i="39" a="1"/>
  <c r="G674" i="39" a="1"/>
  <c r="I731" i="39" a="1"/>
  <c r="G950" i="39" a="1"/>
  <c r="G788" i="39" a="1"/>
  <c r="D439" i="39" a="1"/>
  <c r="I593" i="39" a="1"/>
  <c r="H143" i="39" a="1"/>
  <c r="C235" i="39" a="1"/>
  <c r="I620" i="39" a="1"/>
  <c r="F642" i="39" a="1"/>
  <c r="I868" i="39" a="1"/>
  <c r="I570" i="39" a="1"/>
  <c r="D1001" i="39" a="1"/>
  <c r="H823" i="39" a="1"/>
  <c r="H986" i="39" a="1"/>
  <c r="C759" i="39" a="1"/>
  <c r="G722" i="39" a="1"/>
  <c r="C181" i="39" a="1"/>
  <c r="C581" i="39" a="1"/>
  <c r="E495" i="39" a="1"/>
  <c r="D915" i="39" a="1"/>
  <c r="D724" i="39" a="1"/>
  <c r="D968" i="39" a="1"/>
  <c r="I948" i="39" a="1"/>
  <c r="C79" i="39" a="1"/>
  <c r="C147" i="39" a="1"/>
  <c r="D934" i="39" a="1"/>
  <c r="C810" i="39" a="1"/>
  <c r="C311" i="39" a="1"/>
  <c r="D606" i="39" a="1"/>
  <c r="G540" i="39" a="1"/>
  <c r="E614" i="39" a="1"/>
  <c r="I761" i="39" a="1"/>
  <c r="E714" i="39" a="1"/>
  <c r="F522" i="39" a="1"/>
  <c r="H375" i="39" a="1"/>
  <c r="H573" i="39" a="1"/>
  <c r="I970" i="39" a="1"/>
  <c r="C752" i="39" a="1"/>
  <c r="F945" i="39" a="1"/>
  <c r="C799" i="39" a="1"/>
  <c r="E703" i="39" a="1"/>
  <c r="F827" i="39" a="1"/>
  <c r="I754" i="39" a="1"/>
  <c r="G949" i="39" a="1"/>
  <c r="H991" i="39" a="1"/>
  <c r="G859" i="39" a="1"/>
  <c r="F465" i="39" a="1"/>
  <c r="I726" i="39" a="1"/>
  <c r="G829" i="39" a="1"/>
  <c r="D859" i="39" a="1"/>
  <c r="C710" i="39" a="1"/>
  <c r="C1005" i="39" a="1"/>
  <c r="H980" i="39" a="1"/>
  <c r="E761" i="39" a="1"/>
  <c r="H621" i="39" a="1"/>
  <c r="D776" i="39" a="1"/>
  <c r="C663" i="39" a="1"/>
  <c r="E552" i="39" a="1"/>
  <c r="D668" i="39" a="1"/>
  <c r="F873" i="39" a="1"/>
  <c r="F1021" i="39" a="1"/>
  <c r="D705" i="39" a="1"/>
  <c r="D886" i="39" a="1"/>
  <c r="C612" i="39" a="1"/>
  <c r="I450" i="39" a="1"/>
  <c r="F860" i="39" a="1"/>
  <c r="H414" i="39" a="1"/>
  <c r="H40" i="39" a="1"/>
  <c r="C389" i="39" a="1"/>
  <c r="C74" i="39" a="1"/>
  <c r="G366" i="39" a="1"/>
  <c r="C786" i="39" a="1"/>
  <c r="G837" i="39" a="1"/>
  <c r="F735" i="39" a="1"/>
  <c r="C364" i="39" a="1"/>
  <c r="H80" i="39" a="1"/>
  <c r="C14" i="39" a="1"/>
  <c r="H336" i="39" a="1"/>
  <c r="F528" i="39" a="1"/>
  <c r="F439" i="39" a="1"/>
  <c r="H82" i="39" a="1"/>
  <c r="D553" i="39" a="1"/>
  <c r="D246" i="39" a="1"/>
  <c r="F345" i="39" a="1"/>
  <c r="E415" i="39" a="1"/>
  <c r="G528" i="39" a="1"/>
  <c r="E997" i="39" a="1"/>
  <c r="E474" i="39" a="1"/>
  <c r="G292" i="39" a="1"/>
  <c r="C346" i="39" a="1"/>
  <c r="H1021" i="39" a="1"/>
  <c r="I82" i="39" a="1"/>
  <c r="H172" i="39" a="1"/>
  <c r="I809" i="39" a="1"/>
  <c r="E858" i="39" a="1"/>
  <c r="D311" i="39" a="1"/>
  <c r="I847" i="39" a="1"/>
  <c r="I472" i="39" a="1"/>
  <c r="I853" i="39" a="1"/>
  <c r="G145" i="39" a="1"/>
  <c r="D182" i="39" a="1"/>
  <c r="E984" i="39" a="1"/>
  <c r="D567" i="39" a="1"/>
  <c r="D797" i="39" a="1"/>
  <c r="C895" i="39" a="1"/>
  <c r="E122" i="39" a="1"/>
  <c r="H982" i="39" a="1"/>
  <c r="H596" i="39" a="1"/>
  <c r="E350" i="39" a="1"/>
  <c r="G420" i="39" a="1"/>
  <c r="H804" i="39" a="1"/>
  <c r="I883" i="39" a="1"/>
  <c r="H560" i="39" a="1"/>
  <c r="C381" i="39" a="1"/>
  <c r="G634" i="39" a="1"/>
  <c r="C197" i="39" a="1"/>
  <c r="F833" i="39" a="1"/>
  <c r="D736" i="39" a="1"/>
  <c r="G318" i="39" a="1"/>
  <c r="C956" i="39" a="1"/>
  <c r="E815" i="39" a="1"/>
  <c r="D732" i="39" a="1"/>
  <c r="H626" i="39" a="1"/>
  <c r="F755" i="39" a="1"/>
  <c r="E141" i="39" a="1"/>
  <c r="E66" i="39" a="1"/>
  <c r="E667" i="39" a="1"/>
  <c r="D290" i="39" a="1"/>
  <c r="H47" i="39" a="1"/>
  <c r="F379" i="39" a="1"/>
  <c r="D603" i="39" a="1"/>
  <c r="F650" i="39" a="1"/>
  <c r="G672" i="39" a="1"/>
  <c r="H566" i="39" a="1"/>
  <c r="G708" i="39" a="1"/>
  <c r="G592" i="39" a="1"/>
  <c r="F548" i="39" a="1"/>
  <c r="I796" i="39" a="1"/>
  <c r="F536" i="39" a="1"/>
  <c r="F365" i="39" a="1"/>
  <c r="I526" i="39" a="1"/>
  <c r="E567" i="39" a="1"/>
  <c r="G342" i="39" a="1"/>
  <c r="D544" i="39" a="1"/>
  <c r="D693" i="39" a="1"/>
  <c r="I861" i="39" a="1"/>
  <c r="I482" i="39" a="1"/>
  <c r="G588" i="39" a="1"/>
  <c r="D944" i="39" a="1"/>
  <c r="G831" i="39" a="1"/>
  <c r="H499" i="39" a="1"/>
  <c r="D870" i="39" a="1"/>
  <c r="C862" i="39" a="1"/>
  <c r="G941" i="39" a="1"/>
  <c r="D987" i="39" a="1"/>
  <c r="F963" i="39" a="1"/>
  <c r="F285" i="39" a="1"/>
  <c r="G399" i="39" a="1"/>
  <c r="H492" i="39" a="1"/>
  <c r="H875" i="39" a="1"/>
  <c r="H355" i="39" a="1"/>
  <c r="E537" i="39" a="1"/>
  <c r="F535" i="39" a="1"/>
  <c r="E640" i="39" a="1"/>
  <c r="E932" i="39" a="1"/>
  <c r="C12" i="39" a="1"/>
  <c r="G752" i="39" a="1"/>
  <c r="C17" i="39" a="1"/>
  <c r="I721" i="39" a="1"/>
  <c r="C676" i="39" a="1"/>
  <c r="C675" i="39" a="1"/>
  <c r="C574" i="39" a="1"/>
  <c r="G496" i="39" a="1"/>
  <c r="E125" i="39" a="1"/>
  <c r="F157" i="39" a="1"/>
  <c r="F555" i="39" a="1"/>
  <c r="I343" i="39" a="1"/>
  <c r="I952" i="39" a="1"/>
  <c r="C853" i="39" a="1"/>
  <c r="D449" i="39" a="1"/>
  <c r="H494" i="39" a="1"/>
  <c r="C960" i="39" a="1"/>
  <c r="H865" i="39" a="1"/>
  <c r="D792" i="39" a="1"/>
  <c r="E369" i="39" a="1"/>
  <c r="H342" i="39" a="1"/>
  <c r="C191" i="39" a="1"/>
  <c r="C645" i="39" a="1"/>
  <c r="D73" i="39" a="1"/>
  <c r="G872" i="39" a="1"/>
  <c r="C241" i="39" a="1"/>
  <c r="C432" i="39" a="1"/>
  <c r="C1014" i="39" a="1"/>
  <c r="H731" i="39" a="1"/>
  <c r="D479" i="39" a="1"/>
  <c r="D696" i="39" a="1"/>
  <c r="C309" i="39" a="1"/>
  <c r="H667" i="39" a="1"/>
  <c r="D898" i="39" a="1"/>
  <c r="H1018" i="39" a="1"/>
  <c r="C452" i="39" a="1"/>
  <c r="C308" i="39" a="1"/>
  <c r="G973" i="39" a="1"/>
  <c r="C480" i="39" a="1"/>
  <c r="G719" i="39" a="1"/>
  <c r="G677" i="39" a="1"/>
  <c r="G433" i="39" a="1"/>
  <c r="G754" i="39" a="1"/>
  <c r="E366" i="39" a="1"/>
  <c r="E1003" i="39" a="1"/>
  <c r="D608" i="39" a="1"/>
  <c r="F691" i="39" a="1"/>
  <c r="C716" i="39" a="1"/>
  <c r="H987" i="39" a="1"/>
  <c r="G764" i="39" a="1"/>
  <c r="C172" i="39" a="1"/>
  <c r="F422" i="39" a="1"/>
  <c r="G601" i="39" a="1"/>
  <c r="H483" i="39" a="1"/>
  <c r="C851" i="39" a="1"/>
  <c r="C272" i="39" a="1"/>
  <c r="I892" i="39" a="1"/>
  <c r="F924" i="39" a="1"/>
  <c r="C456" i="39" a="1"/>
  <c r="E762" i="39" a="1"/>
  <c r="G783" i="39" a="1"/>
  <c r="I969" i="39" a="1"/>
  <c r="I871" i="39" a="1"/>
  <c r="D863" i="39" a="1"/>
  <c r="D325" i="39" a="1"/>
  <c r="H639" i="39" a="1"/>
  <c r="F595" i="39" a="1"/>
  <c r="E898" i="39" a="1"/>
  <c r="C700" i="39" a="1"/>
  <c r="C357" i="39" a="1"/>
  <c r="D825" i="39" a="1"/>
  <c r="G546" i="39" a="1"/>
  <c r="C836" i="39" a="1"/>
  <c r="C176" i="39" a="1"/>
  <c r="G735" i="39" a="1"/>
  <c r="F951" i="39" a="1"/>
  <c r="D880" i="39" a="1"/>
  <c r="H770" i="39" a="1"/>
  <c r="D358" i="39" a="1"/>
  <c r="G715" i="39" a="1"/>
  <c r="D332" i="39" a="1"/>
  <c r="C668" i="39" a="1"/>
  <c r="C523" i="39" a="1"/>
  <c r="C918" i="39" a="1"/>
  <c r="C192" i="39" a="1"/>
  <c r="F1008" i="39" a="1"/>
  <c r="H498" i="39" a="1"/>
  <c r="C830" i="39" a="1"/>
  <c r="H299" i="39" a="1"/>
  <c r="D816" i="39" a="1"/>
  <c r="I713" i="39" a="1"/>
  <c r="D399" i="39" a="1"/>
  <c r="H806" i="39" a="1"/>
  <c r="H937" i="39" a="1"/>
  <c r="C603" i="39" a="1"/>
  <c r="C99" i="39" a="1"/>
  <c r="G908" i="39" a="1"/>
  <c r="H799" i="39" a="1"/>
  <c r="G117" i="39" a="1"/>
  <c r="C183" i="39" a="1"/>
  <c r="D757" i="39" a="1"/>
  <c r="H458" i="39" a="1"/>
  <c r="C814" i="39" a="1"/>
  <c r="E810" i="39" a="1"/>
  <c r="I187" i="39" a="1"/>
  <c r="I1012" i="39" a="1"/>
  <c r="E740" i="39" a="1"/>
  <c r="C484" i="39" a="1"/>
  <c r="G740" i="39" a="1"/>
  <c r="I604" i="39" a="1"/>
  <c r="D385" i="39" a="1"/>
  <c r="I387" i="39" a="1"/>
  <c r="G880" i="39" a="1"/>
  <c r="D969" i="39" a="1"/>
  <c r="E817" i="39" a="1"/>
  <c r="H482" i="39" a="1"/>
  <c r="E918" i="39" a="1"/>
  <c r="C896" i="39" a="1"/>
  <c r="D1006" i="39" a="1"/>
  <c r="C828" i="39" a="1"/>
  <c r="I797" i="39" a="1"/>
  <c r="E510" i="39" a="1"/>
  <c r="C51" i="39" a="1"/>
  <c r="E763" i="39" a="1"/>
  <c r="E745" i="39" a="1"/>
  <c r="C154" i="39" a="1"/>
  <c r="C760" i="39" a="1"/>
  <c r="G983" i="39" a="1"/>
  <c r="C747" i="39" a="1"/>
  <c r="I356" i="39" a="1"/>
  <c r="C850" i="39" a="1"/>
  <c r="C210" i="39" a="1"/>
  <c r="C579" i="39" a="1"/>
  <c r="D720" i="39" a="1"/>
  <c r="H750" i="39" a="1"/>
  <c r="C106" i="39" a="1"/>
  <c r="E970" i="39" a="1"/>
  <c r="C398" i="39" a="1"/>
  <c r="H967" i="39" a="1"/>
  <c r="C795" i="39" a="1"/>
  <c r="C824" i="39" a="1"/>
  <c r="D739" i="39" a="1"/>
  <c r="C485" i="39" a="1"/>
  <c r="C900" i="39" a="1"/>
  <c r="D669" i="39" a="1"/>
  <c r="E758" i="39" a="1"/>
  <c r="C554" i="39" a="1"/>
  <c r="C794" i="39" a="1"/>
  <c r="C345" i="39" a="1"/>
  <c r="C1004" i="39" a="1"/>
  <c r="C696" i="39" a="1"/>
  <c r="G269" i="39" a="1"/>
  <c r="E525" i="39" a="1"/>
  <c r="E990" i="39" a="1"/>
  <c r="G471" i="39" a="1"/>
  <c r="F677" i="39" a="1"/>
  <c r="H938" i="39" a="1"/>
  <c r="E362" i="39" a="1"/>
  <c r="C805" i="39" a="1"/>
  <c r="C647" i="39" a="1"/>
  <c r="E689" i="39" a="1"/>
  <c r="I932" i="39" a="1"/>
  <c r="F793" i="39" a="1"/>
  <c r="I587" i="39" a="1"/>
  <c r="D953" i="39" a="1"/>
  <c r="E658" i="39" a="1"/>
  <c r="I994" i="39" a="1"/>
  <c r="C618" i="39" a="1"/>
  <c r="C682" i="39" a="1"/>
  <c r="H962" i="39" a="1"/>
  <c r="I708" i="39" a="1"/>
  <c r="C440" i="39" a="1"/>
  <c r="I683" i="39" a="1"/>
  <c r="H891" i="39" a="1"/>
  <c r="D714" i="39" a="1"/>
  <c r="H970" i="39" a="1"/>
  <c r="C318" i="39" a="1"/>
  <c r="G517" i="39" a="1"/>
  <c r="D676" i="39" a="1"/>
  <c r="E959" i="39" a="1"/>
  <c r="C941" i="39" a="1"/>
  <c r="E835" i="39" a="1"/>
  <c r="C522" i="39" a="1"/>
  <c r="H990" i="39" a="1"/>
  <c r="G1018" i="39" a="1"/>
  <c r="F917" i="39" a="1"/>
  <c r="D527" i="39" a="1"/>
  <c r="E904" i="39" a="1"/>
  <c r="H961" i="39" a="1"/>
  <c r="F1012" i="39" a="1"/>
  <c r="G315" i="39" a="1"/>
  <c r="E256" i="39" a="1"/>
  <c r="D746" i="39" a="1"/>
  <c r="F885" i="39" a="1"/>
  <c r="G725" i="39" a="1"/>
  <c r="H615" i="39" a="1"/>
  <c r="F722" i="39" a="1"/>
  <c r="C919" i="39" a="1"/>
  <c r="C490" i="39" a="1"/>
  <c r="E892" i="39" a="1"/>
  <c r="F925" i="39" a="1"/>
  <c r="F452" i="39" a="1"/>
  <c r="H441" i="39" a="1"/>
  <c r="C957" i="39" a="1"/>
  <c r="D938" i="39" a="1"/>
  <c r="G905" i="39" a="1"/>
  <c r="H364" i="39" a="1"/>
  <c r="E729" i="39" a="1"/>
  <c r="E759" i="39" a="1"/>
  <c r="H882" i="39" a="1"/>
  <c r="F1018" i="39" a="1"/>
  <c r="C425" i="39" a="1"/>
  <c r="C366" i="39" a="1"/>
  <c r="I983" i="39" a="1"/>
  <c r="I623" i="39" a="1"/>
  <c r="E896" i="39" a="1"/>
  <c r="G326" i="39" a="1"/>
  <c r="C724" i="39" a="1"/>
  <c r="D811" i="39" a="1"/>
  <c r="H571" i="39" a="1"/>
  <c r="F498" i="39" a="1"/>
  <c r="I1024" i="39" a="1"/>
  <c r="H941" i="39" a="1"/>
  <c r="D17" i="6"/>
  <c r="E996" i="39" a="1"/>
  <c r="C121" i="39" a="1"/>
  <c r="E637" i="39" a="1"/>
  <c r="C870" i="39" a="1"/>
  <c r="F911" i="39" a="1"/>
  <c r="G695" i="39" a="1"/>
  <c r="C188" i="39" a="1"/>
  <c r="F451" i="39" a="1"/>
  <c r="H779" i="39" a="1"/>
  <c r="C580" i="39" a="1"/>
  <c r="G951" i="39" a="1"/>
  <c r="C989" i="39" a="1"/>
  <c r="C110" i="39" a="1"/>
  <c r="C45" i="39" a="1"/>
  <c r="I903" i="39" a="1"/>
  <c r="D688" i="39" a="1"/>
  <c r="E645" i="39" a="1"/>
  <c r="C236" i="39" a="1"/>
  <c r="C818" i="39" a="1"/>
  <c r="E953" i="39" a="1"/>
  <c r="G443" i="39" a="1"/>
  <c r="F804" i="39" a="1"/>
  <c r="C137" i="39" a="1"/>
  <c r="F989" i="39" a="1"/>
  <c r="I814" i="39" a="1"/>
  <c r="C665" i="39" a="1"/>
  <c r="C715" i="39" a="1"/>
  <c r="C75" i="39" a="1"/>
  <c r="H833" i="39" a="1"/>
  <c r="D703" i="39" a="1"/>
  <c r="C708" i="39" a="1"/>
  <c r="E255" i="39" a="1"/>
  <c r="G851" i="39" a="1"/>
  <c r="C374" i="39" a="1"/>
  <c r="C245" i="39" a="1"/>
  <c r="H717" i="39" a="1"/>
  <c r="C200" i="39" a="1"/>
  <c r="D912" i="39" a="1"/>
  <c r="I539" i="39" a="1"/>
  <c r="I612" i="39" a="1"/>
  <c r="F606" i="39" a="1"/>
  <c r="F673" i="39" a="1"/>
  <c r="H421" i="39" a="1"/>
  <c r="C450" i="39" a="1"/>
  <c r="I476" i="39" a="1"/>
  <c r="H722" i="39" a="1"/>
  <c r="E960" i="39" a="1"/>
  <c r="C543" i="39" a="1"/>
  <c r="D613" i="39" a="1"/>
  <c r="I571" i="39" a="1"/>
  <c r="C537" i="39" a="1"/>
  <c r="C304" i="39" a="1"/>
  <c r="I864" i="39" a="1"/>
  <c r="D881" i="39" a="1"/>
  <c r="C841" i="39" a="1"/>
  <c r="E445" i="39" a="1"/>
  <c r="D578" i="39" a="1"/>
  <c r="G759" i="39" a="1"/>
  <c r="C88" i="39" a="1"/>
  <c r="G990" i="39" a="1"/>
  <c r="C58" i="39" a="1"/>
  <c r="I845" i="39" a="1"/>
  <c r="G768" i="39" a="1"/>
  <c r="C730" i="39" a="1"/>
  <c r="E989" i="39" a="1"/>
  <c r="E282" i="39" a="1"/>
  <c r="E604" i="39" a="1"/>
  <c r="H877" i="39" a="1"/>
  <c r="D783" i="39" a="1"/>
  <c r="C108" i="39" a="1"/>
  <c r="E826" i="39" a="1"/>
  <c r="H786" i="39" a="1"/>
  <c r="C525" i="39" a="1"/>
  <c r="E929" i="39" a="1"/>
  <c r="G938" i="39" a="1"/>
  <c r="D128" i="39" a="1"/>
  <c r="H960" i="39" a="1"/>
  <c r="C320" i="39" a="1"/>
  <c r="F384" i="39" a="1"/>
  <c r="H732" i="39" a="1"/>
  <c r="G888" i="39" a="1"/>
  <c r="C737" i="39" a="1"/>
  <c r="I846" i="39" a="1"/>
  <c r="F156" i="39" a="1"/>
  <c r="G989" i="39" a="1"/>
  <c r="F923" i="39" a="1"/>
  <c r="I779" i="39" a="1"/>
  <c r="D784" i="39" a="1"/>
  <c r="G924" i="39" a="1"/>
  <c r="F776" i="39" a="1"/>
  <c r="F763" i="39" a="1"/>
  <c r="H707" i="39" a="1"/>
  <c r="E786" i="39" a="1"/>
  <c r="C654" i="39" a="1"/>
  <c r="G994" i="39" a="1"/>
  <c r="C149" i="39" a="1"/>
  <c r="H689" i="39" a="1"/>
  <c r="G673" i="39" a="1"/>
  <c r="E695" i="39" a="1"/>
  <c r="C375" i="39" a="1"/>
  <c r="C348" i="39" a="1"/>
  <c r="G675" i="39" a="1"/>
  <c r="G940" i="39" a="1"/>
  <c r="C974" i="39" a="1"/>
  <c r="C407" i="39" a="1"/>
  <c r="G574" i="39" a="1"/>
  <c r="C549" i="39" a="1"/>
  <c r="F898" i="39" a="1"/>
  <c r="C613" i="39" a="1"/>
  <c r="C988" i="39" a="1"/>
  <c r="C632" i="39" a="1"/>
  <c r="E471" i="39" a="1"/>
  <c r="E906" i="39" a="1"/>
  <c r="C55" i="39" a="1"/>
  <c r="C314" i="39" a="1"/>
  <c r="C271" i="39" a="1"/>
  <c r="E905" i="39" a="1"/>
  <c r="G981" i="39" a="1"/>
  <c r="E1022" i="39" a="1"/>
  <c r="C9" i="39" a="1"/>
  <c r="E674" i="39" a="1"/>
  <c r="I996" i="39" a="1"/>
  <c r="F978" i="39" a="1"/>
  <c r="H224" i="39" a="1"/>
  <c r="D778" i="39" a="1"/>
  <c r="I874" i="39" a="1"/>
  <c r="I944" i="39" a="1"/>
  <c r="C50" i="39" a="1"/>
  <c r="E804" i="39" a="1"/>
  <c r="F578" i="39" a="1"/>
  <c r="G690" i="39" a="1"/>
  <c r="E451" i="39" a="1"/>
  <c r="F228" i="39" a="1"/>
  <c r="D1017" i="39" a="1"/>
  <c r="C392" i="39" a="1"/>
  <c r="C15" i="39" a="1"/>
  <c r="F600" i="39" a="1"/>
  <c r="C874" i="39" a="1"/>
  <c r="D766" i="39" a="1"/>
  <c r="H820" i="39" a="1"/>
  <c r="F913" i="39" a="1"/>
  <c r="C875" i="39" a="1"/>
  <c r="C332" i="39" a="1"/>
  <c r="I556" i="39" a="1"/>
  <c r="I689" i="39" a="1"/>
  <c r="C386" i="39" a="1"/>
  <c r="I1018" i="39" a="1"/>
  <c r="H821" i="39" a="1"/>
  <c r="E914" i="39" a="1"/>
  <c r="E623" i="39" a="1"/>
  <c r="I974" i="39" a="1"/>
  <c r="D959" i="39" a="1"/>
  <c r="C306" i="39" a="1"/>
  <c r="C433" i="39" a="1"/>
  <c r="I658" i="39" a="1"/>
  <c r="G512" i="39" a="1"/>
  <c r="C939" i="39" a="1"/>
  <c r="D556" i="39" a="1"/>
  <c r="D833" i="39" a="1"/>
  <c r="F388" i="39" a="1"/>
  <c r="C604" i="39" a="1"/>
  <c r="H976" i="39" a="1"/>
  <c r="I865" i="39" a="1"/>
  <c r="D632" i="39" a="1"/>
  <c r="D697" i="39" a="1"/>
  <c r="C644" i="39" a="1"/>
  <c r="E329" i="39" a="1"/>
  <c r="C354" i="39" a="1"/>
  <c r="I160" i="39" a="1"/>
  <c r="D774" i="39" a="1"/>
  <c r="G323" i="39" a="1"/>
  <c r="C662" i="39" a="1"/>
  <c r="C621" i="39" a="1"/>
  <c r="D745" i="39" a="1"/>
  <c r="C307" i="39" a="1"/>
  <c r="H904" i="39" a="1"/>
  <c r="F803" i="39" a="1"/>
  <c r="E693" i="39" a="1"/>
  <c r="I760" i="39" a="1"/>
  <c r="E890" i="39" a="1"/>
  <c r="E752" i="39" a="1"/>
  <c r="C906" i="39" a="1"/>
  <c r="D692" i="39" a="1"/>
  <c r="H723" i="39" a="1"/>
  <c r="E484" i="39" a="1"/>
  <c r="C145" i="39" a="1"/>
  <c r="G467" i="39" a="1"/>
  <c r="G957" i="39" a="1"/>
  <c r="C300" i="39" a="1"/>
  <c r="E670" i="39" a="1"/>
  <c r="F736" i="39" a="1"/>
  <c r="D388" i="39" a="1"/>
  <c r="F779" i="39" a="1"/>
  <c r="E945" i="39" a="1"/>
  <c r="H450" i="39" a="1"/>
  <c r="I925" i="39" a="1"/>
  <c r="C540" i="39" a="1"/>
  <c r="D685" i="39" a="1"/>
  <c r="C863" i="39" a="1"/>
  <c r="F187" i="39" a="1"/>
  <c r="F944" i="39" a="1"/>
  <c r="H646" i="39" a="1"/>
  <c r="E765" i="39" a="1"/>
  <c r="E962" i="39" a="1"/>
  <c r="I963" i="39" a="1"/>
  <c r="I650" i="39" a="1"/>
  <c r="C77" i="39" a="1"/>
  <c r="F510" i="39" a="1"/>
  <c r="H583" i="39" a="1"/>
  <c r="C158" i="39" a="1"/>
  <c r="D711" i="39" a="1"/>
  <c r="C914" i="39" a="1"/>
  <c r="C246" i="39" a="1"/>
  <c r="G795" i="39" a="1"/>
  <c r="G953" i="39" a="1"/>
  <c r="C297" i="39" a="1"/>
  <c r="D485" i="39" a="1"/>
  <c r="H870" i="39" a="1"/>
  <c r="E771" i="39" a="1"/>
  <c r="G935" i="39" a="1"/>
  <c r="C526" i="39" a="1"/>
  <c r="G885" i="39" a="1"/>
  <c r="I965" i="39" a="1"/>
  <c r="H734" i="39" a="1"/>
  <c r="C343" i="39" a="1"/>
  <c r="H628" i="39" a="1"/>
  <c r="C24" i="39" a="1"/>
  <c r="H830" i="39" a="1"/>
  <c r="H857" i="39" a="1"/>
  <c r="H262" i="39" a="1"/>
  <c r="F822" i="39" a="1"/>
  <c r="I741" i="39" a="1"/>
  <c r="F839" i="39" a="1"/>
  <c r="E816" i="39" a="1"/>
  <c r="C534" i="39" a="1"/>
  <c r="D822" i="39" a="1"/>
  <c r="F950" i="39" a="1"/>
  <c r="I466" i="39" a="1"/>
  <c r="D954" i="39" a="1"/>
  <c r="C942" i="39" a="1"/>
  <c r="D523" i="39" a="1"/>
  <c r="E823" i="39" a="1"/>
  <c r="C123" i="39" a="1"/>
  <c r="H547" i="39" a="1"/>
  <c r="C458" i="39" a="1"/>
  <c r="C839" i="39" a="1"/>
  <c r="E834" i="39" a="1"/>
  <c r="C501" i="39" a="1"/>
  <c r="D499" i="39" a="1"/>
  <c r="E795" i="39" a="1"/>
  <c r="C269" i="39" a="1"/>
  <c r="I25" i="39" a="1"/>
  <c r="I190" i="39" a="1"/>
  <c r="E846" i="39" a="1"/>
  <c r="C655" i="39" a="1"/>
  <c r="I173" i="39" a="1"/>
  <c r="I2" i="39" a="1"/>
  <c r="E734" i="39" a="1"/>
  <c r="G564" i="39" a="1"/>
  <c r="C998" i="39" a="1"/>
  <c r="D715" i="39" a="1"/>
  <c r="D923" i="39" a="1"/>
  <c r="G913" i="39" a="1"/>
  <c r="H812" i="39" a="1"/>
  <c r="H977" i="39" a="1"/>
  <c r="G730" i="39" a="1"/>
  <c r="H726" i="39" a="1"/>
  <c r="C486" i="39" a="1"/>
  <c r="C337" i="39" a="1"/>
  <c r="E726" i="39" a="1"/>
  <c r="C498" i="39" a="1"/>
  <c r="G803" i="39" a="1"/>
  <c r="C569" i="39" a="1"/>
  <c r="I826" i="39" a="1"/>
  <c r="E430" i="39" a="1"/>
  <c r="F871" i="39" a="1"/>
  <c r="E802" i="39" a="1"/>
  <c r="G36" i="39" a="1"/>
  <c r="G599" i="39" a="1"/>
  <c r="F624" i="39" a="1"/>
  <c r="D219" i="39" a="1"/>
  <c r="H1006" i="39" a="1"/>
  <c r="E354" i="39" a="1"/>
  <c r="H992" i="39" a="1"/>
  <c r="C422" i="39" a="1"/>
  <c r="I817" i="39" a="1"/>
  <c r="C753" i="39" a="1"/>
  <c r="H950" i="39" a="1"/>
  <c r="D917" i="39" a="1"/>
  <c r="F684" i="39" a="1"/>
  <c r="C593" i="39" a="1"/>
  <c r="H637" i="39" a="1"/>
  <c r="H684" i="39" a="1"/>
  <c r="C295" i="39" a="1"/>
  <c r="H333" i="39" a="1"/>
  <c r="H702" i="39" a="1"/>
  <c r="G974" i="39" a="1"/>
  <c r="C653" i="39" a="1"/>
  <c r="C339" i="39" a="1"/>
  <c r="G556" i="39" a="1"/>
  <c r="H614" i="39" a="1"/>
  <c r="C59" i="39" a="1"/>
  <c r="F629" i="39" a="1"/>
  <c r="I811" i="39" a="1"/>
  <c r="E825" i="39" a="1"/>
  <c r="I605" i="39" a="1"/>
  <c r="C396" i="39" a="1"/>
  <c r="F969" i="39" a="1"/>
  <c r="C126" i="39" a="1"/>
  <c r="H657" i="39" a="1"/>
  <c r="C816" i="39" a="1"/>
  <c r="E503" i="39" a="1"/>
  <c r="H853" i="39" a="1"/>
  <c r="G890" i="39" a="1"/>
  <c r="E490" i="39" a="1"/>
  <c r="G615" i="39" a="1"/>
  <c r="I744" i="39" a="1"/>
  <c r="C127" i="39" a="1"/>
  <c r="E1014" i="39" a="1"/>
  <c r="E946" i="39" a="1"/>
  <c r="C756" i="39" a="1"/>
  <c r="C10" i="39" a="1"/>
  <c r="I789" i="39" a="1"/>
  <c r="E950" i="39" a="1"/>
  <c r="E909" i="39" a="1"/>
  <c r="F928" i="39" a="1"/>
  <c r="C852" i="39" a="1"/>
  <c r="E721" i="39" a="1"/>
  <c r="F202" i="39" a="1"/>
  <c r="E977" i="39" a="1"/>
  <c r="C496" i="39" a="1"/>
  <c r="I753" i="39" a="1"/>
  <c r="E381" i="39" a="1"/>
  <c r="F634" i="39" a="1"/>
  <c r="I464" i="39" a="1"/>
  <c r="H840" i="39" a="1"/>
  <c r="C85" i="39" a="1"/>
  <c r="H719" i="39" a="1"/>
  <c r="C791" i="39" a="1"/>
  <c r="D977" i="39" a="1"/>
  <c r="I839" i="39" a="1"/>
  <c r="C479" i="39" a="1"/>
  <c r="D750" i="39" a="1"/>
  <c r="I746" i="39" a="1"/>
  <c r="H688" i="39" a="1"/>
  <c r="C527" i="39" a="1"/>
  <c r="E857" i="39" a="1"/>
  <c r="C214" i="39" a="1"/>
  <c r="I487" i="39" a="1"/>
  <c r="C946" i="39" a="1"/>
  <c r="G919" i="39" a="1"/>
  <c r="H989" i="39" a="1"/>
  <c r="I718" i="39" a="1"/>
  <c r="F891" i="39" a="1"/>
  <c r="I302" i="39" a="1"/>
  <c r="I696" i="39" a="1"/>
  <c r="C247" i="39" a="1"/>
  <c r="C414" i="39" a="1"/>
  <c r="G871" i="39" a="1"/>
  <c r="F559" i="39" a="1"/>
  <c r="H605" i="39" a="1"/>
  <c r="D891" i="39" a="1"/>
  <c r="I749" i="39" a="1"/>
  <c r="C402" i="39" a="1"/>
  <c r="C937" i="39" a="1"/>
  <c r="C634" i="39" a="1"/>
  <c r="E250" i="39" a="1"/>
  <c r="D393" i="39" a="1"/>
  <c r="I854" i="39" a="1"/>
  <c r="I444" i="39" a="1"/>
  <c r="F857" i="39" a="1"/>
  <c r="F641" i="39" a="1"/>
  <c r="E688" i="39" a="1"/>
  <c r="E756" i="39" a="1"/>
  <c r="C911" i="39" a="1"/>
  <c r="G883" i="39" a="1"/>
  <c r="E902" i="39" a="1"/>
  <c r="I208" i="39" a="1"/>
  <c r="H897" i="39" a="1"/>
  <c r="E380" i="39" a="1"/>
  <c r="E971" i="39" a="1"/>
  <c r="C879" i="39" a="1"/>
  <c r="I438" i="39" a="1"/>
  <c r="H710" i="39" a="1"/>
  <c r="D767" i="39" a="1"/>
  <c r="F716" i="39" a="1"/>
  <c r="C575" i="39" a="1"/>
  <c r="I935" i="39" a="1"/>
  <c r="H1016" i="39" a="1"/>
  <c r="G895" i="39" a="1"/>
  <c r="E924" i="39" a="1"/>
  <c r="I457" i="39" a="1"/>
  <c r="I937" i="39" a="1"/>
  <c r="G965" i="39" a="1"/>
  <c r="H985" i="39" a="1"/>
  <c r="C762" i="39" a="1"/>
  <c r="D744" i="39" a="1"/>
  <c r="G219" i="39" a="1"/>
  <c r="H669" i="39" a="1"/>
  <c r="G781" i="39" a="1"/>
  <c r="F1005" i="39" a="1"/>
  <c r="G881" i="39" a="1"/>
  <c r="E18" i="39" a="1"/>
  <c r="D45" i="39" a="1"/>
  <c r="C170" i="39" a="1"/>
  <c r="H693" i="39" a="1"/>
  <c r="G878" i="39" a="1"/>
  <c r="C436" i="39" a="1"/>
  <c r="E696" i="39" a="1"/>
  <c r="E978" i="39" a="1"/>
  <c r="E682" i="39" a="1"/>
  <c r="H1002" i="39" a="1"/>
  <c r="G865" i="39" a="1"/>
  <c r="I442" i="39" a="1"/>
  <c r="C657" i="39" a="1"/>
  <c r="H454" i="39" a="1"/>
  <c r="H449" i="39" a="1"/>
  <c r="G398" i="39" a="1"/>
  <c r="D814" i="39" a="1"/>
  <c r="C69" i="39" a="1"/>
  <c r="C1016" i="39" a="1"/>
  <c r="F819" i="39" a="1"/>
  <c r="C370" i="39" a="1"/>
  <c r="G757" i="39" a="1"/>
  <c r="G970" i="39" a="1"/>
  <c r="G652" i="39" a="1"/>
  <c r="C739" i="39" a="1"/>
  <c r="C562" i="39" a="1"/>
  <c r="C535" i="39" a="1"/>
  <c r="G656" i="39" a="1"/>
  <c r="D673" i="39" a="1"/>
  <c r="F730" i="39" a="1"/>
  <c r="E701" i="39" a="1"/>
  <c r="H878" i="39" a="1"/>
  <c r="C910" i="39" a="1"/>
  <c r="C18" i="39" a="1"/>
  <c r="C886" i="39" a="1"/>
  <c r="D1021" i="39" a="1"/>
  <c r="I698" i="39" a="1"/>
  <c r="E687" i="39" a="1"/>
  <c r="E994" i="39" a="1"/>
  <c r="H1022" i="39" a="1"/>
  <c r="C141" i="39" a="1"/>
  <c r="C476" i="39" a="1"/>
  <c r="E853" i="39" a="1"/>
  <c r="E580" i="39" a="1"/>
  <c r="F734" i="39" a="1"/>
  <c r="I993" i="39" a="1"/>
  <c r="I798" i="39" a="1"/>
  <c r="G397" i="39" a="1"/>
  <c r="D878" i="39" a="1"/>
  <c r="C23" i="39" a="1"/>
  <c r="E848" i="39" a="1"/>
  <c r="C744" i="39" a="1"/>
  <c r="D927" i="39" a="1"/>
  <c r="H612" i="39" a="1"/>
  <c r="G984" i="39" a="1"/>
  <c r="F992" i="39" a="1"/>
  <c r="C155" i="39" a="1"/>
  <c r="C84" i="39" a="1"/>
  <c r="C548" i="39" a="1"/>
  <c r="E694" i="39" a="1"/>
  <c r="D800" i="39" a="1"/>
  <c r="H575" i="39" a="1"/>
  <c r="C812" i="39" a="1"/>
  <c r="C806" i="39" a="1"/>
  <c r="I909" i="39" a="1"/>
  <c r="C184" i="39" a="1"/>
  <c r="F985" i="39" a="1"/>
  <c r="G1012" i="39" a="1"/>
  <c r="F631" i="39" a="1"/>
  <c r="G834" i="39" a="1"/>
  <c r="D531" i="39" a="1"/>
  <c r="I1010" i="39" a="1"/>
  <c r="I926" i="39" a="1"/>
  <c r="I603" i="39" a="1"/>
  <c r="C949" i="39" a="1"/>
  <c r="C628" i="39" a="1"/>
  <c r="C1010" i="39" a="1"/>
  <c r="C163" i="39" a="1"/>
  <c r="E911" i="39" a="1"/>
  <c r="G522" i="39" a="1"/>
  <c r="C148" i="39" a="1"/>
  <c r="H78" i="39" a="1"/>
  <c r="G780" i="39" a="1"/>
  <c r="C323" i="39" a="1"/>
  <c r="I199" i="39" a="1"/>
  <c r="D625" i="39" a="1"/>
  <c r="I691" i="39" a="1"/>
  <c r="C872" i="39" a="1"/>
  <c r="G844" i="39" a="1"/>
  <c r="F234" i="39" a="1"/>
  <c r="D94" i="39" a="1"/>
  <c r="E785" i="39" a="1"/>
  <c r="C467" i="39" a="1"/>
  <c r="F878" i="39" a="1"/>
  <c r="D433" i="39" a="1"/>
  <c r="H741" i="39" a="1"/>
  <c r="C643" i="39" a="1"/>
  <c r="C855" i="39" a="1"/>
  <c r="H170" i="39" a="1"/>
  <c r="C736" i="39" a="1"/>
  <c r="G963" i="39" a="1"/>
  <c r="I335" i="39" a="1"/>
  <c r="H917" i="39" a="1"/>
  <c r="F792" i="39" a="1"/>
  <c r="E735" i="39" a="1"/>
  <c r="F1010" i="39" a="1"/>
  <c r="D430" i="39" a="1"/>
  <c r="F476" i="39" a="1"/>
  <c r="E900" i="39" a="1"/>
  <c r="F749" i="39" a="1"/>
  <c r="E716" i="39" a="1"/>
  <c r="C224" i="39" a="1"/>
  <c r="G849" i="39" a="1"/>
  <c r="H442" i="39" a="1"/>
  <c r="E859" i="39" a="1"/>
  <c r="G857" i="39" a="1"/>
  <c r="H816" i="39" a="1"/>
  <c r="C254" i="39" a="1"/>
  <c r="H944" i="39" a="1"/>
  <c r="F482" i="39" a="1"/>
  <c r="G909" i="39" a="1"/>
  <c r="F222" i="39" a="1"/>
  <c r="C275" i="39" a="1"/>
  <c r="H954" i="39" a="1"/>
  <c r="H819" i="39" a="1"/>
  <c r="D660" i="39" a="1"/>
  <c r="D635" i="39" a="1"/>
  <c r="G945" i="39" a="1"/>
  <c r="G744" i="39" a="1"/>
  <c r="C395" i="39" a="1"/>
  <c r="D528" i="39" a="1"/>
  <c r="F478" i="39" a="1"/>
  <c r="I561" i="39" a="1"/>
  <c r="C908" i="39" a="1"/>
  <c r="G771" i="39" a="1"/>
  <c r="F292" i="39" a="1"/>
  <c r="F814" i="39" a="1"/>
  <c r="I989" i="39" a="1"/>
  <c r="I602" i="39" a="1"/>
  <c r="I803" i="39" a="1"/>
  <c r="H674" i="39" a="1"/>
  <c r="I740" i="39" a="1"/>
  <c r="I888" i="39" a="1"/>
  <c r="C790" i="39" a="1"/>
  <c r="F658" i="39" a="1"/>
  <c r="C403" i="39" a="1"/>
  <c r="D879" i="39" a="1"/>
  <c r="G642" i="39" a="1"/>
  <c r="H969" i="39" a="1"/>
  <c r="C848" i="39" a="1"/>
  <c r="C1" i="39" a="1"/>
  <c r="C748" i="39" a="1"/>
  <c r="C943" i="39" a="1"/>
  <c r="E819" i="39" a="1"/>
  <c r="E672" i="39" a="1"/>
  <c r="C95" i="39" a="1"/>
  <c r="C680" i="39" a="1"/>
  <c r="C71" i="39" a="1"/>
  <c r="D883" i="39" a="1"/>
  <c r="C718" i="39" a="1"/>
  <c r="I481" i="39" a="1"/>
  <c r="G848" i="39" a="1"/>
  <c r="C639" i="39" a="1"/>
  <c r="G900" i="39" a="1"/>
  <c r="F933" i="39" a="1"/>
  <c r="E956" i="39" a="1"/>
  <c r="G111" i="39" a="1"/>
  <c r="D508" i="39" a="1"/>
  <c r="I637" i="39" a="1"/>
  <c r="F454" i="39" a="1"/>
  <c r="E550" i="39" a="1"/>
  <c r="F744" i="39" a="1"/>
  <c r="G570" i="39" a="1"/>
  <c r="G331" i="39" a="1"/>
  <c r="I384" i="39" a="1"/>
  <c r="I455" i="39" a="1"/>
  <c r="H692" i="39" a="1"/>
  <c r="G684" i="39" a="1"/>
  <c r="C213" i="39" a="1"/>
  <c r="H587" i="39" a="1"/>
  <c r="H514" i="39" a="1"/>
  <c r="G785" i="39" a="1"/>
  <c r="E933" i="39" a="1"/>
  <c r="D868" i="39" a="1"/>
  <c r="C488" i="39" a="1"/>
  <c r="C268" i="39" a="1"/>
  <c r="C313" i="39" a="1"/>
  <c r="G670" i="39" a="1"/>
  <c r="G609" i="39" a="1"/>
  <c r="E893" i="39" a="1"/>
  <c r="C478" i="39" a="1"/>
  <c r="C837" i="39" a="1"/>
  <c r="I891" i="39" a="1"/>
  <c r="E796" i="39" a="1"/>
  <c r="E316" i="39" a="1"/>
  <c r="F653" i="39" a="1"/>
  <c r="I902" i="39" a="1"/>
  <c r="G1003" i="39" a="1"/>
  <c r="C738" i="39" a="1"/>
  <c r="G852" i="39" a="1"/>
  <c r="D605" i="39" a="1"/>
  <c r="C305" i="39" a="1"/>
  <c r="C797" i="39" a="1"/>
  <c r="G250" i="39" a="1"/>
  <c r="G971" i="39" a="1"/>
  <c r="F462" i="39" a="1"/>
  <c r="C777" i="39" a="1"/>
  <c r="G793" i="39" a="1"/>
  <c r="C802" i="39" a="1"/>
  <c r="I772" i="39" a="1"/>
  <c r="I964" i="39" a="1"/>
  <c r="I953" i="39" a="1"/>
  <c r="H822" i="39" a="1"/>
  <c r="E919" i="39" a="1"/>
  <c r="H892" i="39" a="1"/>
  <c r="C142" i="39" a="1"/>
  <c r="C966" i="39" a="1"/>
  <c r="C999" i="39" a="1"/>
  <c r="F500" i="39" a="1"/>
  <c r="C274" i="39" a="1"/>
  <c r="F417" i="39" a="1"/>
  <c r="G550" i="39" a="1"/>
  <c r="D661" i="39" a="1"/>
  <c r="C255" i="39" a="1"/>
  <c r="F639" i="39" a="1"/>
  <c r="I724" i="39" a="1"/>
  <c r="C19" i="39" a="1"/>
  <c r="C888" i="39" a="1"/>
  <c r="G699" i="39" a="1"/>
  <c r="F630" i="39" a="1"/>
  <c r="I546" i="39" a="1"/>
  <c r="D472" i="39" a="1"/>
  <c r="I692" i="39" a="1"/>
  <c r="D761" i="39" a="1"/>
  <c r="H712" i="39" a="1"/>
  <c r="C162" i="39" a="1"/>
  <c r="F939" i="39" a="1"/>
  <c r="G452" i="39" a="1"/>
  <c r="C661" i="39" a="1"/>
  <c r="F782" i="39" a="1"/>
  <c r="F1017" i="39" a="1"/>
  <c r="C684" i="39" a="1"/>
  <c r="E1006" i="39" a="1"/>
  <c r="F626" i="39" a="1"/>
  <c r="D899" i="39" a="1"/>
  <c r="E958" i="39" a="1"/>
  <c r="C128" i="39" a="1"/>
  <c r="E872" i="39" a="1"/>
  <c r="D694" i="39" a="1"/>
  <c r="E935" i="39" a="1"/>
  <c r="C780" i="39" a="1"/>
  <c r="H975" i="39" a="1"/>
  <c r="C971" i="39" a="1"/>
  <c r="C260" i="39" a="1"/>
  <c r="G977" i="39" a="1"/>
  <c r="H448" i="39" a="1"/>
  <c r="F916" i="39" a="1"/>
  <c r="E579" i="39" a="1"/>
  <c r="C367" i="39" a="1"/>
  <c r="C430" i="39" a="1"/>
  <c r="C1011" i="39" a="1"/>
  <c r="C202" i="39" a="1"/>
  <c r="C31" i="39" a="1"/>
  <c r="C131" i="39" a="1"/>
  <c r="C638" i="39" a="1"/>
  <c r="C265" i="39" a="1"/>
  <c r="I50" i="9"/>
  <c r="E934" i="39" a="1"/>
  <c r="C524" i="39" a="1"/>
  <c r="I766" i="39" a="1"/>
  <c r="C556" i="39" a="1"/>
  <c r="G769" i="39" a="1"/>
  <c r="D832" i="39" a="1"/>
  <c r="E605" i="39" a="1"/>
  <c r="F603" i="39" a="1"/>
  <c r="C391" i="39" a="1"/>
  <c r="I621" i="39" a="1"/>
  <c r="C857" i="39" a="1"/>
  <c r="I423" i="39" a="1"/>
  <c r="I449" i="39" a="1"/>
  <c r="C46" i="39" a="1"/>
  <c r="C723" i="39" a="1"/>
  <c r="G505" i="39" a="1"/>
  <c r="G801" i="39" a="1"/>
  <c r="G627" i="39" a="1"/>
  <c r="I710" i="39" a="1"/>
  <c r="G882" i="39" a="1"/>
  <c r="D794" i="39" a="1"/>
  <c r="I829" i="39" a="1"/>
  <c r="G83" i="39" a="1"/>
  <c r="E774" i="39" a="1"/>
  <c r="H911" i="39" a="1"/>
  <c r="H1009" i="39" a="1"/>
  <c r="F981" i="39" a="1"/>
  <c r="G863" i="39" a="1"/>
  <c r="C933" i="39" a="1"/>
  <c r="D647" i="39" a="1"/>
  <c r="C330" i="39" a="1"/>
  <c r="D874" i="39" a="1"/>
  <c r="I911" i="39" a="1"/>
  <c r="C860" i="39" a="1"/>
  <c r="C892" i="39" a="1"/>
  <c r="G790" i="39" a="1"/>
  <c r="D1019" i="39" a="1"/>
  <c r="F966" i="39" a="1"/>
  <c r="F585" i="39" a="1"/>
  <c r="F587" i="39" a="1"/>
  <c r="C741" i="39" a="1"/>
  <c r="G960" i="39" a="1"/>
  <c r="C993" i="39" a="1"/>
  <c r="C211" i="39" a="1"/>
  <c r="F614" i="39" a="1"/>
  <c r="E215" i="39" a="1"/>
  <c r="C463" i="39" a="1"/>
  <c r="F942" i="39" a="1"/>
  <c r="F469" i="39" a="1"/>
  <c r="H751" i="39" a="1"/>
  <c r="G290" i="39" a="1"/>
  <c r="C986" i="39" a="1"/>
  <c r="H1" i="39" a="1"/>
  <c r="C930" i="39" a="1"/>
  <c r="D644" i="39" a="1"/>
  <c r="E223" i="39" a="1"/>
  <c r="C466" i="39" a="1"/>
  <c r="H465" i="39" a="1"/>
  <c r="F902" i="39" a="1"/>
  <c r="G359" i="39" a="1"/>
  <c r="C73" i="39" a="1"/>
  <c r="C285" i="39" a="1"/>
  <c r="C2" i="39" a="1"/>
  <c r="C207" i="39" a="1"/>
  <c r="H1001" i="39" a="1"/>
  <c r="D1016" i="39" a="1"/>
  <c r="F995" i="39" a="1"/>
  <c r="C1024" i="39" a="1"/>
  <c r="C749" i="39" a="1"/>
  <c r="G904" i="39" a="1"/>
  <c r="C113" i="39" a="1"/>
  <c r="I518" i="39" a="1"/>
  <c r="E722" i="39" a="1"/>
  <c r="F644" i="39" a="1"/>
  <c r="D943" i="39" a="1"/>
  <c r="F953" i="39" a="1"/>
  <c r="E485" i="39" a="1"/>
  <c r="F601" i="39" a="1"/>
  <c r="D426" i="39" a="1"/>
  <c r="C520" i="39" a="1"/>
  <c r="C87" i="39" a="1"/>
  <c r="G985" i="39" a="1"/>
  <c r="D652" i="39" a="1"/>
  <c r="D906" i="39" a="1"/>
  <c r="C493" i="39" a="1"/>
  <c r="C384" i="39" a="1"/>
  <c r="H305" i="39" a="1"/>
  <c r="C349" i="39" a="1"/>
  <c r="C916" i="39" a="1"/>
  <c r="E842" i="39" a="1"/>
  <c r="C602" i="39" a="1"/>
  <c r="H742" i="39" a="1"/>
  <c r="D821" i="39" a="1"/>
  <c r="D884" i="39" a="1"/>
  <c r="D971" i="39" a="1"/>
  <c r="E907" i="39" a="1"/>
  <c r="E736" i="39" a="1"/>
  <c r="C565" i="39" a="1"/>
  <c r="C624" i="39" a="1"/>
  <c r="H777" i="39" a="1"/>
  <c r="I354" i="39" a="1"/>
  <c r="C447" i="39" a="1"/>
  <c r="C616" i="39" a="1"/>
  <c r="G1006" i="39" a="1"/>
  <c r="F974" i="39" a="1"/>
  <c r="E285" i="39" a="1"/>
  <c r="F872" i="39" a="1"/>
  <c r="E863" i="39" a="1"/>
  <c r="F539" i="39" a="1"/>
  <c r="D729" i="39" a="1"/>
  <c r="E635" i="39" a="1"/>
  <c r="G917" i="39" a="1"/>
  <c r="G727" i="39" a="1"/>
  <c r="F669" i="39" a="1"/>
  <c r="G778" i="39" a="1"/>
  <c r="I769" i="39" a="1"/>
  <c r="C516" i="39" a="1"/>
  <c r="H817" i="39" a="1"/>
  <c r="C198" i="39" a="1"/>
  <c r="C161" i="39" a="1"/>
  <c r="C878" i="39" a="1"/>
  <c r="C132" i="39" a="1"/>
  <c r="C550" i="39" a="1"/>
  <c r="I401" i="39" a="1"/>
  <c r="G494" i="39" a="1"/>
  <c r="D326" i="39" a="1"/>
  <c r="I849" i="39" a="1"/>
  <c r="I936" i="39" a="1"/>
  <c r="C28" i="39" a="1"/>
  <c r="C678" i="39" a="1"/>
  <c r="F841" i="39" a="1"/>
  <c r="I608" i="39" a="1"/>
  <c r="C263" i="39" a="1"/>
  <c r="C595" i="39" a="1"/>
  <c r="I512" i="39" a="1"/>
  <c r="E948" i="39" a="1"/>
  <c r="C596" i="39" a="1"/>
  <c r="C767" i="39" a="1"/>
  <c r="C722" i="39" a="1"/>
  <c r="F171" i="39" a="1"/>
  <c r="C568" i="39" a="1"/>
  <c r="D689" i="39" a="1"/>
  <c r="I16" i="39" a="1"/>
  <c r="D974" i="39" a="1"/>
  <c r="F941" i="39" a="1"/>
  <c r="C446" i="39" a="1"/>
  <c r="I504" i="39" a="1"/>
  <c r="D684" i="39" a="1"/>
  <c r="D704" i="39" a="1"/>
  <c r="F973" i="39" a="1"/>
  <c r="I793" i="39" a="1"/>
  <c r="C882" i="39" a="1"/>
  <c r="E423" i="39" a="1"/>
  <c r="H303" i="39" a="1"/>
  <c r="H859" i="39" a="1"/>
  <c r="F854" i="39" a="1"/>
  <c r="C21" i="39" a="1"/>
  <c r="D790" i="39" a="1"/>
  <c r="C620" i="39" a="1"/>
  <c r="C844" i="39" a="1"/>
  <c r="I844" i="39" a="1"/>
  <c r="D983" i="39" a="1"/>
  <c r="C507" i="39" a="1"/>
  <c r="E281" i="39" a="1"/>
  <c r="I763" i="39" a="1"/>
  <c r="H828" i="39" a="1"/>
  <c r="G650" i="39" a="1"/>
  <c r="F838" i="39" a="1"/>
  <c r="H436" i="39" a="1"/>
  <c r="F632" i="39" a="1"/>
  <c r="C122" i="39" a="1"/>
  <c r="G931" i="39" a="1"/>
  <c r="I644" i="39" a="1"/>
  <c r="E557" i="39" a="1"/>
  <c r="G791" i="39" a="1"/>
  <c r="F842" i="39" a="1"/>
  <c r="E952" i="39" a="1"/>
  <c r="D695" i="39" a="1"/>
  <c r="C328" i="39" a="1"/>
  <c r="D681" i="39" a="1"/>
  <c r="C590" i="39" a="1"/>
  <c r="F983" i="39" a="1"/>
  <c r="D894" i="39" a="1"/>
  <c r="C594" i="39" a="1"/>
  <c r="D638" i="39" a="1"/>
  <c r="C98" i="39" a="1"/>
  <c r="I956" i="39" a="1"/>
  <c r="I426" i="39" a="1"/>
  <c r="I34" i="39" a="1"/>
  <c r="D922" i="39" a="1"/>
  <c r="E690" i="39" a="1"/>
  <c r="H887" i="39" a="1"/>
  <c r="F935" i="39" a="1"/>
  <c r="D717" i="39" a="1"/>
  <c r="C459" i="39" a="1"/>
  <c r="E856" i="39" a="1"/>
  <c r="F781" i="39" a="1"/>
  <c r="E824" i="39" a="1"/>
  <c r="C825" i="39" a="1"/>
  <c r="F724" i="39" a="1"/>
  <c r="D905" i="39" a="1"/>
  <c r="C945" i="39" a="1"/>
  <c r="H650" i="39" a="1"/>
  <c r="F772" i="39" a="1"/>
  <c r="H541" i="39" a="1"/>
  <c r="C279" i="39" a="1"/>
  <c r="D967" i="39" a="1"/>
  <c r="C56" i="39" a="1"/>
  <c r="C454" i="39" a="1"/>
  <c r="C518" i="39" a="1"/>
  <c r="E930" i="39" a="1"/>
  <c r="C859" i="39" a="1"/>
  <c r="C36" i="39" a="1"/>
  <c r="I976" i="39" a="1"/>
  <c r="H521" i="39" a="1"/>
  <c r="F965" i="39" a="1"/>
  <c r="E926" i="39" a="1"/>
  <c r="G921" i="39" a="1"/>
  <c r="I770" i="39" a="1"/>
  <c r="H186" i="39" a="1"/>
  <c r="E937" i="39" a="1"/>
  <c r="H866" i="39" a="1"/>
  <c r="B50" i="9"/>
  <c r="H451" i="39" a="1"/>
  <c r="E942" i="39" a="1"/>
  <c r="I782" i="39" a="1"/>
  <c r="D604" i="39" a="1"/>
  <c r="F784" i="39" a="1"/>
  <c r="C457" i="39" a="1"/>
  <c r="F647" i="39" a="1"/>
  <c r="F821" i="39" a="1"/>
  <c r="C729" i="39" a="1"/>
  <c r="F949" i="39" a="1"/>
  <c r="D679" i="39" a="1"/>
  <c r="D278" i="39" a="1"/>
  <c r="C542" i="39" a="1"/>
  <c r="C257" i="39" a="1"/>
  <c r="D813" i="39" a="1"/>
  <c r="C503" i="39" a="1"/>
  <c r="G933" i="39" a="1"/>
  <c r="E419" i="39" a="1"/>
  <c r="C288" i="39" a="1"/>
  <c r="E985" i="39" a="1"/>
  <c r="C711" i="39" a="1"/>
  <c r="G800" i="39" a="1"/>
  <c r="H149" i="39" a="1"/>
  <c r="C290" i="39" a="1"/>
  <c r="D569" i="39" a="1"/>
  <c r="F922" i="39" a="1"/>
  <c r="C64" i="39" a="1"/>
  <c r="C861" i="39" a="1"/>
  <c r="D866" i="39" a="1"/>
  <c r="H324" i="39" a="1"/>
  <c r="E773" i="39" a="1"/>
  <c r="I971" i="39" a="1"/>
  <c r="H603" i="39" a="1"/>
  <c r="C264" i="39" a="1"/>
  <c r="C424" i="39" a="1"/>
  <c r="E788" i="39" a="1"/>
  <c r="C798" i="39" a="1"/>
  <c r="E320" i="39" a="1"/>
  <c r="E649" i="39" a="1"/>
  <c r="C177" i="39" a="1"/>
  <c r="G278" i="39" a="1"/>
  <c r="F877" i="39" a="1"/>
  <c r="E972" i="39" a="1"/>
  <c r="H888" i="39" a="1"/>
  <c r="G807" i="39" a="1"/>
  <c r="I653" i="39" a="1"/>
  <c r="C487" i="39" a="1"/>
  <c r="E692" i="39" a="1"/>
  <c r="C623" i="39" a="1"/>
  <c r="C560" i="39" a="1"/>
  <c r="F283" i="39" a="1"/>
  <c r="C982" i="39" a="1"/>
  <c r="H705" i="39" a="1"/>
  <c r="E702" i="39" a="1"/>
  <c r="F534" i="39" a="1"/>
  <c r="F271" i="39" a="1"/>
  <c r="G472" i="39" a="1"/>
  <c r="C27" i="39" a="1"/>
  <c r="H955" i="39" a="1"/>
  <c r="C411" i="39" a="1"/>
  <c r="I949" i="39" a="1"/>
  <c r="E553" i="39" a="1"/>
  <c r="H867" i="39" a="1"/>
  <c r="H641" i="39" a="1"/>
  <c r="C880" i="39" a="1"/>
  <c r="C650" i="39" a="1"/>
  <c r="D616" i="39" a="1"/>
  <c r="C253" i="39" a="1"/>
  <c r="F876" i="39" a="1"/>
  <c r="F359" i="39" a="1"/>
  <c r="H925" i="39" a="1"/>
  <c r="F316" i="39" a="1"/>
  <c r="F932" i="39" a="1"/>
  <c r="H783" i="39" a="1"/>
  <c r="F598" i="39" a="1"/>
  <c r="H949" i="39" a="1"/>
  <c r="F741" i="39" a="1"/>
  <c r="H327" i="39" a="1"/>
  <c r="C406" i="39" a="1"/>
  <c r="F931" i="39" a="1"/>
  <c r="C209" i="39" a="1"/>
  <c r="E871" i="39" a="1"/>
  <c r="D848" i="39" a="1"/>
  <c r="I1019" i="39" a="1"/>
  <c r="H672" i="39" a="1"/>
  <c r="I951" i="39" a="1"/>
  <c r="G712" i="39" a="1"/>
  <c r="C808" i="39" a="1"/>
  <c r="C20" i="39" a="1"/>
  <c r="H617" i="39" a="1"/>
  <c r="F497" i="39" a="1"/>
  <c r="G159" i="39" a="1"/>
  <c r="G1023" i="39" a="1"/>
  <c r="E1007" i="39" a="1"/>
  <c r="H789" i="39" a="1"/>
  <c r="I781" i="39" a="1"/>
  <c r="C963" i="39" a="1"/>
  <c r="E813" i="39" a="1"/>
  <c r="H838" i="39" a="1"/>
  <c r="F680" i="39" a="1"/>
  <c r="F777" i="39" a="1"/>
  <c r="F972" i="39" a="1"/>
  <c r="C301" i="39" a="1"/>
  <c r="H1014" i="39" a="1"/>
  <c r="E32" i="39" a="1"/>
  <c r="C992" i="39" a="1"/>
  <c r="C959" i="39" a="1"/>
  <c r="C11" i="39" a="1"/>
  <c r="E852" i="39" a="1"/>
  <c r="F829" i="39" a="1"/>
  <c r="D936" i="39" a="1"/>
  <c r="C1023" i="39" a="1"/>
  <c r="E779" i="39" a="1"/>
  <c r="C112" i="39" a="1"/>
  <c r="G887" i="39" a="1"/>
  <c r="E632" i="39" a="1"/>
  <c r="F1024" i="39" a="1"/>
  <c r="C962" i="39" a="1"/>
  <c r="G841" i="39" a="1"/>
  <c r="I209" i="39" a="1"/>
  <c r="F523" i="39" a="1"/>
  <c r="G1009" i="39" a="1"/>
  <c r="D675" i="39" a="1"/>
  <c r="C208" i="39" a="1"/>
  <c r="C582" i="39" a="1"/>
  <c r="D511" i="39" a="1"/>
  <c r="H813" i="39" a="1"/>
  <c r="F747" i="39" a="1"/>
  <c r="G980" i="39" a="1"/>
  <c r="F564" i="39" a="1"/>
  <c r="E478" i="39" a="1"/>
  <c r="F1011" i="39" a="1"/>
  <c r="C877" i="39" a="1"/>
  <c r="C832" i="39" a="1"/>
  <c r="G1001" i="39" a="1"/>
  <c r="E880" i="39" a="1"/>
  <c r="I852" i="39" a="1"/>
  <c r="D801" i="39" a="1"/>
  <c r="C541" i="39" a="1"/>
  <c r="C1017" i="39" a="1"/>
  <c r="H703" i="39" a="1"/>
  <c r="E574" i="39" a="1"/>
  <c r="C625" i="39" a="1"/>
  <c r="I954" i="39" a="1"/>
  <c r="H744" i="39" a="1"/>
  <c r="C412" i="39" a="1"/>
  <c r="H632" i="39" a="1"/>
  <c r="C692" i="39" a="1"/>
  <c r="I866" i="39" a="1"/>
  <c r="C492" i="39" a="1"/>
  <c r="D770" i="39" a="1"/>
  <c r="H776" i="39" a="1"/>
  <c r="I905" i="39" a="1"/>
  <c r="F875" i="39" a="1"/>
  <c r="F809" i="39" a="1"/>
  <c r="C917" i="39" a="1"/>
  <c r="H860" i="39" a="1"/>
  <c r="D976" i="39" a="1"/>
  <c r="H526" i="39" a="1"/>
  <c r="C303" i="39" a="1"/>
  <c r="C225" i="39" a="1"/>
  <c r="F790" i="39" a="1"/>
  <c r="C469" i="39" a="1"/>
  <c r="C22" i="39" a="1"/>
  <c r="H879" i="39" a="1"/>
  <c r="H794" i="39" a="1"/>
  <c r="I111" i="39" a="1"/>
  <c r="C944" i="39" a="1"/>
  <c r="C70" i="39" a="1"/>
  <c r="C683" i="39" a="1"/>
  <c r="C405" i="39" a="1"/>
  <c r="G975" i="39" a="1"/>
  <c r="F602" i="39" a="1"/>
  <c r="G893" i="39" a="1"/>
  <c r="E599" i="39" a="1"/>
  <c r="D330" i="39" a="1"/>
  <c r="H738" i="39" a="1"/>
  <c r="I738" i="39" a="1"/>
  <c r="C856" i="39" a="1"/>
  <c r="F567" i="39" a="1"/>
  <c r="H1019" i="39" a="1"/>
  <c r="I655" i="39" a="1"/>
  <c r="C105" i="39" a="1"/>
  <c r="C838" i="39" a="1"/>
  <c r="G655" i="39" a="1"/>
  <c r="C734" i="39" a="1"/>
  <c r="H914" i="39" a="1"/>
  <c r="C660" i="39" a="1"/>
  <c r="E917" i="39" a="1"/>
  <c r="I716" i="39" a="1"/>
  <c r="H716" i="39" a="1"/>
  <c r="F837" i="39" a="1"/>
  <c r="C701" i="39" a="1"/>
  <c r="C667" i="39" a="1"/>
  <c r="E529" i="39" a="1"/>
  <c r="F344" i="39" a="1"/>
  <c r="D900" i="39" a="1"/>
  <c r="D781" i="39" a="1"/>
  <c r="F695" i="39" a="1"/>
  <c r="C359" i="39" a="1"/>
  <c r="E849" i="39" a="1"/>
  <c r="H849" i="39" a="1"/>
  <c r="G457" i="39" a="1"/>
  <c r="E979" i="39" a="1"/>
  <c r="E677" i="39" a="1"/>
  <c r="E385" i="39" a="1"/>
  <c r="I499" i="39" a="1"/>
  <c r="F998" i="39" a="1"/>
  <c r="C635" i="39" a="1"/>
  <c r="F968" i="39" a="1"/>
  <c r="G966" i="39" a="1"/>
  <c r="H749" i="39" a="1"/>
  <c r="D595" i="39" a="1"/>
  <c r="D716" i="39" a="1"/>
  <c r="C950" i="39" a="1"/>
  <c r="F440" i="39" a="1"/>
  <c r="C979" i="39" a="1"/>
  <c r="F929" i="39" a="1"/>
  <c r="C589" i="39" a="1"/>
  <c r="C925" i="39" a="1"/>
  <c r="E931" i="39" a="1"/>
  <c r="E822" i="39" a="1"/>
  <c r="G976" i="39" a="1"/>
  <c r="C714" i="39" a="1"/>
  <c r="G923" i="39" a="1"/>
  <c r="C670" i="39" a="1"/>
  <c r="G936" i="39" a="1"/>
  <c r="F835" i="39" a="1"/>
  <c r="C936" i="39" a="1"/>
  <c r="C262" i="39" a="1"/>
  <c r="C788" i="39" a="1"/>
  <c r="I617" i="39" a="1"/>
  <c r="I768" i="39" a="1"/>
  <c r="C160" i="39" a="1"/>
  <c r="I967" i="39" a="1"/>
  <c r="H873" i="39" a="1"/>
  <c r="D1004" i="39" a="1"/>
  <c r="E700" i="39" a="1"/>
  <c r="G962" i="39" a="1"/>
  <c r="H850" i="39" a="1"/>
  <c r="G480" i="39" a="1"/>
  <c r="C920" i="39" a="1"/>
  <c r="H909" i="39" a="1"/>
  <c r="C32" i="39" a="1"/>
  <c r="I860" i="39" a="1"/>
  <c r="I830" i="39" a="1"/>
  <c r="H788" i="39" a="1"/>
  <c r="D896" i="39" a="1"/>
  <c r="C206" i="39" a="1"/>
  <c r="F409" i="39" a="1"/>
  <c r="G306" i="39" a="1"/>
  <c r="G466" i="39" a="1"/>
  <c r="G640" i="39" a="1"/>
  <c r="C735" i="39" a="1"/>
  <c r="E797" i="39" a="1"/>
  <c r="E927" i="39" a="1"/>
  <c r="F773" i="39" a="1"/>
  <c r="I807" i="39" a="1"/>
  <c r="I979" i="39" a="1"/>
  <c r="E821" i="39" a="1"/>
  <c r="G766" i="39" a="1"/>
  <c r="C610" i="39" a="1"/>
  <c r="H700" i="39" a="1"/>
  <c r="C1008" i="39" a="1"/>
  <c r="G736" i="39" a="1"/>
  <c r="E643" i="39" a="1"/>
  <c r="C104" i="39" a="1"/>
  <c r="I755" i="39" a="1"/>
  <c r="G942" i="39" a="1"/>
  <c r="E807" i="39" a="1"/>
  <c r="G351" i="39" a="1"/>
  <c r="H586" i="39" a="1"/>
  <c r="C230" i="39" a="1"/>
  <c r="C898" i="39" a="1"/>
  <c r="I674" i="39" a="1"/>
  <c r="H462" i="39" a="1"/>
  <c r="C171" i="39" a="1"/>
  <c r="I1005" i="39" a="1"/>
  <c r="C333" i="39" a="1"/>
  <c r="I719" i="39" a="1"/>
  <c r="H802" i="39" a="1"/>
  <c r="E833" i="39" a="1"/>
  <c r="F627" i="39" a="1"/>
  <c r="D1009" i="39" a="1"/>
  <c r="D864" i="39" a="1"/>
  <c r="H769" i="39" a="1"/>
  <c r="I901" i="39" a="1"/>
  <c r="F61" i="39" a="1"/>
  <c r="E439" i="39" a="1"/>
  <c r="C146" i="39" a="1"/>
  <c r="I642" i="39" a="1"/>
  <c r="D365" i="39" a="1"/>
  <c r="C606" i="39" a="1"/>
  <c r="D871" i="39" a="1"/>
  <c r="D984" i="39" a="1"/>
  <c r="H678" i="39" a="1"/>
  <c r="I676" i="39" a="1"/>
  <c r="D875" i="39" a="1"/>
  <c r="C29" i="39" a="1"/>
  <c r="F900" i="39" a="1"/>
  <c r="D547" i="39" a="1"/>
  <c r="H623" i="39" a="1"/>
  <c r="D824" i="39" a="1"/>
  <c r="C972" i="39" a="1"/>
  <c r="C557" i="39" a="1"/>
  <c r="C394" i="39" a="1"/>
  <c r="D591" i="39" a="1"/>
  <c r="C648" i="39" a="1"/>
  <c r="H283" i="39" a="1"/>
  <c r="C846" i="39" a="1"/>
  <c r="H868" i="39" a="1"/>
  <c r="C773" i="39" a="1"/>
  <c r="C1020" i="39" a="1"/>
  <c r="G716" i="39" a="1"/>
  <c r="D560" i="39" a="1"/>
  <c r="E993" i="39" a="1"/>
  <c r="C449" i="39" a="1"/>
  <c r="C296" i="39" a="1"/>
  <c r="H671" i="39" a="1"/>
  <c r="G926" i="39" a="1"/>
  <c r="C164" i="39" a="1"/>
  <c r="E941" i="39" a="1"/>
  <c r="I649" i="39" a="1"/>
  <c r="D981" i="39" a="1"/>
  <c r="I1014" i="39" a="1"/>
  <c r="C331" i="39" a="1"/>
  <c r="C310" i="39" a="1"/>
  <c r="H795" i="39" a="1"/>
  <c r="H876" i="39" a="1"/>
  <c r="I881" i="39" a="1"/>
  <c r="I474" i="39" a="1"/>
  <c r="C1006" i="39" a="1"/>
  <c r="C291" i="39" a="1"/>
  <c r="C1022" i="39" a="1"/>
  <c r="D876" i="39" a="1"/>
  <c r="C140" i="39" a="1"/>
  <c r="G680" i="39" a="1"/>
  <c r="C400" i="39" a="1"/>
  <c r="C598" i="39" a="1"/>
  <c r="G875" i="39" a="1"/>
  <c r="F1001" i="39" a="1"/>
  <c r="F573" i="39" a="1"/>
  <c r="H642" i="39" a="1"/>
  <c r="C33" i="39" a="1"/>
  <c r="H611" i="39" a="1"/>
  <c r="C60" i="39" a="1"/>
  <c r="I714" i="39" a="1"/>
  <c r="F791" i="39" a="1"/>
  <c r="D845" i="39" a="1"/>
  <c r="C372" i="39" a="1"/>
  <c r="F514" i="39" a="1"/>
  <c r="C322" i="39" a="1"/>
  <c r="C5" i="39" a="1"/>
  <c r="H771" i="39" a="1"/>
  <c r="I995" i="39" a="1"/>
  <c r="G784" i="39" a="1"/>
  <c r="G271" i="39" a="1"/>
  <c r="G964" i="39" a="1"/>
  <c r="C473" i="39" a="1"/>
  <c r="C502" i="39" a="1"/>
  <c r="G969" i="39" a="1"/>
  <c r="F682" i="39" a="1"/>
  <c r="C315" i="39" a="1"/>
  <c r="H668" i="39" a="1"/>
  <c r="E999" i="39" a="1"/>
  <c r="D1011" i="39" a="1"/>
  <c r="E910" i="39" a="1"/>
  <c r="E772" i="39" a="1"/>
  <c r="F828" i="39" a="1"/>
  <c r="E1016" i="39" a="1"/>
  <c r="G944" i="39" a="1"/>
  <c r="H515" i="39" a="1"/>
  <c r="G907" i="39" a="1"/>
  <c r="H259" i="39" a="1"/>
  <c r="E651" i="39" a="1"/>
  <c r="I946" i="39" a="1"/>
  <c r="F874" i="39" a="1"/>
  <c r="H943" i="39" a="1"/>
  <c r="C840" i="39" a="1"/>
  <c r="C317" i="39" a="1"/>
  <c r="D561" i="39" a="1"/>
  <c r="I507" i="39" a="1"/>
  <c r="C431" i="39" a="1"/>
  <c r="E969" i="39" a="1"/>
  <c r="C401" i="39" a="1"/>
  <c r="F425" i="39" a="1"/>
  <c r="H686" i="39" a="1"/>
  <c r="H550" i="39" a="1"/>
  <c r="C509" i="39" a="1"/>
  <c r="I1004" i="39" a="1"/>
  <c r="G638" i="39" a="1"/>
  <c r="D470" i="39" a="1"/>
  <c r="C138" i="39" a="1"/>
  <c r="E877" i="39" a="1"/>
  <c r="G808" i="39" a="1"/>
  <c r="F696" i="39" a="1"/>
  <c r="H721" i="39" a="1"/>
  <c r="G787" i="39" a="1"/>
  <c r="H572" i="39" a="1"/>
  <c r="F811" i="39" a="1"/>
  <c r="F1020" i="39" a="1"/>
  <c r="I339" i="39" a="1"/>
  <c r="C693" i="39" a="1"/>
  <c r="I592" i="39" a="1"/>
  <c r="I750" i="39" a="1"/>
  <c r="C471" i="39" a="1"/>
  <c r="I523" i="39" a="1"/>
  <c r="E570" i="39" a="1"/>
  <c r="G711" i="39" a="1"/>
  <c r="G776" i="39" a="1"/>
  <c r="F415" i="39" a="1"/>
  <c r="C576" i="39" a="1"/>
  <c r="G649" i="39" a="1"/>
  <c r="H202" i="39" a="1"/>
  <c r="I870" i="39" a="1"/>
  <c r="C686" i="39" a="1"/>
  <c r="D1023" i="39" a="1"/>
  <c r="C238" i="39" a="1"/>
  <c r="D409" i="39" a="1"/>
  <c r="I332" i="39" a="1"/>
  <c r="G958" i="39" a="1"/>
  <c r="C912" i="39" a="1"/>
  <c r="C691" i="39" a="1"/>
  <c r="F802" i="39" a="1"/>
  <c r="D834" i="39" a="1"/>
  <c r="E754" i="39" a="1"/>
  <c r="F882" i="39" a="1"/>
  <c r="C256" i="39" a="1"/>
  <c r="C186" i="39" a="1"/>
  <c r="C461" i="39" a="1"/>
  <c r="D1007" i="39" a="1"/>
  <c r="D990" i="39" a="1"/>
  <c r="I515" i="39" a="1"/>
  <c r="C584" i="39" a="1"/>
  <c r="E976" i="39" a="1"/>
  <c r="G664" i="39" a="1"/>
  <c r="I813" i="39" a="1"/>
  <c r="G700" i="39" a="1"/>
  <c r="C258" i="39" a="1"/>
  <c r="F1006" i="39" a="1"/>
  <c r="C938" i="39" a="1"/>
  <c r="C521" i="39" a="1"/>
  <c r="F654" i="39" a="1"/>
  <c r="C827" i="39" a="1"/>
  <c r="C927" i="39" a="1"/>
  <c r="D810" i="39" a="1"/>
  <c r="E862" i="39" a="1"/>
  <c r="G889" i="39" a="1"/>
  <c r="D819" i="39" a="1"/>
  <c r="I567" i="39" a="1"/>
  <c r="I705" i="39" a="1"/>
  <c r="F767" i="39" a="1"/>
  <c r="I986" i="39" a="1"/>
  <c r="E949" i="39" a="1"/>
  <c r="C617" i="39" a="1"/>
  <c r="C185" i="39" a="1"/>
  <c r="F230" i="39" a="1"/>
  <c r="C251" i="39" a="1"/>
  <c r="I321" i="39" a="1"/>
  <c r="I745" i="39" a="1"/>
  <c r="F662" i="39" a="1"/>
  <c r="D957" i="39" a="1"/>
  <c r="C438" i="39" a="1"/>
  <c r="I688" i="39" a="1"/>
  <c r="H843" i="39" a="1"/>
  <c r="I879" i="39" a="1"/>
  <c r="E452" i="39" a="1"/>
  <c r="H569" i="39" a="1"/>
  <c r="C721" i="39" a="1"/>
  <c r="C995" i="39" a="1"/>
  <c r="C539" i="39" a="1"/>
  <c r="G721" i="39" a="1"/>
  <c r="C592" i="39" a="1"/>
  <c r="C763" i="39" a="1"/>
  <c r="C732" i="39" a="1"/>
  <c r="E728" i="39" a="1"/>
  <c r="C755" i="39" a="1"/>
  <c r="C1000" i="39" a="1"/>
  <c r="C640" i="39" a="1"/>
  <c r="C785" i="39" a="1"/>
  <c r="C382" i="39" a="1"/>
  <c r="D769" i="39" a="1"/>
  <c r="C793" i="39" a="1"/>
  <c r="E569" i="39" a="1"/>
  <c r="D853" i="39" a="1"/>
  <c r="G947" i="39" a="1"/>
  <c r="C815" i="39" a="1"/>
  <c r="I1003" i="39" a="1"/>
  <c r="H919" i="39" a="1"/>
  <c r="H952" i="39" a="1"/>
  <c r="I615" i="39" a="1"/>
  <c r="C340" i="39" a="1"/>
  <c r="F668" i="39" a="1"/>
  <c r="H824" i="39" a="1"/>
  <c r="C922" i="39" a="1"/>
  <c r="C704" i="39" a="1"/>
  <c r="I661" i="39" a="1"/>
  <c r="D355" i="39" a="1"/>
  <c r="C49" i="39" a="1"/>
  <c r="G856" i="39" a="1"/>
  <c r="H895" i="39" a="1"/>
  <c r="I1" i="39" a="1"/>
  <c r="I886" i="39" a="1"/>
  <c r="I938" i="39" a="1"/>
  <c r="H453" i="39" a="1"/>
  <c r="C379" i="39" a="1"/>
  <c r="G899" i="39" a="1"/>
  <c r="H959" i="39" a="1"/>
  <c r="G816" i="39" a="1"/>
  <c r="C954" i="39" a="1"/>
  <c r="C915" i="39" a="1"/>
  <c r="C474" i="39" a="1"/>
  <c r="C150" i="39" a="1"/>
  <c r="E355" i="39" a="1"/>
  <c r="I812" i="39" a="1"/>
  <c r="G891" i="39" a="1"/>
  <c r="H410" i="39" a="1"/>
  <c r="C390" i="39" a="1"/>
  <c r="C656" i="39" a="1"/>
  <c r="I73" i="39" a="1"/>
  <c r="F218" i="39" a="1"/>
  <c r="C139" i="39" a="1"/>
  <c r="H711" i="39" a="1"/>
  <c r="F850" i="39" a="1"/>
  <c r="I806" i="39" a="1"/>
  <c r="E968" i="39" a="1"/>
  <c r="D831" i="39" a="1"/>
  <c r="C277" i="39" a="1"/>
  <c r="I575" i="39" a="1"/>
  <c r="C377" i="39" a="1"/>
  <c r="C189" i="39" a="1"/>
  <c r="F702" i="39" a="1"/>
  <c r="H994" i="39" a="1"/>
  <c r="F947" i="39" a="1"/>
  <c r="G995" i="39" a="1"/>
  <c r="C633" i="39" a="1"/>
  <c r="I836" i="39" a="1"/>
  <c r="C876" i="39" a="1"/>
  <c r="C100" i="39" a="1"/>
  <c r="C96" i="39" a="1"/>
  <c r="E656" i="39" a="1"/>
  <c r="F862" i="39" a="1"/>
  <c r="F477" i="39" a="1"/>
  <c r="D982" i="39" a="1"/>
  <c r="C334" i="39" a="1"/>
  <c r="G1010" i="39" a="1"/>
  <c r="F453" i="39" a="1"/>
  <c r="I959" i="39" a="1"/>
  <c r="F938" i="39" a="1"/>
  <c r="C371" i="39" a="1"/>
  <c r="G760" i="39" a="1"/>
  <c r="I1007" i="39" a="1"/>
  <c r="F468" i="39" a="1"/>
  <c r="G743" i="39" a="1"/>
  <c r="H934" i="39" a="1"/>
  <c r="C93" i="39" a="1"/>
  <c r="C564" i="39" a="1"/>
  <c r="C358" i="39" a="1"/>
  <c r="I584" i="39" a="1"/>
  <c r="H936" i="39" a="1"/>
  <c r="C536" i="39" a="1"/>
  <c r="C351" i="39" a="1"/>
  <c r="I1000" i="39" a="1"/>
  <c r="E684" i="39" a="1"/>
  <c r="C720" i="39" a="1"/>
  <c r="C363" i="39" a="1"/>
  <c r="C705" i="39" a="1"/>
  <c r="C415" i="39" a="1"/>
  <c r="E573" i="39" a="1"/>
  <c r="D998" i="39" a="1"/>
  <c r="H942" i="39" a="1"/>
  <c r="C156" i="39" a="1"/>
  <c r="C514" i="39" a="1"/>
  <c r="D545" i="39" a="1"/>
  <c r="I933" i="39" a="1"/>
  <c r="C587" i="39" a="1"/>
  <c r="E707" i="39" a="1"/>
  <c r="C597" i="39" a="1"/>
  <c r="G448" i="39" a="1"/>
  <c r="F955" i="39" a="1"/>
  <c r="E400" i="39" a="1"/>
  <c r="C637" i="39" a="1"/>
  <c r="C429" i="39" a="1"/>
  <c r="I778" i="39" a="1"/>
  <c r="F429" i="39" a="1"/>
  <c r="C600" i="39" a="1"/>
  <c r="E957" i="39" a="1"/>
  <c r="F771" i="39" a="1"/>
  <c r="I730" i="39" a="1"/>
  <c r="D909" i="39" a="1"/>
  <c r="D844" i="39" a="1"/>
  <c r="D437" i="39" a="1"/>
  <c r="C125" i="39" a="1"/>
  <c r="G648" i="39" a="1"/>
  <c r="D865" i="39" a="1"/>
  <c r="I678" i="39" a="1"/>
  <c r="H791" i="39" a="1"/>
  <c r="C530" i="39" a="1"/>
  <c r="C530" i="39" l="1"/>
  <c r="H791" i="39"/>
  <c r="I678" i="39"/>
  <c r="D865" i="39"/>
  <c r="G648" i="39"/>
  <c r="C125" i="39"/>
  <c r="D437" i="39"/>
  <c r="D844" i="39"/>
  <c r="D909" i="39"/>
  <c r="I730" i="39"/>
  <c r="F771" i="39"/>
  <c r="E957" i="39"/>
  <c r="C600" i="39"/>
  <c r="F429" i="39"/>
  <c r="I778" i="39"/>
  <c r="C429" i="39"/>
  <c r="C637" i="39"/>
  <c r="E400" i="39"/>
  <c r="F955" i="39"/>
  <c r="G448" i="39"/>
  <c r="C597" i="39"/>
  <c r="E707" i="39"/>
  <c r="C587" i="39"/>
  <c r="I933" i="39"/>
  <c r="D545" i="39"/>
  <c r="C514" i="39"/>
  <c r="C156" i="39"/>
  <c r="H942" i="39"/>
  <c r="D998" i="39"/>
  <c r="E573" i="39"/>
  <c r="C415" i="39"/>
  <c r="C705" i="39"/>
  <c r="C363" i="39"/>
  <c r="C720" i="39"/>
  <c r="E684" i="39"/>
  <c r="I1000" i="39"/>
  <c r="C351" i="39"/>
  <c r="C536" i="39"/>
  <c r="H936" i="39"/>
  <c r="I584" i="39"/>
  <c r="C358" i="39"/>
  <c r="C564" i="39"/>
  <c r="C93" i="39"/>
  <c r="H934" i="39"/>
  <c r="G743" i="39"/>
  <c r="F468" i="39"/>
  <c r="I1007" i="39"/>
  <c r="G760" i="39"/>
  <c r="C371" i="39"/>
  <c r="F938" i="39"/>
  <c r="I959" i="39"/>
  <c r="F453" i="39"/>
  <c r="G1010" i="39"/>
  <c r="C334" i="39"/>
  <c r="D982" i="39"/>
  <c r="F477" i="39"/>
  <c r="F862" i="39"/>
  <c r="E656" i="39"/>
  <c r="C96" i="39"/>
  <c r="C100" i="39"/>
  <c r="C876" i="39"/>
  <c r="I836" i="39"/>
  <c r="C633" i="39"/>
  <c r="G995" i="39"/>
  <c r="F947" i="39"/>
  <c r="H994" i="39"/>
  <c r="F702" i="39"/>
  <c r="C189" i="39"/>
  <c r="C377" i="39"/>
  <c r="I575" i="39"/>
  <c r="C277" i="39"/>
  <c r="D831" i="39"/>
  <c r="E968" i="39"/>
  <c r="I806" i="39"/>
  <c r="F850" i="39"/>
  <c r="H711" i="39"/>
  <c r="C139" i="39"/>
  <c r="F218" i="39"/>
  <c r="I73" i="39"/>
  <c r="C656" i="39"/>
  <c r="C390" i="39"/>
  <c r="H410" i="39"/>
  <c r="G891" i="39"/>
  <c r="I812" i="39"/>
  <c r="E355" i="39"/>
  <c r="C150" i="39"/>
  <c r="C474" i="39"/>
  <c r="C915" i="39"/>
  <c r="C954" i="39"/>
  <c r="G816" i="39"/>
  <c r="H959" i="39"/>
  <c r="G899" i="39"/>
  <c r="C379" i="39"/>
  <c r="H453" i="39"/>
  <c r="I938" i="39"/>
  <c r="I886" i="39"/>
  <c r="I1" i="39"/>
  <c r="H895" i="39"/>
  <c r="G856" i="39"/>
  <c r="C49" i="39"/>
  <c r="D355" i="39"/>
  <c r="I661" i="39"/>
  <c r="C704" i="39"/>
  <c r="C922" i="39"/>
  <c r="H824" i="39"/>
  <c r="F668" i="39"/>
  <c r="C340" i="39"/>
  <c r="I615" i="39"/>
  <c r="H952" i="39"/>
  <c r="H919" i="39"/>
  <c r="I1003" i="39"/>
  <c r="C815" i="39"/>
  <c r="G947" i="39"/>
  <c r="D853" i="39"/>
  <c r="E569" i="39"/>
  <c r="C793" i="39"/>
  <c r="D769" i="39"/>
  <c r="C382" i="39"/>
  <c r="C785" i="39"/>
  <c r="C640" i="39"/>
  <c r="C1000" i="39"/>
  <c r="C755" i="39"/>
  <c r="E728" i="39"/>
  <c r="C732" i="39"/>
  <c r="C763" i="39"/>
  <c r="C592" i="39"/>
  <c r="G721" i="39"/>
  <c r="C539" i="39"/>
  <c r="C995" i="39"/>
  <c r="C721" i="39"/>
  <c r="H569" i="39"/>
  <c r="E452" i="39"/>
  <c r="I879" i="39"/>
  <c r="H843" i="39"/>
  <c r="I688" i="39"/>
  <c r="C438" i="39"/>
  <c r="D957" i="39"/>
  <c r="F662" i="39"/>
  <c r="I745" i="39"/>
  <c r="I321" i="39"/>
  <c r="C251" i="39"/>
  <c r="F230" i="39"/>
  <c r="C185" i="39"/>
  <c r="C617" i="39"/>
  <c r="E949" i="39"/>
  <c r="I986" i="39"/>
  <c r="F767" i="39"/>
  <c r="I705" i="39"/>
  <c r="I567" i="39"/>
  <c r="D819" i="39"/>
  <c r="G889" i="39"/>
  <c r="E862" i="39"/>
  <c r="D810" i="39"/>
  <c r="C927" i="39"/>
  <c r="C827" i="39"/>
  <c r="F654" i="39"/>
  <c r="C521" i="39"/>
  <c r="C938" i="39"/>
  <c r="F1006" i="39"/>
  <c r="C258" i="39"/>
  <c r="G700" i="39"/>
  <c r="I813" i="39"/>
  <c r="G664" i="39"/>
  <c r="E976" i="39"/>
  <c r="C584" i="39"/>
  <c r="I515" i="39"/>
  <c r="D990" i="39"/>
  <c r="D1007" i="39"/>
  <c r="C461" i="39"/>
  <c r="C186" i="39"/>
  <c r="C256" i="39"/>
  <c r="F882" i="39"/>
  <c r="E754" i="39"/>
  <c r="D834" i="39"/>
  <c r="F802" i="39"/>
  <c r="C691" i="39"/>
  <c r="C912" i="39"/>
  <c r="G958" i="39"/>
  <c r="I332" i="39"/>
  <c r="D409" i="39"/>
  <c r="C238" i="39"/>
  <c r="D1023" i="39"/>
  <c r="C686" i="39"/>
  <c r="I870" i="39"/>
  <c r="H202" i="39"/>
  <c r="G649" i="39"/>
  <c r="C576" i="39"/>
  <c r="F415" i="39"/>
  <c r="G776" i="39"/>
  <c r="G711" i="39"/>
  <c r="E570" i="39"/>
  <c r="I523" i="39"/>
  <c r="C471" i="39"/>
  <c r="I750" i="39"/>
  <c r="I592" i="39"/>
  <c r="C693" i="39"/>
  <c r="I339" i="39"/>
  <c r="F1020" i="39"/>
  <c r="F811" i="39"/>
  <c r="H572" i="39"/>
  <c r="G787" i="39"/>
  <c r="H721" i="39"/>
  <c r="F696" i="39"/>
  <c r="G808" i="39"/>
  <c r="E877" i="39"/>
  <c r="C138" i="39"/>
  <c r="D470" i="39"/>
  <c r="G638" i="39"/>
  <c r="I1004" i="39"/>
  <c r="C509" i="39"/>
  <c r="H550" i="39"/>
  <c r="H686" i="39"/>
  <c r="F425" i="39"/>
  <c r="C401" i="39"/>
  <c r="E969" i="39"/>
  <c r="C431" i="39"/>
  <c r="I507" i="39"/>
  <c r="D561" i="39"/>
  <c r="C317" i="39"/>
  <c r="C840" i="39"/>
  <c r="H943" i="39"/>
  <c r="F874" i="39"/>
  <c r="I946" i="39"/>
  <c r="E651" i="39"/>
  <c r="H259" i="39"/>
  <c r="G907" i="39"/>
  <c r="H515" i="39"/>
  <c r="G944" i="39"/>
  <c r="E1016" i="39"/>
  <c r="F828" i="39"/>
  <c r="E772" i="39"/>
  <c r="E910" i="39"/>
  <c r="D1011" i="39"/>
  <c r="E999" i="39"/>
  <c r="H668" i="39"/>
  <c r="C315" i="39"/>
  <c r="F682" i="39"/>
  <c r="G969" i="39"/>
  <c r="C502" i="39"/>
  <c r="C473" i="39"/>
  <c r="G964" i="39"/>
  <c r="G271" i="39"/>
  <c r="G784" i="39"/>
  <c r="I995" i="39"/>
  <c r="H771" i="39"/>
  <c r="C5" i="39"/>
  <c r="C322" i="39"/>
  <c r="F514" i="39"/>
  <c r="C372" i="39"/>
  <c r="D845" i="39"/>
  <c r="F791" i="39"/>
  <c r="I714" i="39"/>
  <c r="C60" i="39"/>
  <c r="H611" i="39"/>
  <c r="C33" i="39"/>
  <c r="H642" i="39"/>
  <c r="F573" i="39"/>
  <c r="F1001" i="39"/>
  <c r="G875" i="39"/>
  <c r="C598" i="39"/>
  <c r="C400" i="39"/>
  <c r="G680" i="39"/>
  <c r="C140" i="39"/>
  <c r="D876" i="39"/>
  <c r="C1022" i="39"/>
  <c r="C291" i="39"/>
  <c r="C1006" i="39"/>
  <c r="I474" i="39"/>
  <c r="I881" i="39"/>
  <c r="H876" i="39"/>
  <c r="H795" i="39"/>
  <c r="C310" i="39"/>
  <c r="C331" i="39"/>
  <c r="I1014" i="39"/>
  <c r="D981" i="39"/>
  <c r="I649" i="39"/>
  <c r="E941" i="39"/>
  <c r="C164" i="39"/>
  <c r="G926" i="39"/>
  <c r="H671" i="39"/>
  <c r="C296" i="39"/>
  <c r="C449" i="39"/>
  <c r="E993" i="39"/>
  <c r="D560" i="39"/>
  <c r="G716" i="39"/>
  <c r="C1020" i="39"/>
  <c r="C773" i="39"/>
  <c r="H868" i="39"/>
  <c r="C846" i="39"/>
  <c r="H283" i="39"/>
  <c r="C648" i="39"/>
  <c r="D591" i="39"/>
  <c r="C394" i="39"/>
  <c r="C557" i="39"/>
  <c r="C972" i="39"/>
  <c r="D824" i="39"/>
  <c r="H623" i="39"/>
  <c r="D547" i="39"/>
  <c r="F900" i="39"/>
  <c r="C29" i="39"/>
  <c r="D875" i="39"/>
  <c r="I676" i="39"/>
  <c r="H678" i="39"/>
  <c r="D984" i="39"/>
  <c r="D871" i="39"/>
  <c r="C606" i="39"/>
  <c r="D365" i="39"/>
  <c r="I642" i="39"/>
  <c r="C146" i="39"/>
  <c r="E439" i="39"/>
  <c r="F61" i="39"/>
  <c r="I901" i="39"/>
  <c r="H769" i="39"/>
  <c r="D864" i="39"/>
  <c r="D1009" i="39"/>
  <c r="F627" i="39"/>
  <c r="E833" i="39"/>
  <c r="H802" i="39"/>
  <c r="I719" i="39"/>
  <c r="C333" i="39"/>
  <c r="I1005" i="39"/>
  <c r="C171" i="39"/>
  <c r="H462" i="39"/>
  <c r="I674" i="39"/>
  <c r="C898" i="39"/>
  <c r="C230" i="39"/>
  <c r="H586" i="39"/>
  <c r="G351" i="39"/>
  <c r="E807" i="39"/>
  <c r="G942" i="39"/>
  <c r="I755" i="39"/>
  <c r="C104" i="39"/>
  <c r="E643" i="39"/>
  <c r="G736" i="39"/>
  <c r="C1008" i="39"/>
  <c r="H700" i="39"/>
  <c r="C610" i="39"/>
  <c r="G766" i="39"/>
  <c r="E821" i="39"/>
  <c r="I979" i="39"/>
  <c r="I807" i="39"/>
  <c r="F773" i="39"/>
  <c r="E927" i="39"/>
  <c r="E797" i="39"/>
  <c r="C735" i="39"/>
  <c r="G640" i="39"/>
  <c r="G466" i="39"/>
  <c r="G306" i="39"/>
  <c r="F409" i="39"/>
  <c r="C206" i="39"/>
  <c r="D896" i="39"/>
  <c r="H788" i="39"/>
  <c r="I830" i="39"/>
  <c r="I860" i="39"/>
  <c r="C32" i="39"/>
  <c r="H909" i="39"/>
  <c r="C920" i="39"/>
  <c r="G480" i="39"/>
  <c r="H850" i="39"/>
  <c r="G962" i="39"/>
  <c r="E700" i="39"/>
  <c r="D1004" i="39"/>
  <c r="H873" i="39"/>
  <c r="I967" i="39"/>
  <c r="C160" i="39"/>
  <c r="I768" i="39"/>
  <c r="I617" i="39"/>
  <c r="C788" i="39"/>
  <c r="C262" i="39"/>
  <c r="C936" i="39"/>
  <c r="F835" i="39"/>
  <c r="G936" i="39"/>
  <c r="C670" i="39"/>
  <c r="G923" i="39"/>
  <c r="C714" i="39"/>
  <c r="G976" i="39"/>
  <c r="E822" i="39"/>
  <c r="E931" i="39"/>
  <c r="C925" i="39"/>
  <c r="C589" i="39"/>
  <c r="F929" i="39"/>
  <c r="C979" i="39"/>
  <c r="F440" i="39"/>
  <c r="C950" i="39"/>
  <c r="D716" i="39"/>
  <c r="D595" i="39"/>
  <c r="H749" i="39"/>
  <c r="G966" i="39"/>
  <c r="F968" i="39"/>
  <c r="C635" i="39"/>
  <c r="F998" i="39"/>
  <c r="I499" i="39"/>
  <c r="E385" i="39"/>
  <c r="E677" i="39"/>
  <c r="E979" i="39"/>
  <c r="G457" i="39"/>
  <c r="H849" i="39"/>
  <c r="E849" i="39"/>
  <c r="C359" i="39"/>
  <c r="F695" i="39"/>
  <c r="D781" i="39"/>
  <c r="D900" i="39"/>
  <c r="F344" i="39"/>
  <c r="E529" i="39"/>
  <c r="C667" i="39"/>
  <c r="C701" i="39"/>
  <c r="F837" i="39"/>
  <c r="H716" i="39"/>
  <c r="I716" i="39"/>
  <c r="E917" i="39"/>
  <c r="C660" i="39"/>
  <c r="H914" i="39"/>
  <c r="C734" i="39"/>
  <c r="G655" i="39"/>
  <c r="C838" i="39"/>
  <c r="C105" i="39"/>
  <c r="I655" i="39"/>
  <c r="H1019" i="39"/>
  <c r="F567" i="39"/>
  <c r="C856" i="39"/>
  <c r="I738" i="39"/>
  <c r="H738" i="39"/>
  <c r="D330" i="39"/>
  <c r="E599" i="39"/>
  <c r="G893" i="39"/>
  <c r="F602" i="39"/>
  <c r="G975" i="39"/>
  <c r="C405" i="39"/>
  <c r="C683" i="39"/>
  <c r="C70" i="39"/>
  <c r="C944" i="39"/>
  <c r="I111" i="39"/>
  <c r="H794" i="39"/>
  <c r="H879" i="39"/>
  <c r="C22" i="39"/>
  <c r="C469" i="39"/>
  <c r="F790" i="39"/>
  <c r="C225" i="39"/>
  <c r="C303" i="39"/>
  <c r="H526" i="39"/>
  <c r="D976" i="39"/>
  <c r="H860" i="39"/>
  <c r="C917" i="39"/>
  <c r="F809" i="39"/>
  <c r="F875" i="39"/>
  <c r="I905" i="39"/>
  <c r="H776" i="39"/>
  <c r="D770" i="39"/>
  <c r="C492" i="39"/>
  <c r="I866" i="39"/>
  <c r="C692" i="39"/>
  <c r="H632" i="39"/>
  <c r="C412" i="39"/>
  <c r="H744" i="39"/>
  <c r="I954" i="39"/>
  <c r="C625" i="39"/>
  <c r="E574" i="39"/>
  <c r="H703" i="39"/>
  <c r="C1017" i="39"/>
  <c r="C541" i="39"/>
  <c r="D801" i="39"/>
  <c r="I852" i="39"/>
  <c r="E880" i="39"/>
  <c r="G1001" i="39"/>
  <c r="C832" i="39"/>
  <c r="C877" i="39"/>
  <c r="F1011" i="39"/>
  <c r="E478" i="39"/>
  <c r="F564" i="39"/>
  <c r="G980" i="39"/>
  <c r="F747" i="39"/>
  <c r="H813" i="39"/>
  <c r="D511" i="39"/>
  <c r="C582" i="39"/>
  <c r="C208" i="39"/>
  <c r="D675" i="39"/>
  <c r="G1009" i="39"/>
  <c r="F523" i="39"/>
  <c r="I209" i="39"/>
  <c r="G841" i="39"/>
  <c r="C962" i="39"/>
  <c r="F1024" i="39"/>
  <c r="E632" i="39"/>
  <c r="G887" i="39"/>
  <c r="C112" i="39"/>
  <c r="E779" i="39"/>
  <c r="C1023" i="39"/>
  <c r="D936" i="39"/>
  <c r="F829" i="39"/>
  <c r="E852" i="39"/>
  <c r="C11" i="39"/>
  <c r="C959" i="39"/>
  <c r="C992" i="39"/>
  <c r="E32" i="39"/>
  <c r="H1014" i="39"/>
  <c r="C301" i="39"/>
  <c r="F972" i="39"/>
  <c r="F777" i="39"/>
  <c r="F680" i="39"/>
  <c r="H838" i="39"/>
  <c r="E813" i="39"/>
  <c r="C963" i="39"/>
  <c r="I781" i="39"/>
  <c r="H789" i="39"/>
  <c r="E1007" i="39"/>
  <c r="G1023" i="39"/>
  <c r="G159" i="39"/>
  <c r="F497" i="39"/>
  <c r="H617" i="39"/>
  <c r="C20" i="39"/>
  <c r="C808" i="39"/>
  <c r="G712" i="39"/>
  <c r="I951" i="39"/>
  <c r="H672" i="39"/>
  <c r="I1019" i="39"/>
  <c r="D848" i="39"/>
  <c r="E871" i="39"/>
  <c r="C209" i="39"/>
  <c r="F931" i="39"/>
  <c r="C406" i="39"/>
  <c r="H327" i="39"/>
  <c r="F741" i="39"/>
  <c r="H949" i="39"/>
  <c r="F598" i="39"/>
  <c r="H783" i="39"/>
  <c r="F932" i="39"/>
  <c r="F316" i="39"/>
  <c r="H925" i="39"/>
  <c r="F359" i="39"/>
  <c r="F876" i="39"/>
  <c r="C253" i="39"/>
  <c r="D616" i="39"/>
  <c r="C650" i="39"/>
  <c r="C880" i="39"/>
  <c r="H641" i="39"/>
  <c r="H867" i="39"/>
  <c r="E553" i="39"/>
  <c r="I949" i="39"/>
  <c r="C411" i="39"/>
  <c r="H955" i="39"/>
  <c r="C27" i="39"/>
  <c r="G472" i="39"/>
  <c r="F271" i="39"/>
  <c r="F534" i="39"/>
  <c r="E702" i="39"/>
  <c r="H705" i="39"/>
  <c r="C982" i="39"/>
  <c r="F283" i="39"/>
  <c r="C560" i="39"/>
  <c r="C623" i="39"/>
  <c r="E692" i="39"/>
  <c r="C487" i="39"/>
  <c r="I653" i="39"/>
  <c r="G807" i="39"/>
  <c r="H888" i="39"/>
  <c r="E972" i="39"/>
  <c r="F877" i="39"/>
  <c r="G278" i="39"/>
  <c r="C177" i="39"/>
  <c r="E649" i="39"/>
  <c r="E320" i="39"/>
  <c r="C798" i="39"/>
  <c r="E788" i="39"/>
  <c r="C424" i="39"/>
  <c r="C264" i="39"/>
  <c r="H603" i="39"/>
  <c r="I971" i="39"/>
  <c r="E773" i="39"/>
  <c r="H324" i="39"/>
  <c r="D866" i="39"/>
  <c r="C861" i="39"/>
  <c r="C64" i="39"/>
  <c r="F922" i="39"/>
  <c r="D569" i="39"/>
  <c r="C290" i="39"/>
  <c r="H149" i="39"/>
  <c r="G800" i="39"/>
  <c r="C711" i="39"/>
  <c r="E985" i="39"/>
  <c r="C288" i="39"/>
  <c r="E419" i="39"/>
  <c r="G933" i="39"/>
  <c r="C503" i="39"/>
  <c r="D813" i="39"/>
  <c r="C257" i="39"/>
  <c r="C542" i="39"/>
  <c r="D278" i="39"/>
  <c r="D679" i="39"/>
  <c r="F949" i="39"/>
  <c r="C729" i="39"/>
  <c r="F821" i="39"/>
  <c r="F647" i="39"/>
  <c r="C457" i="39"/>
  <c r="F784" i="39"/>
  <c r="D604" i="39"/>
  <c r="I782" i="39"/>
  <c r="E942" i="39"/>
  <c r="H451" i="39"/>
  <c r="V50" i="9"/>
  <c r="H866" i="39"/>
  <c r="E937" i="39"/>
  <c r="H186" i="39"/>
  <c r="I770" i="39"/>
  <c r="G921" i="39"/>
  <c r="E926" i="39"/>
  <c r="F965" i="39"/>
  <c r="H521" i="39"/>
  <c r="I976" i="39"/>
  <c r="C36" i="39"/>
  <c r="C859" i="39"/>
  <c r="E930" i="39"/>
  <c r="C518" i="39"/>
  <c r="C454" i="39"/>
  <c r="C56" i="39"/>
  <c r="D967" i="39"/>
  <c r="C279" i="39"/>
  <c r="H541" i="39"/>
  <c r="F772" i="39"/>
  <c r="H650" i="39"/>
  <c r="C945" i="39"/>
  <c r="D905" i="39"/>
  <c r="F724" i="39"/>
  <c r="C825" i="39"/>
  <c r="E824" i="39"/>
  <c r="F781" i="39"/>
  <c r="E856" i="39"/>
  <c r="C459" i="39"/>
  <c r="D717" i="39"/>
  <c r="F935" i="39"/>
  <c r="H887" i="39"/>
  <c r="E690" i="39"/>
  <c r="D922" i="39"/>
  <c r="I34" i="39"/>
  <c r="I426" i="39"/>
  <c r="I956" i="39"/>
  <c r="C98" i="39"/>
  <c r="D638" i="39"/>
  <c r="C594" i="39"/>
  <c r="D894" i="39"/>
  <c r="F983" i="39"/>
  <c r="C590" i="39"/>
  <c r="D681" i="39"/>
  <c r="C328" i="39"/>
  <c r="D695" i="39"/>
  <c r="E952" i="39"/>
  <c r="F842" i="39"/>
  <c r="G791" i="39"/>
  <c r="E557" i="39"/>
  <c r="I644" i="39"/>
  <c r="G931" i="39"/>
  <c r="C122" i="39"/>
  <c r="F632" i="39"/>
  <c r="H436" i="39"/>
  <c r="F838" i="39"/>
  <c r="G650" i="39"/>
  <c r="H828" i="39"/>
  <c r="I763" i="39"/>
  <c r="E281" i="39"/>
  <c r="C507" i="39"/>
  <c r="D983" i="39"/>
  <c r="I844" i="39"/>
  <c r="C844" i="39"/>
  <c r="C620" i="39"/>
  <c r="D790" i="39"/>
  <c r="C21" i="39"/>
  <c r="F854" i="39"/>
  <c r="H859" i="39"/>
  <c r="H303" i="39"/>
  <c r="E423" i="39"/>
  <c r="C882" i="39"/>
  <c r="I793" i="39"/>
  <c r="F973" i="39"/>
  <c r="D704" i="39"/>
  <c r="D684" i="39"/>
  <c r="I504" i="39"/>
  <c r="C446" i="39"/>
  <c r="F941" i="39"/>
  <c r="D974" i="39"/>
  <c r="I16" i="39"/>
  <c r="D689" i="39"/>
  <c r="C568" i="39"/>
  <c r="F171" i="39"/>
  <c r="C722" i="39"/>
  <c r="C767" i="39"/>
  <c r="C596" i="39"/>
  <c r="E948" i="39"/>
  <c r="I512" i="39"/>
  <c r="C595" i="39"/>
  <c r="C263" i="39"/>
  <c r="I608" i="39"/>
  <c r="F841" i="39"/>
  <c r="C678" i="39"/>
  <c r="C28" i="39"/>
  <c r="I936" i="39"/>
  <c r="I849" i="39"/>
  <c r="D326" i="39"/>
  <c r="G494" i="39"/>
  <c r="I401" i="39"/>
  <c r="C550" i="39"/>
  <c r="C132" i="39"/>
  <c r="C878" i="39"/>
  <c r="C161" i="39"/>
  <c r="C198" i="39"/>
  <c r="H817" i="39"/>
  <c r="C516" i="39"/>
  <c r="I769" i="39"/>
  <c r="G778" i="39"/>
  <c r="F669" i="39"/>
  <c r="G727" i="39"/>
  <c r="G917" i="39"/>
  <c r="E635" i="39"/>
  <c r="D729" i="39"/>
  <c r="F539" i="39"/>
  <c r="E863" i="39"/>
  <c r="F872" i="39"/>
  <c r="E285" i="39"/>
  <c r="F974" i="39"/>
  <c r="G1006" i="39"/>
  <c r="C616" i="39"/>
  <c r="C447" i="39"/>
  <c r="I354" i="39"/>
  <c r="H777" i="39"/>
  <c r="C624" i="39"/>
  <c r="C565" i="39"/>
  <c r="E736" i="39"/>
  <c r="E907" i="39"/>
  <c r="D971" i="39"/>
  <c r="D884" i="39"/>
  <c r="D821" i="39"/>
  <c r="H742" i="39"/>
  <c r="C602" i="39"/>
  <c r="E842" i="39"/>
  <c r="C916" i="39"/>
  <c r="C349" i="39"/>
  <c r="H305" i="39"/>
  <c r="C384" i="39"/>
  <c r="C493" i="39"/>
  <c r="D906" i="39"/>
  <c r="D652" i="39"/>
  <c r="G985" i="39"/>
  <c r="C87" i="39"/>
  <c r="C520" i="39"/>
  <c r="D426" i="39"/>
  <c r="F601" i="39"/>
  <c r="E485" i="39"/>
  <c r="F953" i="39"/>
  <c r="D943" i="39"/>
  <c r="F644" i="39"/>
  <c r="E722" i="39"/>
  <c r="I518" i="39"/>
  <c r="C113" i="39"/>
  <c r="G904" i="39"/>
  <c r="C749" i="39"/>
  <c r="C1024" i="39"/>
  <c r="F995" i="39"/>
  <c r="D1016" i="39"/>
  <c r="H1001" i="39"/>
  <c r="C207" i="39"/>
  <c r="C2" i="39"/>
  <c r="C285" i="39"/>
  <c r="C73" i="39"/>
  <c r="G359" i="39"/>
  <c r="F902" i="39"/>
  <c r="H465" i="39"/>
  <c r="C466" i="39"/>
  <c r="E223" i="39"/>
  <c r="D644" i="39"/>
  <c r="C930" i="39"/>
  <c r="H1" i="39"/>
  <c r="C986" i="39"/>
  <c r="G290" i="39"/>
  <c r="H751" i="39"/>
  <c r="F469" i="39"/>
  <c r="F942" i="39"/>
  <c r="C463" i="39"/>
  <c r="E215" i="39"/>
  <c r="F614" i="39"/>
  <c r="C211" i="39"/>
  <c r="C993" i="39"/>
  <c r="G960" i="39"/>
  <c r="C741" i="39"/>
  <c r="F587" i="39"/>
  <c r="F585" i="39"/>
  <c r="F966" i="39"/>
  <c r="D1019" i="39"/>
  <c r="G790" i="39"/>
  <c r="C892" i="39"/>
  <c r="C860" i="39"/>
  <c r="I911" i="39"/>
  <c r="D874" i="39"/>
  <c r="C330" i="39"/>
  <c r="D647" i="39"/>
  <c r="C933" i="39"/>
  <c r="G863" i="39"/>
  <c r="F981" i="39"/>
  <c r="H1009" i="39"/>
  <c r="H911" i="39"/>
  <c r="E774" i="39"/>
  <c r="G83" i="39"/>
  <c r="I829" i="39"/>
  <c r="D794" i="39"/>
  <c r="G882" i="39"/>
  <c r="I710" i="39"/>
  <c r="G627" i="39"/>
  <c r="G801" i="39"/>
  <c r="G505" i="39"/>
  <c r="C723" i="39"/>
  <c r="C46" i="39"/>
  <c r="I449" i="39"/>
  <c r="I423" i="39"/>
  <c r="C857" i="39"/>
  <c r="I621" i="39"/>
  <c r="C391" i="39"/>
  <c r="F603" i="39"/>
  <c r="E605" i="39"/>
  <c r="D832" i="39"/>
  <c r="G769" i="39"/>
  <c r="C556" i="39"/>
  <c r="I766" i="39"/>
  <c r="C524" i="39"/>
  <c r="E934" i="39"/>
  <c r="Q50" i="9"/>
  <c r="P50" i="9"/>
  <c r="R50" i="9"/>
  <c r="O50" i="9"/>
  <c r="S50" i="9"/>
  <c r="C265" i="39"/>
  <c r="C638" i="39"/>
  <c r="C131" i="39"/>
  <c r="C31" i="39"/>
  <c r="C202" i="39"/>
  <c r="C1011" i="39"/>
  <c r="C430" i="39"/>
  <c r="C367" i="39"/>
  <c r="E579" i="39"/>
  <c r="F916" i="39"/>
  <c r="H448" i="39"/>
  <c r="G977" i="39"/>
  <c r="C260" i="39"/>
  <c r="C971" i="39"/>
  <c r="H975" i="39"/>
  <c r="C780" i="39"/>
  <c r="E935" i="39"/>
  <c r="D694" i="39"/>
  <c r="E872" i="39"/>
  <c r="C128" i="39"/>
  <c r="E958" i="39"/>
  <c r="D899" i="39"/>
  <c r="F626" i="39"/>
  <c r="E1006" i="39"/>
  <c r="C684" i="39"/>
  <c r="F1017" i="39"/>
  <c r="F782" i="39"/>
  <c r="C661" i="39"/>
  <c r="G452" i="39"/>
  <c r="F939" i="39"/>
  <c r="C162" i="39"/>
  <c r="H712" i="39"/>
  <c r="D761" i="39"/>
  <c r="I692" i="39"/>
  <c r="D472" i="39"/>
  <c r="I546" i="39"/>
  <c r="F630" i="39"/>
  <c r="G699" i="39"/>
  <c r="C888" i="39"/>
  <c r="C19" i="39"/>
  <c r="I724" i="39"/>
  <c r="F639" i="39"/>
  <c r="C255" i="39"/>
  <c r="D661" i="39"/>
  <c r="G550" i="39"/>
  <c r="F417" i="39"/>
  <c r="C274" i="39"/>
  <c r="F500" i="39"/>
  <c r="C999" i="39"/>
  <c r="C966" i="39"/>
  <c r="C142" i="39"/>
  <c r="H892" i="39"/>
  <c r="E919" i="39"/>
  <c r="H822" i="39"/>
  <c r="I953" i="39"/>
  <c r="I964" i="39"/>
  <c r="I772" i="39"/>
  <c r="C802" i="39"/>
  <c r="G793" i="39"/>
  <c r="C777" i="39"/>
  <c r="F462" i="39"/>
  <c r="G971" i="39"/>
  <c r="G250" i="39"/>
  <c r="C797" i="39"/>
  <c r="C305" i="39"/>
  <c r="D605" i="39"/>
  <c r="G852" i="39"/>
  <c r="C738" i="39"/>
  <c r="G1003" i="39"/>
  <c r="I902" i="39"/>
  <c r="F653" i="39"/>
  <c r="E316" i="39"/>
  <c r="E796" i="39"/>
  <c r="I891" i="39"/>
  <c r="C837" i="39"/>
  <c r="C478" i="39"/>
  <c r="E893" i="39"/>
  <c r="G609" i="39"/>
  <c r="G670" i="39"/>
  <c r="C313" i="39"/>
  <c r="C268" i="39"/>
  <c r="C488" i="39"/>
  <c r="D868" i="39"/>
  <c r="E933" i="39"/>
  <c r="G785" i="39"/>
  <c r="H514" i="39"/>
  <c r="H587" i="39"/>
  <c r="C213" i="39"/>
  <c r="G684" i="39"/>
  <c r="H692" i="39"/>
  <c r="I455" i="39"/>
  <c r="I384" i="39"/>
  <c r="G331" i="39"/>
  <c r="G570" i="39"/>
  <c r="F744" i="39"/>
  <c r="E550" i="39"/>
  <c r="F454" i="39"/>
  <c r="I637" i="39"/>
  <c r="D508" i="39"/>
  <c r="G111" i="39"/>
  <c r="E956" i="39"/>
  <c r="F933" i="39"/>
  <c r="G900" i="39"/>
  <c r="C639" i="39"/>
  <c r="G848" i="39"/>
  <c r="I481" i="39"/>
  <c r="C718" i="39"/>
  <c r="D883" i="39"/>
  <c r="C71" i="39"/>
  <c r="C680" i="39"/>
  <c r="C95" i="39"/>
  <c r="E672" i="39"/>
  <c r="E819" i="39"/>
  <c r="C943" i="39"/>
  <c r="C748" i="39"/>
  <c r="C1" i="39"/>
  <c r="C848" i="39"/>
  <c r="H969" i="39"/>
  <c r="G642" i="39"/>
  <c r="D879" i="39"/>
  <c r="C403" i="39"/>
  <c r="F658" i="39"/>
  <c r="C790" i="39"/>
  <c r="I888" i="39"/>
  <c r="I740" i="39"/>
  <c r="H674" i="39"/>
  <c r="I803" i="39"/>
  <c r="I602" i="39"/>
  <c r="I989" i="39"/>
  <c r="F814" i="39"/>
  <c r="F292" i="39"/>
  <c r="G771" i="39"/>
  <c r="C908" i="39"/>
  <c r="I561" i="39"/>
  <c r="F478" i="39"/>
  <c r="D528" i="39"/>
  <c r="C395" i="39"/>
  <c r="G744" i="39"/>
  <c r="G945" i="39"/>
  <c r="D635" i="39"/>
  <c r="D660" i="39"/>
  <c r="H819" i="39"/>
  <c r="H954" i="39"/>
  <c r="C275" i="39"/>
  <c r="F222" i="39"/>
  <c r="G909" i="39"/>
  <c r="F482" i="39"/>
  <c r="H944" i="39"/>
  <c r="C254" i="39"/>
  <c r="H816" i="39"/>
  <c r="G857" i="39"/>
  <c r="E859" i="39"/>
  <c r="H442" i="39"/>
  <c r="G849" i="39"/>
  <c r="C224" i="39"/>
  <c r="E716" i="39"/>
  <c r="F749" i="39"/>
  <c r="E900" i="39"/>
  <c r="F476" i="39"/>
  <c r="D430" i="39"/>
  <c r="F1010" i="39"/>
  <c r="E735" i="39"/>
  <c r="F792" i="39"/>
  <c r="H917" i="39"/>
  <c r="I335" i="39"/>
  <c r="G963" i="39"/>
  <c r="C736" i="39"/>
  <c r="H170" i="39"/>
  <c r="C855" i="39"/>
  <c r="C643" i="39"/>
  <c r="H741" i="39"/>
  <c r="D433" i="39"/>
  <c r="F878" i="39"/>
  <c r="C467" i="39"/>
  <c r="E785" i="39"/>
  <c r="D94" i="39"/>
  <c r="F234" i="39"/>
  <c r="G844" i="39"/>
  <c r="C872" i="39"/>
  <c r="I691" i="39"/>
  <c r="D625" i="39"/>
  <c r="I199" i="39"/>
  <c r="C323" i="39"/>
  <c r="G780" i="39"/>
  <c r="H78" i="39"/>
  <c r="C148" i="39"/>
  <c r="G522" i="39"/>
  <c r="E911" i="39"/>
  <c r="C163" i="39"/>
  <c r="C1010" i="39"/>
  <c r="C628" i="39"/>
  <c r="C949" i="39"/>
  <c r="I603" i="39"/>
  <c r="I926" i="39"/>
  <c r="I1010" i="39"/>
  <c r="D531" i="39"/>
  <c r="G834" i="39"/>
  <c r="F631" i="39"/>
  <c r="G1012" i="39"/>
  <c r="F985" i="39"/>
  <c r="C184" i="39"/>
  <c r="I909" i="39"/>
  <c r="C806" i="39"/>
  <c r="C812" i="39"/>
  <c r="H575" i="39"/>
  <c r="D800" i="39"/>
  <c r="E694" i="39"/>
  <c r="C548" i="39"/>
  <c r="C84" i="39"/>
  <c r="C155" i="39"/>
  <c r="F992" i="39"/>
  <c r="G984" i="39"/>
  <c r="H612" i="39"/>
  <c r="D927" i="39"/>
  <c r="C744" i="39"/>
  <c r="E848" i="39"/>
  <c r="C23" i="39"/>
  <c r="D878" i="39"/>
  <c r="G397" i="39"/>
  <c r="I798" i="39"/>
  <c r="I993" i="39"/>
  <c r="F734" i="39"/>
  <c r="E580" i="39"/>
  <c r="E853" i="39"/>
  <c r="C476" i="39"/>
  <c r="C141" i="39"/>
  <c r="H1022" i="39"/>
  <c r="E994" i="39"/>
  <c r="E687" i="39"/>
  <c r="I698" i="39"/>
  <c r="D1021" i="39"/>
  <c r="C886" i="39"/>
  <c r="C18" i="39"/>
  <c r="C910" i="39"/>
  <c r="H878" i="39"/>
  <c r="E701" i="39"/>
  <c r="F730" i="39"/>
  <c r="D673" i="39"/>
  <c r="G656" i="39"/>
  <c r="C535" i="39"/>
  <c r="C562" i="39"/>
  <c r="C739" i="39"/>
  <c r="G652" i="39"/>
  <c r="G970" i="39"/>
  <c r="G757" i="39"/>
  <c r="C370" i="39"/>
  <c r="F819" i="39"/>
  <c r="C1016" i="39"/>
  <c r="C69" i="39"/>
  <c r="D814" i="39"/>
  <c r="G398" i="39"/>
  <c r="H449" i="39"/>
  <c r="H454" i="39"/>
  <c r="C657" i="39"/>
  <c r="I442" i="39"/>
  <c r="G865" i="39"/>
  <c r="H1002" i="39"/>
  <c r="E682" i="39"/>
  <c r="E978" i="39"/>
  <c r="E696" i="39"/>
  <c r="C436" i="39"/>
  <c r="G878" i="39"/>
  <c r="H693" i="39"/>
  <c r="C170" i="39"/>
  <c r="D45" i="39"/>
  <c r="E18" i="39"/>
  <c r="G881" i="39"/>
  <c r="F1005" i="39"/>
  <c r="G781" i="39"/>
  <c r="H669" i="39"/>
  <c r="G219" i="39"/>
  <c r="D744" i="39"/>
  <c r="C762" i="39"/>
  <c r="H985" i="39"/>
  <c r="G965" i="39"/>
  <c r="I937" i="39"/>
  <c r="I457" i="39"/>
  <c r="E924" i="39"/>
  <c r="G895" i="39"/>
  <c r="H1016" i="39"/>
  <c r="I935" i="39"/>
  <c r="C575" i="39"/>
  <c r="F716" i="39"/>
  <c r="D767" i="39"/>
  <c r="H710" i="39"/>
  <c r="I438" i="39"/>
  <c r="C879" i="39"/>
  <c r="E971" i="39"/>
  <c r="E380" i="39"/>
  <c r="H897" i="39"/>
  <c r="I208" i="39"/>
  <c r="E902" i="39"/>
  <c r="G883" i="39"/>
  <c r="C911" i="39"/>
  <c r="E756" i="39"/>
  <c r="E688" i="39"/>
  <c r="F641" i="39"/>
  <c r="F857" i="39"/>
  <c r="I444" i="39"/>
  <c r="I854" i="39"/>
  <c r="D393" i="39"/>
  <c r="E250" i="39"/>
  <c r="C634" i="39"/>
  <c r="C937" i="39"/>
  <c r="C402" i="39"/>
  <c r="I749" i="39"/>
  <c r="D891" i="39"/>
  <c r="H605" i="39"/>
  <c r="F559" i="39"/>
  <c r="G871" i="39"/>
  <c r="C414" i="39"/>
  <c r="C247" i="39"/>
  <c r="I696" i="39"/>
  <c r="I302" i="39"/>
  <c r="F891" i="39"/>
  <c r="I718" i="39"/>
  <c r="H989" i="39"/>
  <c r="G919" i="39"/>
  <c r="C946" i="39"/>
  <c r="I487" i="39"/>
  <c r="C214" i="39"/>
  <c r="E857" i="39"/>
  <c r="C527" i="39"/>
  <c r="H688" i="39"/>
  <c r="I746" i="39"/>
  <c r="D750" i="39"/>
  <c r="C479" i="39"/>
  <c r="I839" i="39"/>
  <c r="D977" i="39"/>
  <c r="C791" i="39"/>
  <c r="H719" i="39"/>
  <c r="C85" i="39"/>
  <c r="H840" i="39"/>
  <c r="I464" i="39"/>
  <c r="F634" i="39"/>
  <c r="E381" i="39"/>
  <c r="I753" i="39"/>
  <c r="C496" i="39"/>
  <c r="E977" i="39"/>
  <c r="F202" i="39"/>
  <c r="E721" i="39"/>
  <c r="C852" i="39"/>
  <c r="F928" i="39"/>
  <c r="E909" i="39"/>
  <c r="E950" i="39"/>
  <c r="I789" i="39"/>
  <c r="C10" i="39"/>
  <c r="C756" i="39"/>
  <c r="E946" i="39"/>
  <c r="E1014" i="39"/>
  <c r="C127" i="39"/>
  <c r="I744" i="39"/>
  <c r="G615" i="39"/>
  <c r="E490" i="39"/>
  <c r="G890" i="39"/>
  <c r="H853" i="39"/>
  <c r="E503" i="39"/>
  <c r="C816" i="39"/>
  <c r="H657" i="39"/>
  <c r="C126" i="39"/>
  <c r="F969" i="39"/>
  <c r="C396" i="39"/>
  <c r="I605" i="39"/>
  <c r="E825" i="39"/>
  <c r="I811" i="39"/>
  <c r="F629" i="39"/>
  <c r="C59" i="39"/>
  <c r="H614" i="39"/>
  <c r="G556" i="39"/>
  <c r="C339" i="39"/>
  <c r="C653" i="39"/>
  <c r="G974" i="39"/>
  <c r="H702" i="39"/>
  <c r="H333" i="39"/>
  <c r="C295" i="39"/>
  <c r="H684" i="39"/>
  <c r="H637" i="39"/>
  <c r="C593" i="39"/>
  <c r="F684" i="39"/>
  <c r="D917" i="39"/>
  <c r="H950" i="39"/>
  <c r="C753" i="39"/>
  <c r="I817" i="39"/>
  <c r="C422" i="39"/>
  <c r="H992" i="39"/>
  <c r="E354" i="39"/>
  <c r="H1006" i="39"/>
  <c r="D219" i="39"/>
  <c r="F624" i="39"/>
  <c r="G599" i="39"/>
  <c r="G36" i="39"/>
  <c r="E802" i="39"/>
  <c r="F871" i="39"/>
  <c r="E430" i="39"/>
  <c r="I826" i="39"/>
  <c r="C569" i="39"/>
  <c r="G803" i="39"/>
  <c r="C498" i="39"/>
  <c r="E726" i="39"/>
  <c r="C337" i="39"/>
  <c r="C486" i="39"/>
  <c r="H726" i="39"/>
  <c r="G730" i="39"/>
  <c r="H977" i="39"/>
  <c r="H812" i="39"/>
  <c r="G913" i="39"/>
  <c r="D923" i="39"/>
  <c r="D715" i="39"/>
  <c r="C998" i="39"/>
  <c r="G564" i="39"/>
  <c r="E734" i="39"/>
  <c r="I2" i="39"/>
  <c r="I173" i="39"/>
  <c r="C655" i="39"/>
  <c r="E846" i="39"/>
  <c r="I190" i="39"/>
  <c r="I25" i="39"/>
  <c r="C269" i="39"/>
  <c r="E795" i="39"/>
  <c r="D499" i="39"/>
  <c r="C501" i="39"/>
  <c r="E834" i="39"/>
  <c r="C839" i="39"/>
  <c r="C458" i="39"/>
  <c r="H547" i="39"/>
  <c r="C123" i="39"/>
  <c r="E823" i="39"/>
  <c r="D523" i="39"/>
  <c r="C942" i="39"/>
  <c r="D954" i="39"/>
  <c r="I466" i="39"/>
  <c r="F950" i="39"/>
  <c r="D822" i="39"/>
  <c r="C534" i="39"/>
  <c r="E816" i="39"/>
  <c r="F839" i="39"/>
  <c r="I741" i="39"/>
  <c r="F822" i="39"/>
  <c r="H262" i="39"/>
  <c r="H857" i="39"/>
  <c r="H830" i="39"/>
  <c r="C24" i="39"/>
  <c r="H628" i="39"/>
  <c r="C343" i="39"/>
  <c r="H734" i="39"/>
  <c r="I965" i="39"/>
  <c r="G885" i="39"/>
  <c r="C526" i="39"/>
  <c r="G935" i="39"/>
  <c r="E771" i="39"/>
  <c r="H870" i="39"/>
  <c r="D485" i="39"/>
  <c r="C297" i="39"/>
  <c r="G953" i="39"/>
  <c r="G795" i="39"/>
  <c r="C246" i="39"/>
  <c r="C914" i="39"/>
  <c r="D711" i="39"/>
  <c r="C158" i="39"/>
  <c r="H583" i="39"/>
  <c r="F510" i="39"/>
  <c r="C77" i="39"/>
  <c r="I650" i="39"/>
  <c r="I963" i="39"/>
  <c r="E962" i="39"/>
  <c r="E765" i="39"/>
  <c r="H646" i="39"/>
  <c r="F944" i="39"/>
  <c r="F187" i="39"/>
  <c r="C863" i="39"/>
  <c r="D685" i="39"/>
  <c r="C540" i="39"/>
  <c r="I925" i="39"/>
  <c r="H450" i="39"/>
  <c r="E945" i="39"/>
  <c r="F779" i="39"/>
  <c r="D388" i="39"/>
  <c r="F736" i="39"/>
  <c r="E670" i="39"/>
  <c r="C300" i="39"/>
  <c r="G957" i="39"/>
  <c r="G467" i="39"/>
  <c r="C145" i="39"/>
  <c r="E484" i="39"/>
  <c r="H723" i="39"/>
  <c r="D692" i="39"/>
  <c r="C906" i="39"/>
  <c r="E752" i="39"/>
  <c r="E890" i="39"/>
  <c r="I760" i="39"/>
  <c r="E693" i="39"/>
  <c r="F803" i="39"/>
  <c r="H904" i="39"/>
  <c r="C307" i="39"/>
  <c r="D745" i="39"/>
  <c r="C621" i="39"/>
  <c r="C662" i="39"/>
  <c r="G323" i="39"/>
  <c r="D774" i="39"/>
  <c r="I160" i="39"/>
  <c r="C354" i="39"/>
  <c r="E329" i="39"/>
  <c r="C644" i="39"/>
  <c r="D697" i="39"/>
  <c r="D632" i="39"/>
  <c r="I865" i="39"/>
  <c r="H976" i="39"/>
  <c r="C604" i="39"/>
  <c r="F388" i="39"/>
  <c r="D833" i="39"/>
  <c r="D556" i="39"/>
  <c r="C939" i="39"/>
  <c r="G512" i="39"/>
  <c r="I658" i="39"/>
  <c r="C433" i="39"/>
  <c r="C306" i="39"/>
  <c r="D959" i="39"/>
  <c r="I974" i="39"/>
  <c r="E623" i="39"/>
  <c r="E914" i="39"/>
  <c r="H821" i="39"/>
  <c r="I1018" i="39"/>
  <c r="C386" i="39"/>
  <c r="I689" i="39"/>
  <c r="I556" i="39"/>
  <c r="C332" i="39"/>
  <c r="C875" i="39"/>
  <c r="F913" i="39"/>
  <c r="H820" i="39"/>
  <c r="D766" i="39"/>
  <c r="C874" i="39"/>
  <c r="F600" i="39"/>
  <c r="C15" i="39"/>
  <c r="C392" i="39"/>
  <c r="D1017" i="39"/>
  <c r="F228" i="39"/>
  <c r="E451" i="39"/>
  <c r="G690" i="39"/>
  <c r="F578" i="39"/>
  <c r="E804" i="39"/>
  <c r="C50" i="39"/>
  <c r="I944" i="39"/>
  <c r="I874" i="39"/>
  <c r="D778" i="39"/>
  <c r="H224" i="39"/>
  <c r="F978" i="39"/>
  <c r="I996" i="39"/>
  <c r="E674" i="39"/>
  <c r="C9" i="39"/>
  <c r="E1022" i="39"/>
  <c r="G981" i="39"/>
  <c r="E905" i="39"/>
  <c r="C271" i="39"/>
  <c r="C314" i="39"/>
  <c r="C55" i="39"/>
  <c r="E906" i="39"/>
  <c r="E471" i="39"/>
  <c r="C632" i="39"/>
  <c r="C988" i="39"/>
  <c r="C613" i="39"/>
  <c r="F898" i="39"/>
  <c r="C549" i="39"/>
  <c r="G574" i="39"/>
  <c r="C407" i="39"/>
  <c r="C974" i="39"/>
  <c r="G940" i="39"/>
  <c r="G675" i="39"/>
  <c r="C348" i="39"/>
  <c r="C375" i="39"/>
  <c r="E695" i="39"/>
  <c r="G673" i="39"/>
  <c r="H689" i="39"/>
  <c r="C149" i="39"/>
  <c r="G994" i="39"/>
  <c r="C654" i="39"/>
  <c r="E786" i="39"/>
  <c r="H707" i="39"/>
  <c r="F763" i="39"/>
  <c r="F776" i="39"/>
  <c r="G924" i="39"/>
  <c r="D784" i="39"/>
  <c r="I779" i="39"/>
  <c r="F923" i="39"/>
  <c r="G989" i="39"/>
  <c r="F156" i="39"/>
  <c r="I846" i="39"/>
  <c r="C737" i="39"/>
  <c r="G888" i="39"/>
  <c r="H732" i="39"/>
  <c r="F384" i="39"/>
  <c r="C320" i="39"/>
  <c r="H960" i="39"/>
  <c r="D128" i="39"/>
  <c r="G938" i="39"/>
  <c r="E929" i="39"/>
  <c r="C525" i="39"/>
  <c r="H786" i="39"/>
  <c r="E826" i="39"/>
  <c r="C108" i="39"/>
  <c r="D783" i="39"/>
  <c r="H877" i="39"/>
  <c r="E604" i="39"/>
  <c r="E282" i="39"/>
  <c r="E989" i="39"/>
  <c r="C730" i="39"/>
  <c r="G768" i="39"/>
  <c r="I845" i="39"/>
  <c r="C58" i="39"/>
  <c r="G990" i="39"/>
  <c r="C88" i="39"/>
  <c r="G759" i="39"/>
  <c r="D578" i="39"/>
  <c r="E445" i="39"/>
  <c r="C841" i="39"/>
  <c r="D881" i="39"/>
  <c r="I864" i="39"/>
  <c r="C304" i="39"/>
  <c r="C537" i="39"/>
  <c r="I571" i="39"/>
  <c r="D613" i="39"/>
  <c r="C543" i="39"/>
  <c r="E960" i="39"/>
  <c r="H722" i="39"/>
  <c r="I476" i="39"/>
  <c r="C450" i="39"/>
  <c r="H421" i="39"/>
  <c r="F673" i="39"/>
  <c r="F606" i="39"/>
  <c r="I612" i="39"/>
  <c r="I539" i="39"/>
  <c r="D912" i="39"/>
  <c r="C200" i="39"/>
  <c r="H717" i="39"/>
  <c r="C245" i="39"/>
  <c r="C374" i="39"/>
  <c r="G851" i="39"/>
  <c r="E255" i="39"/>
  <c r="C708" i="39"/>
  <c r="D703" i="39"/>
  <c r="H833" i="39"/>
  <c r="C75" i="39"/>
  <c r="C715" i="39"/>
  <c r="C665" i="39"/>
  <c r="I814" i="39"/>
  <c r="F989" i="39"/>
  <c r="C137" i="39"/>
  <c r="F804" i="39"/>
  <c r="G443" i="39"/>
  <c r="E953" i="39"/>
  <c r="C818" i="39"/>
  <c r="C236" i="39"/>
  <c r="E645" i="39"/>
  <c r="D688" i="39"/>
  <c r="I903" i="39"/>
  <c r="C45" i="39"/>
  <c r="C110" i="39"/>
  <c r="C989" i="39"/>
  <c r="G951" i="39"/>
  <c r="C580" i="39"/>
  <c r="H779" i="39"/>
  <c r="F451" i="39"/>
  <c r="C188" i="39"/>
  <c r="G695" i="39"/>
  <c r="F911" i="39"/>
  <c r="C870" i="39"/>
  <c r="E637" i="39"/>
  <c r="C121" i="39"/>
  <c r="E996" i="39"/>
  <c r="I17" i="6"/>
  <c r="H941" i="39"/>
  <c r="I1024" i="39"/>
  <c r="F498" i="39"/>
  <c r="H571" i="39"/>
  <c r="D811" i="39"/>
  <c r="C724" i="39"/>
  <c r="G326" i="39"/>
  <c r="E896" i="39"/>
  <c r="I623" i="39"/>
  <c r="I983" i="39"/>
  <c r="C366" i="39"/>
  <c r="C425" i="39"/>
  <c r="F1018" i="39"/>
  <c r="H882" i="39"/>
  <c r="E759" i="39"/>
  <c r="E729" i="39"/>
  <c r="H364" i="39"/>
  <c r="G905" i="39"/>
  <c r="D938" i="39"/>
  <c r="C957" i="39"/>
  <c r="H441" i="39"/>
  <c r="F452" i="39"/>
  <c r="F925" i="39"/>
  <c r="E892" i="39"/>
  <c r="C490" i="39"/>
  <c r="C919" i="39"/>
  <c r="F722" i="39"/>
  <c r="H615" i="39"/>
  <c r="G725" i="39"/>
  <c r="F885" i="39"/>
  <c r="D746" i="39"/>
  <c r="E256" i="39"/>
  <c r="G315" i="39"/>
  <c r="F1012" i="39"/>
  <c r="H961" i="39"/>
  <c r="E904" i="39"/>
  <c r="D527" i="39"/>
  <c r="F917" i="39"/>
  <c r="G1018" i="39"/>
  <c r="H990" i="39"/>
  <c r="C522" i="39"/>
  <c r="E835" i="39"/>
  <c r="C941" i="39"/>
  <c r="E959" i="39"/>
  <c r="D676" i="39"/>
  <c r="G517" i="39"/>
  <c r="C318" i="39"/>
  <c r="H970" i="39"/>
  <c r="D714" i="39"/>
  <c r="H891" i="39"/>
  <c r="I683" i="39"/>
  <c r="C440" i="39"/>
  <c r="I708" i="39"/>
  <c r="H962" i="39"/>
  <c r="C682" i="39"/>
  <c r="C618" i="39"/>
  <c r="I994" i="39"/>
  <c r="E658" i="39"/>
  <c r="D953" i="39"/>
  <c r="I587" i="39"/>
  <c r="F793" i="39"/>
  <c r="I932" i="39"/>
  <c r="E689" i="39"/>
  <c r="C647" i="39"/>
  <c r="C805" i="39"/>
  <c r="E362" i="39"/>
  <c r="H938" i="39"/>
  <c r="F677" i="39"/>
  <c r="G471" i="39"/>
  <c r="E990" i="39"/>
  <c r="E525" i="39"/>
  <c r="G269" i="39"/>
  <c r="C696" i="39"/>
  <c r="C1004" i="39"/>
  <c r="C345" i="39"/>
  <c r="C794" i="39"/>
  <c r="C554" i="39"/>
  <c r="E758" i="39"/>
  <c r="D669" i="39"/>
  <c r="C900" i="39"/>
  <c r="C485" i="39"/>
  <c r="D739" i="39"/>
  <c r="C824" i="39"/>
  <c r="C795" i="39"/>
  <c r="H967" i="39"/>
  <c r="C398" i="39"/>
  <c r="E970" i="39"/>
  <c r="C106" i="39"/>
  <c r="H750" i="39"/>
  <c r="D720" i="39"/>
  <c r="C579" i="39"/>
  <c r="C210" i="39"/>
  <c r="C850" i="39"/>
  <c r="I356" i="39"/>
  <c r="C747" i="39"/>
  <c r="G983" i="39"/>
  <c r="C760" i="39"/>
  <c r="C154" i="39"/>
  <c r="E745" i="39"/>
  <c r="E763" i="39"/>
  <c r="C51" i="39"/>
  <c r="E510" i="39"/>
  <c r="I797" i="39"/>
  <c r="C828" i="39"/>
  <c r="D1006" i="39"/>
  <c r="C896" i="39"/>
  <c r="E918" i="39"/>
  <c r="H482" i="39"/>
  <c r="E817" i="39"/>
  <c r="D969" i="39"/>
  <c r="G880" i="39"/>
  <c r="I387" i="39"/>
  <c r="D385" i="39"/>
  <c r="I604" i="39"/>
  <c r="G740" i="39"/>
  <c r="C484" i="39"/>
  <c r="E740" i="39"/>
  <c r="I1012" i="39"/>
  <c r="I187" i="39"/>
  <c r="E810" i="39"/>
  <c r="C814" i="39"/>
  <c r="H458" i="39"/>
  <c r="D757" i="39"/>
  <c r="C183" i="39"/>
  <c r="G117" i="39"/>
  <c r="H799" i="39"/>
  <c r="G908" i="39"/>
  <c r="C99" i="39"/>
  <c r="C603" i="39"/>
  <c r="H937" i="39"/>
  <c r="H806" i="39"/>
  <c r="D399" i="39"/>
  <c r="I713" i="39"/>
  <c r="D816" i="39"/>
  <c r="H299" i="39"/>
  <c r="C830" i="39"/>
  <c r="H498" i="39"/>
  <c r="F1008" i="39"/>
  <c r="C192" i="39"/>
  <c r="C918" i="39"/>
  <c r="C523" i="39"/>
  <c r="C668" i="39"/>
  <c r="D332" i="39"/>
  <c r="G715" i="39"/>
  <c r="D358" i="39"/>
  <c r="H770" i="39"/>
  <c r="D880" i="39"/>
  <c r="F951" i="39"/>
  <c r="G735" i="39"/>
  <c r="C176" i="39"/>
  <c r="C836" i="39"/>
  <c r="G546" i="39"/>
  <c r="D825" i="39"/>
  <c r="C357" i="39"/>
  <c r="C700" i="39"/>
  <c r="E898" i="39"/>
  <c r="F595" i="39"/>
  <c r="H639" i="39"/>
  <c r="D325" i="39"/>
  <c r="D863" i="39"/>
  <c r="I871" i="39"/>
  <c r="I969" i="39"/>
  <c r="G783" i="39"/>
  <c r="E762" i="39"/>
  <c r="C456" i="39"/>
  <c r="F924" i="39"/>
  <c r="I892" i="39"/>
  <c r="C272" i="39"/>
  <c r="C851" i="39"/>
  <c r="H483" i="39"/>
  <c r="G601" i="39"/>
  <c r="F422" i="39"/>
  <c r="C172" i="39"/>
  <c r="G764" i="39"/>
  <c r="H987" i="39"/>
  <c r="C716" i="39"/>
  <c r="F691" i="39"/>
  <c r="D608" i="39"/>
  <c r="E1003" i="39"/>
  <c r="E366" i="39"/>
  <c r="G754" i="39"/>
  <c r="G433" i="39"/>
  <c r="G677" i="39"/>
  <c r="G719" i="39"/>
  <c r="C480" i="39"/>
  <c r="G973" i="39"/>
  <c r="C308" i="39"/>
  <c r="C452" i="39"/>
  <c r="H1018" i="39"/>
  <c r="D898" i="39"/>
  <c r="H667" i="39"/>
  <c r="C309" i="39"/>
  <c r="D696" i="39"/>
  <c r="D479" i="39"/>
  <c r="H731" i="39"/>
  <c r="C1014" i="39"/>
  <c r="C432" i="39"/>
  <c r="C241" i="39"/>
  <c r="G872" i="39"/>
  <c r="D73" i="39"/>
  <c r="C645" i="39"/>
  <c r="C191" i="39"/>
  <c r="H342" i="39"/>
  <c r="E369" i="39"/>
  <c r="D792" i="39"/>
  <c r="H865" i="39"/>
  <c r="C960" i="39"/>
  <c r="H494" i="39"/>
  <c r="D449" i="39"/>
  <c r="C853" i="39"/>
  <c r="I952" i="39"/>
  <c r="I343" i="39"/>
  <c r="F555" i="39"/>
  <c r="F157" i="39"/>
  <c r="E125" i="39"/>
  <c r="G496" i="39"/>
  <c r="C574" i="39"/>
  <c r="C675" i="39"/>
  <c r="C676" i="39"/>
  <c r="I721" i="39"/>
  <c r="C17" i="39"/>
  <c r="G752" i="39"/>
  <c r="C12" i="39"/>
  <c r="E932" i="39"/>
  <c r="E640" i="39"/>
  <c r="F535" i="39"/>
  <c r="E537" i="39"/>
  <c r="H355" i="39"/>
  <c r="H875" i="39"/>
  <c r="H492" i="39"/>
  <c r="G399" i="39"/>
  <c r="F285" i="39"/>
  <c r="F963" i="39"/>
  <c r="D987" i="39"/>
  <c r="G941" i="39"/>
  <c r="C862" i="39"/>
  <c r="D870" i="39"/>
  <c r="H499" i="39"/>
  <c r="G831" i="39"/>
  <c r="D944" i="39"/>
  <c r="G588" i="39"/>
  <c r="I482" i="39"/>
  <c r="I861" i="39"/>
  <c r="D693" i="39"/>
  <c r="D544" i="39"/>
  <c r="G342" i="39"/>
  <c r="E567" i="39"/>
  <c r="I526" i="39"/>
  <c r="F365" i="39"/>
  <c r="F536" i="39"/>
  <c r="I796" i="39"/>
  <c r="F548" i="39"/>
  <c r="G592" i="39"/>
  <c r="G708" i="39"/>
  <c r="H566" i="39"/>
  <c r="G672" i="39"/>
  <c r="F650" i="39"/>
  <c r="D603" i="39"/>
  <c r="F379" i="39"/>
  <c r="H47" i="39"/>
  <c r="D290" i="39"/>
  <c r="E667" i="39"/>
  <c r="E66" i="39"/>
  <c r="E141" i="39"/>
  <c r="F755" i="39"/>
  <c r="H626" i="39"/>
  <c r="D732" i="39"/>
  <c r="E815" i="39"/>
  <c r="C956" i="39"/>
  <c r="G318" i="39"/>
  <c r="D736" i="39"/>
  <c r="F833" i="39"/>
  <c r="C197" i="39"/>
  <c r="G634" i="39"/>
  <c r="C381" i="39"/>
  <c r="H560" i="39"/>
  <c r="I883" i="39"/>
  <c r="H804" i="39"/>
  <c r="G420" i="39"/>
  <c r="E350" i="39"/>
  <c r="H596" i="39"/>
  <c r="H982" i="39"/>
  <c r="E122" i="39"/>
  <c r="C895" i="39"/>
  <c r="D797" i="39"/>
  <c r="D567" i="39"/>
  <c r="E984" i="39"/>
  <c r="D182" i="39"/>
  <c r="G145" i="39"/>
  <c r="I853" i="39"/>
  <c r="I472" i="39"/>
  <c r="I847" i="39"/>
  <c r="D311" i="39"/>
  <c r="E858" i="39"/>
  <c r="I809" i="39"/>
  <c r="H172" i="39"/>
  <c r="I82" i="39"/>
  <c r="H1021" i="39"/>
  <c r="C346" i="39"/>
  <c r="G292" i="39"/>
  <c r="E474" i="39"/>
  <c r="E997" i="39"/>
  <c r="G528" i="39"/>
  <c r="E415" i="39"/>
  <c r="F345" i="39"/>
  <c r="D246" i="39"/>
  <c r="D553" i="39"/>
  <c r="H82" i="39"/>
  <c r="F439" i="39"/>
  <c r="F528" i="39"/>
  <c r="H336" i="39"/>
  <c r="C14" i="39"/>
  <c r="H80" i="39"/>
  <c r="C364" i="39"/>
  <c r="F735" i="39"/>
  <c r="G837" i="39"/>
  <c r="C786" i="39"/>
  <c r="G366" i="39"/>
  <c r="C74" i="39"/>
  <c r="C389" i="39"/>
  <c r="H40" i="39"/>
  <c r="H414" i="39"/>
  <c r="F860" i="39"/>
  <c r="I450" i="39"/>
  <c r="C612" i="39"/>
  <c r="D886" i="39"/>
  <c r="D705" i="39"/>
  <c r="F1021" i="39"/>
  <c r="F873" i="39"/>
  <c r="D668" i="39"/>
  <c r="E552" i="39"/>
  <c r="C663" i="39"/>
  <c r="D776" i="39"/>
  <c r="H621" i="39"/>
  <c r="E761" i="39"/>
  <c r="H980" i="39"/>
  <c r="C1005" i="39"/>
  <c r="C710" i="39"/>
  <c r="D859" i="39"/>
  <c r="G829" i="39"/>
  <c r="I726" i="39"/>
  <c r="F465" i="39"/>
  <c r="G859" i="39"/>
  <c r="H991" i="39"/>
  <c r="G949" i="39"/>
  <c r="I754" i="39"/>
  <c r="F827" i="39"/>
  <c r="E703" i="39"/>
  <c r="C799" i="39"/>
  <c r="F945" i="39"/>
  <c r="C752" i="39"/>
  <c r="I970" i="39"/>
  <c r="H573" i="39"/>
  <c r="H375" i="39"/>
  <c r="F522" i="39"/>
  <c r="E714" i="39"/>
  <c r="I761" i="39"/>
  <c r="E614" i="39"/>
  <c r="G540" i="39"/>
  <c r="D606" i="39"/>
  <c r="C311" i="39"/>
  <c r="C810" i="39"/>
  <c r="D934" i="39"/>
  <c r="C147" i="39"/>
  <c r="C79" i="39"/>
  <c r="I948" i="39"/>
  <c r="D968" i="39"/>
  <c r="D724" i="39"/>
  <c r="D915" i="39"/>
  <c r="E495" i="39"/>
  <c r="C581" i="39"/>
  <c r="C181" i="39"/>
  <c r="G722" i="39"/>
  <c r="C759" i="39"/>
  <c r="H986" i="39"/>
  <c r="H823" i="39"/>
  <c r="D1001" i="39"/>
  <c r="I570" i="39"/>
  <c r="I868" i="39"/>
  <c r="F642" i="39"/>
  <c r="I620" i="39"/>
  <c r="C235" i="39"/>
  <c r="H143" i="39"/>
  <c r="I593" i="39"/>
  <c r="D439" i="39"/>
  <c r="G788" i="39"/>
  <c r="G950" i="39"/>
  <c r="I731" i="39"/>
  <c r="G674" i="39"/>
  <c r="H357" i="39"/>
  <c r="C907" i="39"/>
  <c r="F394" i="39"/>
  <c r="C934" i="39"/>
  <c r="D768" i="39"/>
  <c r="H910" i="39"/>
  <c r="C387" i="39"/>
  <c r="H796" i="39"/>
  <c r="I667" i="39"/>
  <c r="F957" i="39"/>
  <c r="C664" i="39"/>
  <c r="H698" i="39"/>
  <c r="D626" i="39"/>
  <c r="C817" i="39"/>
  <c r="I840" i="39"/>
  <c r="I701" i="39"/>
  <c r="H633" i="39"/>
  <c r="C731" i="39"/>
  <c r="D993" i="39"/>
  <c r="I263" i="39"/>
  <c r="H664" i="39"/>
  <c r="I557" i="39"/>
  <c r="H508" i="39"/>
  <c r="I704" i="39"/>
  <c r="E527" i="39"/>
  <c r="I758" i="39"/>
  <c r="G786" i="39"/>
  <c r="H829" i="39"/>
  <c r="F830" i="39"/>
  <c r="F853" i="39"/>
  <c r="F457" i="39"/>
  <c r="F751" i="39"/>
  <c r="C695" i="39"/>
  <c r="C168" i="39"/>
  <c r="E398" i="39"/>
  <c r="C284" i="39"/>
  <c r="D1005" i="39"/>
  <c r="C987" i="39"/>
  <c r="H761" i="39"/>
  <c r="F982" i="39"/>
  <c r="D815" i="39"/>
  <c r="C341" i="39"/>
  <c r="I503" i="39"/>
  <c r="H245" i="39"/>
  <c r="I950" i="39"/>
  <c r="G861" i="39"/>
  <c r="G479" i="39"/>
  <c r="G468" i="39"/>
  <c r="F740" i="39"/>
  <c r="C674" i="39"/>
  <c r="I1009" i="39"/>
  <c r="E766" i="39"/>
  <c r="C820" i="39"/>
  <c r="G686" i="39"/>
  <c r="D683" i="39"/>
  <c r="G811" i="39"/>
  <c r="F765" i="39"/>
  <c r="C194" i="39"/>
  <c r="I972" i="39"/>
  <c r="E866" i="39"/>
  <c r="F655" i="39"/>
  <c r="C630" i="39"/>
  <c r="G1013" i="39"/>
  <c r="D989" i="39"/>
  <c r="F1022" i="39"/>
  <c r="I429" i="39"/>
  <c r="H778" i="39"/>
  <c r="D646" i="39"/>
  <c r="F976" i="39"/>
  <c r="C955" i="39"/>
  <c r="I465" i="39"/>
  <c r="F521" i="39"/>
  <c r="I303" i="39"/>
  <c r="H350" i="39"/>
  <c r="E717" i="39"/>
  <c r="I815" i="39"/>
  <c r="H661" i="39"/>
  <c r="C727" i="39"/>
  <c r="D841" i="39"/>
  <c r="D931" i="39"/>
  <c r="D852" i="39"/>
  <c r="I914" i="39"/>
  <c r="D937" i="39"/>
  <c r="F774" i="39"/>
  <c r="C443" i="39"/>
  <c r="G894" i="39"/>
  <c r="E633" i="39"/>
  <c r="E831" i="39"/>
  <c r="H984" i="39"/>
  <c r="I92" i="39"/>
  <c r="F937" i="39"/>
  <c r="H523" i="39"/>
  <c r="G186" i="39"/>
  <c r="F515" i="39"/>
  <c r="D337" i="39"/>
  <c r="H981" i="39"/>
  <c r="E780" i="39"/>
  <c r="D988" i="39"/>
  <c r="E855" i="39"/>
  <c r="D986" i="39"/>
  <c r="C228" i="39"/>
  <c r="F1009" i="39"/>
  <c r="C421" i="39"/>
  <c r="G991" i="39"/>
  <c r="C57" i="39"/>
  <c r="C973" i="39"/>
  <c r="F402" i="39"/>
  <c r="I816" i="39"/>
  <c r="F824" i="39"/>
  <c r="I115" i="39"/>
  <c r="G582" i="39"/>
  <c r="E587" i="39"/>
  <c r="F212" i="39"/>
  <c r="C1019" i="39"/>
  <c r="E1018" i="39"/>
  <c r="G617" i="39"/>
  <c r="G870" i="39"/>
  <c r="D320" i="39"/>
  <c r="H920" i="39"/>
  <c r="H631" i="39"/>
  <c r="C642" i="39"/>
  <c r="F544" i="39"/>
  <c r="I405" i="39"/>
  <c r="E80" i="39"/>
  <c r="E332" i="39"/>
  <c r="F847" i="39"/>
  <c r="C204" i="39"/>
  <c r="G607" i="39"/>
  <c r="F958" i="39"/>
  <c r="D588" i="39"/>
  <c r="G619" i="39"/>
  <c r="D592" i="39"/>
  <c r="F79" i="39"/>
  <c r="I528" i="39"/>
  <c r="H563" i="39"/>
  <c r="C159" i="39"/>
  <c r="H187" i="39"/>
  <c r="G102" i="39"/>
  <c r="E844" i="39"/>
  <c r="E751" i="39"/>
  <c r="C571" i="39"/>
  <c r="G437" i="39"/>
  <c r="F618" i="39"/>
  <c r="F659" i="39"/>
  <c r="H663" i="39"/>
  <c r="F635" i="39"/>
  <c r="H893" i="39"/>
  <c r="G626" i="39"/>
  <c r="F51" i="39"/>
  <c r="G624" i="39"/>
  <c r="I347" i="39"/>
  <c r="H468" i="39"/>
  <c r="D648" i="39"/>
  <c r="G195" i="39"/>
  <c r="F883" i="39"/>
  <c r="D445" i="39"/>
  <c r="F997" i="39"/>
  <c r="F158" i="39"/>
  <c r="H588" i="39"/>
  <c r="H685" i="39"/>
  <c r="F189" i="39"/>
  <c r="E37" i="39"/>
  <c r="C947" i="39"/>
  <c r="D743" i="39"/>
  <c r="D415" i="39"/>
  <c r="G421" i="39"/>
  <c r="C551" i="39"/>
  <c r="C497" i="39"/>
  <c r="E845" i="39"/>
  <c r="F336" i="39"/>
  <c r="C130" i="39"/>
  <c r="C39" i="39"/>
  <c r="I625" i="39"/>
  <c r="F25" i="39"/>
  <c r="I285" i="39"/>
  <c r="G67" i="39"/>
  <c r="E889" i="39"/>
  <c r="H995" i="39"/>
  <c r="E214" i="39"/>
  <c r="F554" i="39"/>
  <c r="D562" i="39"/>
  <c r="C703" i="39"/>
  <c r="I894" i="39"/>
  <c r="F1000" i="39"/>
  <c r="D962" i="39"/>
  <c r="D730" i="39"/>
  <c r="C873" i="39"/>
  <c r="H466" i="39"/>
  <c r="D940" i="39"/>
  <c r="I910" i="39"/>
  <c r="I805" i="39"/>
  <c r="E475" i="39"/>
  <c r="G967" i="39"/>
  <c r="F649" i="39"/>
  <c r="I537" i="39"/>
  <c r="D323" i="39"/>
  <c r="H69" i="39"/>
  <c r="H966" i="39"/>
  <c r="E808" i="39"/>
  <c r="H567" i="39"/>
  <c r="G879" i="39"/>
  <c r="H1013" i="39"/>
  <c r="I795" i="39"/>
  <c r="C779" i="39"/>
  <c r="D918" i="39"/>
  <c r="F961" i="39"/>
  <c r="E792" i="39"/>
  <c r="E547" i="39"/>
  <c r="H501" i="39"/>
  <c r="C811" i="39"/>
  <c r="I664" i="39"/>
  <c r="G753" i="39"/>
  <c r="G838" i="39"/>
  <c r="D722" i="39"/>
  <c r="C742" i="39"/>
  <c r="H648" i="39"/>
  <c r="F725" i="39"/>
  <c r="D549" i="39"/>
  <c r="F531" i="39"/>
  <c r="G659" i="39"/>
  <c r="F675" i="39"/>
  <c r="G481" i="39"/>
  <c r="G658" i="39"/>
  <c r="H52" i="39"/>
  <c r="F574" i="39"/>
  <c r="D201" i="39"/>
  <c r="G383" i="39"/>
  <c r="D509" i="39"/>
  <c r="I737" i="39"/>
  <c r="D887" i="39"/>
  <c r="I72" i="39"/>
  <c r="H768" i="39"/>
  <c r="C952" i="39"/>
  <c r="E679" i="39"/>
  <c r="C984" i="39"/>
  <c r="E776" i="39"/>
  <c r="C442" i="39"/>
  <c r="C858" i="39"/>
  <c r="E533" i="39"/>
  <c r="C3" i="39"/>
  <c r="C865" i="39"/>
  <c r="C355" i="39"/>
  <c r="I61" i="39"/>
  <c r="I456" i="39"/>
  <c r="G625" i="39"/>
  <c r="C803" i="39"/>
  <c r="F461" i="39"/>
  <c r="D786" i="39"/>
  <c r="I509" i="39"/>
  <c r="H578" i="39"/>
  <c r="F431" i="39"/>
  <c r="G998" i="39"/>
  <c r="G618" i="39"/>
  <c r="D487" i="39"/>
  <c r="G961" i="39"/>
  <c r="D520" i="39"/>
  <c r="I606" i="39"/>
  <c r="I680" i="39"/>
  <c r="G333" i="39"/>
  <c r="D464" i="39"/>
  <c r="H846" i="39"/>
  <c r="C577" i="39"/>
  <c r="G898" i="39"/>
  <c r="I987" i="39"/>
  <c r="G509" i="39"/>
  <c r="D169" i="39"/>
  <c r="H739" i="39"/>
  <c r="G741" i="39"/>
  <c r="C867" i="39"/>
  <c r="E420" i="39"/>
  <c r="D1002" i="39"/>
  <c r="E867" i="39"/>
  <c r="G714" i="39"/>
  <c r="I493" i="39"/>
  <c r="D404" i="39"/>
  <c r="G645" i="39"/>
  <c r="E742" i="39"/>
  <c r="I787" i="39"/>
  <c r="E760" i="39"/>
  <c r="C845" i="39"/>
  <c r="G828" i="39"/>
  <c r="I912" i="39"/>
  <c r="E625" i="39"/>
  <c r="D970" i="39"/>
  <c r="G886" i="39"/>
  <c r="D202" i="39"/>
  <c r="F533" i="39"/>
  <c r="E794" i="39"/>
  <c r="D699" i="39"/>
  <c r="C410" i="39"/>
  <c r="D956" i="39"/>
  <c r="E1024" i="39"/>
  <c r="C622" i="39"/>
  <c r="H905" i="39"/>
  <c r="E775" i="39"/>
  <c r="F460" i="39"/>
  <c r="I346" i="39"/>
  <c r="C538" i="39"/>
  <c r="I645" i="39"/>
  <c r="F527" i="39"/>
  <c r="H767" i="39"/>
  <c r="I559" i="39"/>
  <c r="C353" i="39"/>
  <c r="D622" i="39"/>
  <c r="I923" i="39"/>
  <c r="G567" i="39"/>
  <c r="C82" i="39"/>
  <c r="G543" i="39"/>
  <c r="C47" i="39"/>
  <c r="C909" i="39"/>
  <c r="E787" i="39"/>
  <c r="G548" i="39"/>
  <c r="G758" i="39"/>
  <c r="E24" i="39"/>
  <c r="H1020" i="39"/>
  <c r="F509" i="39"/>
  <c r="E196" i="39"/>
  <c r="C672" i="39"/>
  <c r="I978" i="39"/>
  <c r="E894" i="39"/>
  <c r="D782" i="39"/>
  <c r="C448" i="39"/>
  <c r="C578" i="39"/>
  <c r="D495" i="39"/>
  <c r="E1023" i="39"/>
  <c r="H811" i="39"/>
  <c r="H983" i="39"/>
  <c r="H818" i="39"/>
  <c r="C220" i="39"/>
  <c r="F964" i="39"/>
  <c r="D799" i="39"/>
  <c r="E903" i="39"/>
  <c r="I759" i="39"/>
  <c r="F733" i="39"/>
  <c r="D306" i="39"/>
  <c r="C573" i="39"/>
  <c r="C428" i="39"/>
  <c r="C196" i="39"/>
  <c r="I975" i="39"/>
  <c r="D138" i="39"/>
  <c r="F638" i="39"/>
  <c r="I904" i="39"/>
  <c r="D322" i="39"/>
  <c r="C807" i="39"/>
  <c r="C983" i="39"/>
  <c r="D92" i="39"/>
  <c r="G646" i="39"/>
  <c r="D35" i="39"/>
  <c r="G87" i="39"/>
  <c r="F1003" i="39"/>
  <c r="C768" i="39"/>
  <c r="E686" i="39"/>
  <c r="E812" i="39"/>
  <c r="H869" i="39"/>
  <c r="C72" i="39"/>
  <c r="D999" i="39"/>
  <c r="E224" i="39"/>
  <c r="F760" i="39"/>
  <c r="H831" i="39"/>
  <c r="C904" i="39"/>
  <c r="H852" i="39"/>
  <c r="D914" i="39"/>
  <c r="G818" i="39"/>
  <c r="C835" i="39"/>
  <c r="F3" i="39"/>
  <c r="D885" i="39"/>
  <c r="C649" i="39"/>
  <c r="I775" i="39"/>
  <c r="C605" i="39"/>
  <c r="C968" i="39"/>
  <c r="G501" i="39"/>
  <c r="F813" i="39"/>
  <c r="G357" i="39"/>
  <c r="H296" i="39"/>
  <c r="C669" i="39"/>
  <c r="F459" i="39"/>
  <c r="G52" i="39"/>
  <c r="H87" i="39"/>
  <c r="G293" i="39"/>
  <c r="H902" i="39"/>
  <c r="C169" i="39"/>
  <c r="I984" i="39"/>
  <c r="C893" i="39"/>
  <c r="D773" i="39"/>
  <c r="F1014" i="39"/>
  <c r="E636" i="39"/>
  <c r="C201" i="39"/>
  <c r="F694" i="39"/>
  <c r="C935" i="39"/>
  <c r="G842" i="39"/>
  <c r="C362" i="39"/>
  <c r="D867" i="39"/>
  <c r="E829" i="39"/>
  <c r="E410" i="39"/>
  <c r="G755" i="39"/>
  <c r="E481" i="39"/>
  <c r="F987" i="39"/>
  <c r="G916" i="39"/>
  <c r="I619" i="39"/>
  <c r="I524" i="39"/>
  <c r="F299" i="39"/>
  <c r="C67" i="39"/>
  <c r="C165" i="39"/>
  <c r="F423" i="39"/>
  <c r="E986" i="39"/>
  <c r="C546" i="39"/>
  <c r="C905" i="39"/>
  <c r="G1002" i="39"/>
  <c r="C764" i="39"/>
  <c r="D929" i="39"/>
  <c r="H753" i="39"/>
  <c r="F732" i="39"/>
  <c r="C329" i="39"/>
  <c r="G620" i="39"/>
  <c r="C709" i="39"/>
  <c r="C352" i="39"/>
  <c r="E502" i="39"/>
  <c r="D471" i="39"/>
  <c r="C1013" i="39"/>
  <c r="C897" i="39"/>
  <c r="H946" i="39"/>
  <c r="C698" i="39"/>
  <c r="H630" i="39"/>
  <c r="D926" i="39"/>
  <c r="I828" i="39"/>
  <c r="I181" i="39"/>
  <c r="I225" i="39"/>
  <c r="H978" i="39"/>
  <c r="G406" i="39"/>
  <c r="D369" i="39"/>
  <c r="H607" i="39"/>
  <c r="G992" i="39"/>
  <c r="F320" i="39"/>
  <c r="D913" i="39"/>
  <c r="D843" i="39"/>
  <c r="I955" i="39"/>
  <c r="F1015" i="39"/>
  <c r="C531" i="39"/>
  <c r="F770" i="39"/>
  <c r="H713" i="39"/>
  <c r="G920" i="39"/>
  <c r="I872" i="39"/>
  <c r="C179" i="39"/>
  <c r="C435" i="39"/>
  <c r="H556" i="39"/>
  <c r="E459" i="39"/>
  <c r="F442" i="39"/>
  <c r="I777" i="39"/>
  <c r="F70" i="39"/>
  <c r="G475" i="39"/>
  <c r="I433" i="39"/>
  <c r="G956" i="39"/>
  <c r="I968" i="39"/>
  <c r="D760" i="39"/>
  <c r="C881" i="39"/>
  <c r="C26" i="39"/>
  <c r="F584" i="39"/>
  <c r="F846" i="39"/>
  <c r="I997" i="39"/>
  <c r="H294" i="39"/>
  <c r="D1014" i="39"/>
  <c r="H660" i="39"/>
  <c r="I500" i="39"/>
  <c r="F661" i="39"/>
  <c r="F268" i="39"/>
  <c r="D718" i="39"/>
  <c r="D995" i="39"/>
  <c r="F888" i="39"/>
  <c r="D420" i="39"/>
  <c r="F370" i="39"/>
  <c r="C1003" i="39"/>
  <c r="H213" i="39"/>
  <c r="C212" i="39"/>
  <c r="I10" i="39"/>
  <c r="D428" i="39"/>
  <c r="E91" i="39"/>
  <c r="D916" i="39"/>
  <c r="F541" i="39"/>
  <c r="I985" i="39"/>
  <c r="D70" i="39"/>
  <c r="E391" i="39"/>
  <c r="D518" i="39"/>
  <c r="I981" i="39"/>
  <c r="E1020" i="39"/>
  <c r="C782" i="39"/>
  <c r="H760" i="39"/>
  <c r="I1011" i="39"/>
  <c r="G794" i="39"/>
  <c r="D710" i="39"/>
  <c r="C712" i="39"/>
  <c r="C267" i="39"/>
  <c r="E741" i="39"/>
  <c r="H542" i="39"/>
  <c r="F328" i="39"/>
  <c r="F912" i="39"/>
  <c r="E748" i="39"/>
  <c r="C453" i="39"/>
  <c r="D165" i="39"/>
  <c r="I837" i="39"/>
  <c r="C287" i="39"/>
  <c r="C751" i="39"/>
  <c r="G259" i="39"/>
  <c r="E218" i="39"/>
  <c r="F333" i="39"/>
  <c r="E237" i="39"/>
  <c r="G520" i="39"/>
  <c r="H629" i="39"/>
  <c r="G489" i="39"/>
  <c r="G510" i="39"/>
  <c r="G31" i="39"/>
  <c r="F610" i="39"/>
  <c r="F897" i="39"/>
  <c r="C658" i="39"/>
  <c r="I940" i="39"/>
  <c r="H322" i="39"/>
  <c r="I77" i="39"/>
  <c r="H775" i="39"/>
  <c r="I643" i="39"/>
  <c r="H886" i="39"/>
  <c r="E432" i="39"/>
  <c r="I532" i="39"/>
  <c r="H945" i="39"/>
  <c r="F275" i="39"/>
  <c r="C924" i="39"/>
  <c r="H590" i="39"/>
  <c r="D700" i="39"/>
  <c r="G417" i="39"/>
  <c r="I821" i="39"/>
  <c r="E664" i="39"/>
  <c r="I4" i="39"/>
  <c r="C129" i="39"/>
  <c r="H764" i="39"/>
  <c r="G1024" i="39"/>
  <c r="E873" i="39"/>
  <c r="H455" i="39"/>
  <c r="G1022" i="39"/>
  <c r="F529" i="39"/>
  <c r="C52" i="39"/>
  <c r="E312" i="39"/>
  <c r="H652" i="39"/>
  <c r="G688" i="39"/>
  <c r="H805" i="39"/>
  <c r="G381" i="39"/>
  <c r="G733" i="39"/>
  <c r="I522" i="39"/>
  <c r="C383" i="39"/>
  <c r="C282" i="39"/>
  <c r="H747" i="39"/>
  <c r="F903" i="39"/>
  <c r="I299" i="39"/>
  <c r="I947" i="39"/>
  <c r="I629" i="39"/>
  <c r="E730" i="39"/>
  <c r="F717" i="39"/>
  <c r="C890" i="39"/>
  <c r="F970" i="39"/>
  <c r="G653" i="39"/>
  <c r="E850" i="39"/>
  <c r="E895" i="39"/>
  <c r="C843" i="39"/>
  <c r="C338" i="39"/>
  <c r="F855" i="39"/>
  <c r="I681" i="39"/>
  <c r="C16" i="39"/>
  <c r="I632" i="39"/>
  <c r="E489" i="39"/>
  <c r="C746" i="39"/>
  <c r="G589" i="39"/>
  <c r="E597" i="39"/>
  <c r="E407" i="39"/>
  <c r="I794" i="39"/>
  <c r="E901" i="39"/>
  <c r="F625" i="39"/>
  <c r="H800" i="39"/>
  <c r="F768" i="39"/>
  <c r="G821" i="39"/>
  <c r="E836" i="39"/>
  <c r="C787" i="39"/>
  <c r="D515" i="39"/>
  <c r="C180" i="39"/>
  <c r="F859" i="39"/>
  <c r="I319" i="39"/>
  <c r="G862" i="39"/>
  <c r="I906" i="39"/>
  <c r="F918" i="39"/>
  <c r="H918" i="39"/>
  <c r="E528" i="39"/>
  <c r="D791" i="39"/>
  <c r="D890" i="39"/>
  <c r="H759" i="39"/>
  <c r="H1024" i="39"/>
  <c r="D640" i="39"/>
  <c r="C887" i="39"/>
  <c r="E480" i="39"/>
  <c r="I715" i="39"/>
  <c r="I329" i="39"/>
  <c r="F621" i="39"/>
  <c r="D678" i="39"/>
  <c r="H810" i="39"/>
  <c r="I748" i="39"/>
  <c r="D996" i="39"/>
  <c r="C940" i="39"/>
  <c r="I657" i="39"/>
  <c r="G644" i="39"/>
  <c r="H706" i="39"/>
  <c r="H906" i="39"/>
  <c r="C996" i="39"/>
  <c r="E626" i="39"/>
  <c r="I687" i="39"/>
  <c r="E923" i="39"/>
  <c r="G369" i="39"/>
  <c r="F880" i="39"/>
  <c r="C273" i="39"/>
  <c r="E556" i="39"/>
  <c r="D765" i="39"/>
  <c r="C544" i="39"/>
  <c r="C591" i="39"/>
  <c r="I501" i="39"/>
  <c r="C385" i="39"/>
  <c r="F707" i="39"/>
  <c r="F690" i="39"/>
  <c r="C517" i="39"/>
  <c r="I226" i="39"/>
  <c r="C673" i="39"/>
  <c r="C854" i="39"/>
  <c r="D577" i="39"/>
  <c r="G701" i="39"/>
  <c r="E840" i="39"/>
  <c r="E278" i="39"/>
  <c r="H266" i="39"/>
  <c r="I257" i="39"/>
  <c r="H610" i="39"/>
  <c r="C89" i="39"/>
  <c r="F794" i="39"/>
  <c r="E767" i="39"/>
  <c r="C133" i="39"/>
  <c r="C289" i="39"/>
  <c r="D490" i="39"/>
  <c r="C439" i="39"/>
  <c r="H570" i="39"/>
  <c r="H447" i="39"/>
  <c r="E568" i="39"/>
  <c r="I703" i="39"/>
  <c r="H673" i="39"/>
  <c r="C119" i="39"/>
  <c r="F611" i="39"/>
  <c r="H971" i="39"/>
  <c r="D368" i="39"/>
  <c r="I722" i="39"/>
  <c r="H347" i="39"/>
  <c r="E555" i="39"/>
  <c r="I136" i="39"/>
  <c r="E435" i="39"/>
  <c r="F889" i="39"/>
  <c r="E1000" i="39"/>
  <c r="C465" i="39"/>
  <c r="C380" i="39"/>
  <c r="G915" i="39"/>
  <c r="G922" i="39"/>
  <c r="D785" i="39"/>
  <c r="G424" i="39"/>
  <c r="G1020" i="39"/>
  <c r="C94" i="39"/>
  <c r="D643" i="39"/>
  <c r="G585" i="39"/>
  <c r="C135" i="39"/>
  <c r="C376" i="39"/>
  <c r="C823" i="39"/>
  <c r="F752" i="39"/>
  <c r="E1009" i="39"/>
  <c r="C694" i="39"/>
  <c r="H653" i="39"/>
  <c r="H510" i="39"/>
  <c r="C829" i="39"/>
  <c r="D818" i="39"/>
  <c r="D629" i="39"/>
  <c r="D829" i="39"/>
  <c r="C319" i="39"/>
  <c r="H387" i="39"/>
  <c r="H486" i="39"/>
  <c r="D902" i="39"/>
  <c r="I723" i="39"/>
  <c r="G200" i="39"/>
  <c r="F746" i="39"/>
  <c r="E683" i="39"/>
  <c r="D583" i="39"/>
  <c r="G843" i="39"/>
  <c r="H880" i="39"/>
  <c r="H842" i="39"/>
  <c r="D793" i="39"/>
  <c r="E212" i="39"/>
  <c r="E928" i="39"/>
  <c r="G959" i="39"/>
  <c r="H475" i="39"/>
  <c r="I686" i="39"/>
  <c r="F806" i="39"/>
  <c r="D932" i="39"/>
  <c r="F444" i="39"/>
  <c r="I693" i="39"/>
  <c r="E390" i="39"/>
  <c r="F41" i="39"/>
  <c r="E743" i="39"/>
  <c r="H748" i="39"/>
  <c r="F910" i="39"/>
  <c r="F845" i="39"/>
  <c r="E558" i="39"/>
  <c r="E653" i="39"/>
  <c r="D733" i="39"/>
  <c r="H899" i="39"/>
  <c r="C994" i="39"/>
  <c r="C13" i="39"/>
  <c r="C677" i="39"/>
  <c r="C4" i="39"/>
  <c r="C393" i="39"/>
  <c r="E744" i="39"/>
  <c r="H932" i="39"/>
  <c r="H855" i="39"/>
  <c r="I591" i="39"/>
  <c r="F633" i="39"/>
  <c r="D942" i="39"/>
  <c r="F986" i="39"/>
  <c r="G387" i="39"/>
  <c r="I403" i="39"/>
  <c r="I601" i="39"/>
  <c r="H724" i="39"/>
  <c r="F441" i="39"/>
  <c r="D496" i="39"/>
  <c r="G64" i="39"/>
  <c r="H527" i="39"/>
  <c r="F493" i="39"/>
  <c r="G393" i="39"/>
  <c r="I246" i="39"/>
  <c r="G552" i="39"/>
  <c r="H495" i="39"/>
  <c r="H635" i="39"/>
  <c r="E650" i="39"/>
  <c r="D820" i="39"/>
  <c r="E325" i="39"/>
  <c r="E575" i="39"/>
  <c r="C899" i="39"/>
  <c r="H755" i="39"/>
  <c r="G493" i="39"/>
  <c r="F605" i="39"/>
  <c r="H682" i="39"/>
  <c r="C157" i="39"/>
  <c r="E673" i="39"/>
  <c r="D352" i="39"/>
  <c r="F377" i="39"/>
  <c r="C455" i="39"/>
  <c r="E331" i="39"/>
  <c r="E916" i="39"/>
  <c r="D830" i="39"/>
  <c r="G353" i="39"/>
  <c r="F579" i="39"/>
  <c r="H139" i="39"/>
  <c r="G308" i="39"/>
  <c r="I961" i="39"/>
  <c r="F952" i="39"/>
  <c r="D586" i="39"/>
  <c r="G902" i="39"/>
  <c r="H320" i="39"/>
  <c r="I855" i="39"/>
  <c r="D381" i="39"/>
  <c r="H1004" i="39"/>
  <c r="D507" i="39"/>
  <c r="E210" i="39"/>
  <c r="D1013" i="39"/>
  <c r="I283" i="39"/>
  <c r="I771" i="39"/>
  <c r="H871" i="39"/>
  <c r="F221" i="39"/>
  <c r="G810" i="39"/>
  <c r="H930" i="39"/>
  <c r="D654" i="39"/>
  <c r="E847" i="39"/>
  <c r="F852" i="39"/>
  <c r="E925" i="39"/>
  <c r="E29" i="39"/>
  <c r="D742" i="39"/>
  <c r="C969" i="39"/>
  <c r="C327" i="39"/>
  <c r="H947" i="39"/>
  <c r="F688" i="39"/>
  <c r="H856" i="39"/>
  <c r="E947" i="39"/>
  <c r="C547" i="39"/>
  <c r="H246" i="39"/>
  <c r="D749" i="39"/>
  <c r="C821" i="39"/>
  <c r="C1007" i="39"/>
  <c r="H561" i="39"/>
  <c r="H649" i="39"/>
  <c r="C774" i="39"/>
  <c r="H958" i="39"/>
  <c r="C419" i="39"/>
  <c r="E668" i="39"/>
  <c r="I340" i="39"/>
  <c r="I255" i="39"/>
  <c r="E879" i="39"/>
  <c r="F863" i="39"/>
  <c r="G587" i="39"/>
  <c r="G853" i="39"/>
  <c r="E455" i="39"/>
  <c r="C426" i="39"/>
  <c r="F896" i="39"/>
  <c r="C65" i="39"/>
  <c r="G551" i="39"/>
  <c r="G340" i="39"/>
  <c r="C822" i="39"/>
  <c r="E841" i="39"/>
  <c r="E764" i="39"/>
  <c r="C646" i="39"/>
  <c r="H793" i="39"/>
  <c r="I799" i="39"/>
  <c r="E422" i="39"/>
  <c r="C545" i="39"/>
  <c r="C62" i="39"/>
  <c r="G813" i="39"/>
  <c r="C666" i="39"/>
  <c r="D1010" i="39"/>
  <c r="G832" i="39"/>
  <c r="C885" i="39"/>
  <c r="I973" i="39"/>
  <c r="G401" i="39"/>
  <c r="F657" i="39"/>
  <c r="C552" i="39"/>
  <c r="C489" i="39"/>
  <c r="H536" i="39"/>
  <c r="I452" i="39"/>
  <c r="G385" i="39"/>
  <c r="C175" i="39"/>
  <c r="G682" i="39"/>
  <c r="E801" i="39"/>
  <c r="F485" i="39"/>
  <c r="H274" i="39"/>
  <c r="F681" i="39"/>
  <c r="H858" i="39"/>
  <c r="C570" i="39"/>
  <c r="C884" i="39"/>
  <c r="C690" i="39"/>
  <c r="E544" i="39"/>
  <c r="D563" i="39"/>
  <c r="C226" i="39"/>
  <c r="H691" i="39"/>
  <c r="I897" i="39"/>
  <c r="E661" i="39"/>
  <c r="F869" i="39"/>
  <c r="G427" i="39"/>
  <c r="D283" i="39"/>
  <c r="H884" i="39"/>
  <c r="I966" i="39"/>
  <c r="C437" i="39"/>
  <c r="E1005" i="39"/>
  <c r="G854" i="39"/>
  <c r="F619" i="39"/>
  <c r="C1015" i="39"/>
  <c r="G937" i="39"/>
  <c r="D997" i="39"/>
  <c r="D960" i="39"/>
  <c r="C978" i="39"/>
  <c r="C776" i="39"/>
  <c r="H236" i="39"/>
  <c r="G698" i="39"/>
  <c r="D737" i="39"/>
  <c r="C833" i="39"/>
  <c r="H727" i="39"/>
  <c r="D346" i="39"/>
  <c r="F353" i="39"/>
  <c r="H988" i="39"/>
  <c r="G527" i="39"/>
  <c r="I850" i="39"/>
  <c r="E809" i="39"/>
  <c r="I992" i="39"/>
  <c r="G536" i="39"/>
  <c r="G312" i="39"/>
  <c r="G928" i="39"/>
  <c r="D837" i="39"/>
  <c r="F1" i="39"/>
  <c r="D80" i="39"/>
  <c r="D686" i="39"/>
  <c r="H593" i="39"/>
  <c r="C528" i="39"/>
  <c r="C608" i="39"/>
  <c r="D706" i="39"/>
  <c r="I929" i="39"/>
  <c r="F810" i="39"/>
  <c r="F715" i="39"/>
  <c r="F980" i="39"/>
  <c r="F787" i="39"/>
  <c r="I682" i="39"/>
  <c r="H627" i="39"/>
  <c r="H854" i="39"/>
  <c r="C234" i="39"/>
  <c r="E973" i="39"/>
  <c r="F589" i="39"/>
  <c r="G840" i="39"/>
  <c r="D961" i="39"/>
  <c r="C641" i="39"/>
  <c r="E724" i="39"/>
  <c r="C567" i="39"/>
  <c r="E75" i="39"/>
  <c r="F18" i="39"/>
  <c r="I236" i="39"/>
  <c r="C417" i="39"/>
  <c r="I917" i="39"/>
  <c r="H585" i="39"/>
  <c r="E671" i="39"/>
  <c r="C619" i="39"/>
  <c r="C965" i="39"/>
  <c r="E363" i="39"/>
  <c r="C743" i="39"/>
  <c r="G184" i="39"/>
  <c r="E995" i="39"/>
  <c r="G484" i="39"/>
  <c r="F1007" i="39"/>
  <c r="F919" i="39"/>
  <c r="E939" i="39"/>
  <c r="D403" i="39"/>
  <c r="C981" i="39"/>
  <c r="C280" i="39"/>
  <c r="F687" i="39"/>
  <c r="C25" i="39"/>
  <c r="C967" i="39"/>
  <c r="G997" i="39"/>
  <c r="C237" i="39"/>
  <c r="F920" i="39"/>
  <c r="H735" i="39"/>
  <c r="H696" i="39"/>
  <c r="H241" i="39"/>
  <c r="C831" i="39"/>
  <c r="H745" i="39"/>
  <c r="F979" i="39"/>
  <c r="I196" i="39"/>
  <c r="H600" i="39"/>
  <c r="G90" i="39"/>
  <c r="E818" i="39"/>
  <c r="F620" i="39"/>
  <c r="F491" i="39"/>
  <c r="C286" i="39"/>
  <c r="C609" i="39"/>
  <c r="C783" i="39"/>
  <c r="C195" i="39"/>
  <c r="C312" i="39"/>
  <c r="I631" i="39"/>
  <c r="G826" i="39"/>
  <c r="E412" i="39"/>
  <c r="E523" i="39"/>
  <c r="I628" i="39"/>
  <c r="E535" i="39"/>
  <c r="C883" i="39"/>
  <c r="E639" i="39"/>
  <c r="C688" i="39"/>
  <c r="E961" i="39"/>
  <c r="I480" i="39"/>
  <c r="E778" i="39"/>
  <c r="D889" i="39"/>
  <c r="F788" i="39"/>
  <c r="H618" i="39"/>
  <c r="F805" i="39"/>
  <c r="I663" i="39"/>
  <c r="I988" i="39"/>
  <c r="D504" i="39"/>
  <c r="E753" i="39"/>
  <c r="G806" i="39"/>
  <c r="I927" i="39"/>
  <c r="I441" i="39"/>
  <c r="H580" i="39"/>
  <c r="D1015" i="39"/>
  <c r="E496" i="39"/>
  <c r="G815" i="39"/>
  <c r="F762" i="39"/>
  <c r="D795" i="39"/>
  <c r="H608" i="39"/>
  <c r="E691" i="39"/>
  <c r="E441" i="39"/>
  <c r="E139" i="39"/>
  <c r="H907" i="39"/>
  <c r="D153" i="39"/>
  <c r="H574" i="39"/>
  <c r="F798" i="39"/>
  <c r="F95" i="39"/>
  <c r="D370" i="39"/>
  <c r="F532" i="39"/>
  <c r="G988" i="39"/>
  <c r="I896" i="39"/>
  <c r="G906" i="39"/>
  <c r="H463" i="39"/>
  <c r="I943" i="39"/>
  <c r="D501" i="39"/>
  <c r="E1" i="39"/>
  <c r="E860" i="39"/>
  <c r="F293" i="39"/>
  <c r="G925" i="39"/>
  <c r="I998" i="39"/>
  <c r="F799" i="39"/>
  <c r="I800" i="39"/>
  <c r="E884" i="39"/>
  <c r="H785" i="39"/>
  <c r="E864" i="39"/>
  <c r="D707" i="39"/>
  <c r="D469" i="39"/>
  <c r="C923" i="39"/>
  <c r="F517" i="39"/>
  <c r="G836" i="39"/>
  <c r="F843" i="39"/>
  <c r="D847" i="39"/>
  <c r="H469" i="39"/>
  <c r="E712" i="39"/>
  <c r="G129" i="39"/>
  <c r="H24" i="39"/>
  <c r="E413" i="39"/>
  <c r="I919" i="39"/>
  <c r="C244" i="39"/>
  <c r="C378" i="39"/>
  <c r="E784" i="39"/>
  <c r="D204" i="39"/>
  <c r="C76" i="39"/>
  <c r="D253" i="39"/>
  <c r="F743" i="39"/>
  <c r="I194" i="39"/>
  <c r="H15" i="39"/>
  <c r="C510" i="39"/>
  <c r="C292" i="39"/>
  <c r="I858" i="39"/>
  <c r="C462" i="39"/>
  <c r="H929" i="39"/>
  <c r="E476" i="39"/>
  <c r="E491" i="39"/>
  <c r="E227" i="39"/>
  <c r="I647" i="39"/>
  <c r="G279" i="39"/>
  <c r="F636" i="39"/>
  <c r="D873" i="39"/>
  <c r="I786" i="39"/>
  <c r="E634" i="39"/>
  <c r="C750" i="39"/>
  <c r="I577" i="39"/>
  <c r="C891" i="39"/>
  <c r="G703" i="39"/>
  <c r="E235" i="39"/>
  <c r="E497" i="39"/>
  <c r="F570" i="39"/>
  <c r="I843" i="39"/>
  <c r="F960" i="39"/>
  <c r="F926" i="39"/>
  <c r="D587" i="39"/>
  <c r="I702" i="39"/>
  <c r="C281" i="39"/>
  <c r="D817" i="39"/>
  <c r="D475" i="39"/>
  <c r="D1008" i="39"/>
  <c r="G334" i="39"/>
  <c r="C166" i="39"/>
  <c r="C889" i="39"/>
  <c r="C144" i="39"/>
  <c r="C216" i="39"/>
  <c r="C408" i="39"/>
  <c r="C92" i="39"/>
  <c r="E888" i="39"/>
  <c r="F996" i="39"/>
  <c r="C636" i="39"/>
  <c r="G530" i="39"/>
  <c r="F581" i="39"/>
  <c r="F905" i="39"/>
  <c r="C215" i="39"/>
  <c r="F959" i="39"/>
  <c r="C388" i="39"/>
  <c r="H964" i="39"/>
  <c r="D802" i="39"/>
  <c r="H589" i="39"/>
  <c r="C532" i="39"/>
  <c r="E260" i="39"/>
  <c r="H864" i="39"/>
  <c r="I960" i="39"/>
  <c r="I392" i="39"/>
  <c r="F759" i="39"/>
  <c r="I380" i="39"/>
  <c r="H924" i="39"/>
  <c r="I764" i="39"/>
  <c r="E1012" i="39"/>
  <c r="G805" i="39"/>
  <c r="G789" i="39"/>
  <c r="F887" i="39"/>
  <c r="E843" i="39"/>
  <c r="G987" i="39"/>
  <c r="G534" i="39"/>
  <c r="C766" i="39"/>
  <c r="I851" i="39"/>
  <c r="F372" i="39"/>
  <c r="I922" i="39"/>
  <c r="I823" i="39"/>
  <c r="H293" i="39"/>
  <c r="C178" i="39"/>
  <c r="F324" i="39"/>
  <c r="I876" i="39"/>
  <c r="D376" i="39"/>
  <c r="E837" i="39"/>
  <c r="G408" i="39"/>
  <c r="D599" i="39"/>
  <c r="I785" i="39"/>
  <c r="C80" i="39"/>
  <c r="F607" i="39"/>
  <c r="F778" i="39"/>
  <c r="F1023" i="39"/>
  <c r="C299" i="39"/>
  <c r="C964" i="39"/>
  <c r="F908" i="39"/>
  <c r="C107" i="39"/>
  <c r="G770" i="39"/>
  <c r="C143" i="39"/>
  <c r="I862" i="39"/>
  <c r="D920" i="39"/>
  <c r="D823" i="39"/>
  <c r="C174" i="39"/>
  <c r="I980" i="39"/>
  <c r="G819" i="39"/>
  <c r="C961" i="39"/>
  <c r="I415" i="39"/>
  <c r="F993" i="39"/>
  <c r="I529" i="39"/>
  <c r="C48" i="39"/>
  <c r="C222" i="39"/>
  <c r="G572" i="39"/>
  <c r="H762" i="39"/>
  <c r="E791" i="39"/>
  <c r="C252" i="39"/>
  <c r="E344" i="39"/>
  <c r="E631" i="39"/>
  <c r="G979" i="39"/>
  <c r="D308" i="39"/>
  <c r="H321" i="39"/>
  <c r="F213" i="39"/>
  <c r="D194" i="39"/>
  <c r="H933" i="39"/>
  <c r="H940" i="39"/>
  <c r="C772" i="39"/>
  <c r="I767" i="39"/>
  <c r="C243" i="39"/>
  <c r="C948" i="39"/>
  <c r="H997" i="39"/>
  <c r="G375" i="39"/>
  <c r="I890" i="39"/>
  <c r="G779" i="39"/>
  <c r="E559" i="39"/>
  <c r="D345" i="39"/>
  <c r="C775" i="39"/>
  <c r="D780" i="39"/>
  <c r="D850" i="39"/>
  <c r="D412" i="39"/>
  <c r="E798" i="39"/>
  <c r="F999" i="39"/>
  <c r="F550" i="39"/>
  <c r="H256" i="39"/>
  <c r="I475" i="39"/>
  <c r="G732" i="39"/>
  <c r="D589" i="39"/>
  <c r="G535" i="39"/>
  <c r="H701" i="39"/>
  <c r="D895" i="39"/>
  <c r="H709" i="39"/>
  <c r="C758" i="39"/>
  <c r="I534" i="39"/>
  <c r="C707" i="39"/>
  <c r="C118" i="39"/>
  <c r="H1023" i="39"/>
  <c r="E727" i="39"/>
  <c r="D602" i="39"/>
  <c r="D584" i="39"/>
  <c r="C97" i="39"/>
  <c r="I848" i="39"/>
  <c r="C324" i="39"/>
  <c r="H836" i="39"/>
  <c r="D963" i="39"/>
  <c r="D634" i="39"/>
  <c r="H916" i="39"/>
  <c r="G613" i="39"/>
  <c r="E954" i="39"/>
  <c r="I297" i="39"/>
  <c r="I867" i="39"/>
  <c r="I328" i="39"/>
  <c r="D212" i="39"/>
  <c r="G702" i="39"/>
  <c r="G470" i="39"/>
  <c r="E184" i="39"/>
  <c r="E360" i="39"/>
  <c r="G189" i="39"/>
  <c r="G669" i="39"/>
  <c r="H901" i="39"/>
  <c r="F977" i="39"/>
  <c r="C553" i="39"/>
  <c r="C325" i="39"/>
  <c r="G763" i="39"/>
  <c r="I1015" i="39"/>
  <c r="I468" i="39"/>
  <c r="F884" i="39"/>
  <c r="D235" i="39"/>
  <c r="H115" i="39"/>
  <c r="G827" i="39"/>
  <c r="H923" i="39"/>
  <c r="I651" i="39"/>
  <c r="I320" i="39"/>
  <c r="D796" i="39"/>
  <c r="E52" i="39"/>
  <c r="I802" i="39"/>
  <c r="E382" i="39"/>
  <c r="E467" i="39"/>
  <c r="G434" i="39"/>
  <c r="C804" i="39"/>
  <c r="I543" i="39"/>
  <c r="C771" i="39"/>
  <c r="H651" i="39"/>
  <c r="I1001" i="39"/>
  <c r="G884" i="39"/>
  <c r="C397" i="39"/>
  <c r="I834" i="39"/>
  <c r="H680" i="39"/>
  <c r="H922" i="39"/>
  <c r="H538" i="39"/>
  <c r="E610" i="39"/>
  <c r="C699" i="39"/>
  <c r="F427" i="39"/>
  <c r="E618" i="39"/>
  <c r="H948" i="39"/>
  <c r="I189" i="39"/>
  <c r="F287" i="39"/>
  <c r="E336" i="39"/>
  <c r="C102" i="39"/>
  <c r="E611" i="39"/>
  <c r="D571" i="39"/>
  <c r="I186" i="39"/>
  <c r="G511" i="39"/>
  <c r="I928" i="39"/>
  <c r="D378" i="39"/>
  <c r="I494" i="39"/>
  <c r="D554" i="39"/>
  <c r="E944" i="39"/>
  <c r="I825" i="39"/>
  <c r="C769" i="39"/>
  <c r="C1012" i="39"/>
  <c r="H581" i="39"/>
  <c r="C464" i="39"/>
  <c r="G482" i="39"/>
  <c r="D958" i="39"/>
  <c r="F975" i="39"/>
  <c r="D709" i="39"/>
  <c r="G692" i="39"/>
  <c r="D614" i="39"/>
  <c r="H1008" i="39"/>
  <c r="I1021" i="39"/>
  <c r="I882" i="39"/>
  <c r="F737" i="39"/>
  <c r="I370" i="39"/>
  <c r="F663" i="39"/>
  <c r="H973" i="39"/>
  <c r="C500" i="39"/>
  <c r="G955" i="39"/>
  <c r="C558" i="39"/>
  <c r="I430" i="39"/>
  <c r="H473" i="39"/>
  <c r="G761" i="39"/>
  <c r="F676" i="39"/>
  <c r="I495" i="39"/>
  <c r="D1003" i="39"/>
  <c r="C63" i="39"/>
  <c r="C404" i="39"/>
  <c r="C679" i="39"/>
  <c r="F899" i="39"/>
  <c r="I253" i="39"/>
  <c r="E592" i="39"/>
  <c r="D271" i="39"/>
  <c r="I560" i="39"/>
  <c r="F729" i="39"/>
  <c r="C193" i="39"/>
  <c r="I835" i="39"/>
  <c r="D517" i="39"/>
  <c r="G930" i="39"/>
  <c r="E885" i="39"/>
  <c r="G696" i="39"/>
  <c r="E279" i="39"/>
  <c r="I899" i="39"/>
  <c r="H790" i="39"/>
  <c r="E204" i="39"/>
  <c r="G756" i="39"/>
  <c r="E662" i="39"/>
  <c r="G643" i="39"/>
  <c r="C240" i="39"/>
  <c r="E424" i="39"/>
  <c r="C958" i="39"/>
  <c r="F909" i="39"/>
  <c r="C90" i="39"/>
  <c r="I531" i="39"/>
  <c r="C199" i="39"/>
  <c r="C91" i="39"/>
  <c r="G593" i="39"/>
  <c r="H345" i="39"/>
  <c r="D869" i="39"/>
  <c r="D965" i="39"/>
  <c r="C555" i="39"/>
  <c r="E233" i="39"/>
  <c r="H470" i="39"/>
  <c r="D861" i="39"/>
  <c r="H518" i="39"/>
  <c r="G918" i="39"/>
  <c r="E922" i="39"/>
  <c r="G867" i="39"/>
  <c r="E602" i="39"/>
  <c r="E991" i="39"/>
  <c r="G802" i="39"/>
  <c r="D955" i="39"/>
  <c r="I269" i="39"/>
  <c r="D463" i="39"/>
  <c r="I685" i="39"/>
  <c r="E364" i="39"/>
  <c r="H808" i="39"/>
  <c r="H270" i="39"/>
  <c r="F194" i="39"/>
  <c r="F472" i="39"/>
  <c r="D416" i="39"/>
  <c r="I412" i="39"/>
  <c r="H1011" i="39"/>
  <c r="C563" i="39"/>
  <c r="H720" i="39"/>
  <c r="C977" i="39"/>
  <c r="H915" i="39"/>
  <c r="I931" i="39"/>
  <c r="C991" i="39"/>
  <c r="C765" i="39"/>
  <c r="E1019" i="39"/>
  <c r="H863" i="39"/>
  <c r="C81" i="39"/>
  <c r="E981" i="39"/>
  <c r="E988" i="39"/>
  <c r="C702" i="39"/>
  <c r="C477" i="39"/>
  <c r="F894" i="39"/>
  <c r="F971" i="39"/>
  <c r="C326" i="39"/>
  <c r="D532" i="39"/>
  <c r="G446" i="39"/>
  <c r="G939" i="39"/>
  <c r="C713" i="39"/>
  <c r="H957" i="39"/>
  <c r="H235" i="39"/>
  <c r="C903" i="39"/>
  <c r="F844" i="39"/>
  <c r="I498" i="39"/>
  <c r="E370" i="39"/>
  <c r="F100" i="39"/>
  <c r="D593" i="39"/>
  <c r="G782" i="39"/>
  <c r="H834" i="39"/>
  <c r="C1021" i="39"/>
  <c r="C259" i="39"/>
  <c r="C792" i="39"/>
  <c r="F685" i="39"/>
  <c r="E755" i="39"/>
  <c r="C529" i="39"/>
  <c r="I838" i="39"/>
  <c r="G5" i="39"/>
  <c r="I373" i="39"/>
  <c r="E327" i="39"/>
  <c r="E974" i="39"/>
  <c r="F930" i="39"/>
  <c r="E627" i="39"/>
  <c r="D482" i="39"/>
  <c r="I607" i="39"/>
  <c r="E389" i="39"/>
  <c r="C30" i="39"/>
  <c r="C975" i="39"/>
  <c r="C819" i="39"/>
  <c r="H1000" i="39"/>
  <c r="G911" i="39"/>
  <c r="H743" i="39"/>
  <c r="H798" i="39"/>
  <c r="E48" i="39"/>
  <c r="I469" i="39"/>
  <c r="E392" i="39"/>
  <c r="E302" i="39"/>
  <c r="F382" i="39"/>
  <c r="C980" i="39"/>
  <c r="H677" i="39"/>
  <c r="F796" i="39"/>
  <c r="I574" i="39"/>
  <c r="D804" i="39"/>
  <c r="C726" i="39"/>
  <c r="H844" i="39"/>
  <c r="G694" i="39"/>
  <c r="H1007" i="39"/>
  <c r="G425" i="39"/>
  <c r="I222" i="39"/>
  <c r="I841" i="39"/>
  <c r="F494" i="39"/>
  <c r="C434" i="39"/>
  <c r="D980" i="39"/>
  <c r="F561" i="39"/>
  <c r="C519" i="39"/>
  <c r="H582" i="39"/>
  <c r="D533" i="39"/>
  <c r="D230" i="39"/>
  <c r="F479" i="39"/>
  <c r="F214" i="39"/>
  <c r="D609" i="39"/>
  <c r="C706" i="39"/>
  <c r="C588" i="39"/>
  <c r="H963" i="39"/>
  <c r="E505" i="39"/>
  <c r="C504" i="39"/>
  <c r="E769" i="39"/>
  <c r="F396" i="39"/>
  <c r="G579" i="39"/>
  <c r="D317" i="39"/>
  <c r="I900" i="39"/>
  <c r="C68" i="39"/>
  <c r="C926" i="39"/>
  <c r="D671" i="39"/>
  <c r="C778" i="39"/>
  <c r="C441" i="39"/>
  <c r="C515" i="39"/>
  <c r="H780" i="39"/>
  <c r="E486" i="39"/>
  <c r="C468" i="39"/>
  <c r="D877" i="39"/>
  <c r="C685" i="39"/>
  <c r="C6" i="39"/>
  <c r="E685" i="39"/>
  <c r="H874" i="39"/>
  <c r="D908" i="39"/>
  <c r="E955" i="39"/>
  <c r="H530" i="39"/>
  <c r="F815" i="39"/>
  <c r="I374" i="39"/>
  <c r="I555" i="39"/>
  <c r="F266" i="39"/>
  <c r="G767" i="39"/>
  <c r="E870" i="39"/>
  <c r="D641" i="39"/>
  <c r="D493" i="39"/>
  <c r="H636" i="39"/>
  <c r="I582" i="39"/>
  <c r="H354" i="39"/>
  <c r="C219" i="39"/>
  <c r="C931" i="39"/>
  <c r="I725" i="39"/>
  <c r="D930" i="39"/>
  <c r="H835" i="39"/>
  <c r="D949" i="39"/>
  <c r="I609" i="39"/>
  <c r="D100" i="39"/>
  <c r="G483" i="39"/>
  <c r="E608" i="39"/>
  <c r="F820" i="39"/>
  <c r="H597" i="39"/>
  <c r="H736" i="39"/>
  <c r="H435" i="39"/>
  <c r="E545" i="39"/>
  <c r="E514" i="39"/>
  <c r="C218" i="39"/>
  <c r="E876" i="39"/>
  <c r="H889" i="39"/>
  <c r="F709" i="39"/>
  <c r="G773" i="39"/>
  <c r="G751" i="39"/>
  <c r="D992" i="39"/>
  <c r="C499" i="39"/>
  <c r="I191" i="39"/>
  <c r="D631" i="39"/>
  <c r="C302" i="39"/>
  <c r="G825" i="39"/>
  <c r="F956" i="39"/>
  <c r="I801" i="39"/>
  <c r="G1000" i="39"/>
  <c r="G629" i="39"/>
  <c r="H391" i="39"/>
  <c r="H97" i="39"/>
  <c r="G153" i="39"/>
  <c r="E723" i="39"/>
  <c r="D911" i="39"/>
  <c r="G706" i="39"/>
  <c r="D552" i="39"/>
  <c r="E590" i="39"/>
  <c r="F7" i="39"/>
  <c r="I857" i="39"/>
  <c r="D975" i="39"/>
  <c r="D941" i="39"/>
  <c r="C261" i="39"/>
  <c r="G943" i="39"/>
  <c r="D985" i="39"/>
  <c r="D489" i="39"/>
  <c r="C190" i="39"/>
  <c r="E681" i="39"/>
  <c r="H412" i="39"/>
  <c r="H694" i="39"/>
  <c r="D314" i="39"/>
  <c r="C928" i="39"/>
  <c r="E205" i="39"/>
  <c r="I638" i="39"/>
  <c r="G775" i="39"/>
  <c r="C842" i="39"/>
  <c r="E938" i="39"/>
  <c r="H554" i="39"/>
  <c r="I627" i="39"/>
  <c r="E508" i="39"/>
  <c r="I977" i="39"/>
  <c r="I413" i="39"/>
  <c r="F393" i="39"/>
  <c r="F756" i="39"/>
  <c r="G240" i="39"/>
  <c r="E526" i="39"/>
  <c r="E145" i="39"/>
  <c r="I831" i="39"/>
  <c r="D620" i="39"/>
  <c r="G600" i="39"/>
  <c r="I942" i="39"/>
  <c r="I790" i="39"/>
  <c r="E356" i="39"/>
  <c r="G474" i="39"/>
  <c r="G478" i="39"/>
  <c r="F26" i="39"/>
  <c r="G874" i="39"/>
  <c r="D566" i="39"/>
  <c r="G521" i="39"/>
  <c r="F399" i="39"/>
  <c r="F726" i="39"/>
  <c r="C970" i="39"/>
  <c r="C761" i="39"/>
  <c r="H43" i="39"/>
  <c r="G993" i="39"/>
  <c r="F801" i="39"/>
  <c r="I477" i="39"/>
  <c r="E337" i="39"/>
  <c r="E405" i="39"/>
  <c r="H624" i="39"/>
  <c r="E980" i="39"/>
  <c r="D168" i="39"/>
  <c r="F750" i="39"/>
  <c r="E746" i="39"/>
  <c r="C687" i="39"/>
  <c r="F904" i="39"/>
  <c r="F786" i="39"/>
  <c r="C599" i="39"/>
  <c r="H704" i="39"/>
  <c r="D839" i="39"/>
  <c r="I735" i="39"/>
  <c r="H63" i="39"/>
  <c r="I552" i="39"/>
  <c r="G445" i="39"/>
  <c r="C445" i="39"/>
  <c r="G820" i="39"/>
  <c r="I762" i="39"/>
  <c r="H903" i="39"/>
  <c r="E110" i="39"/>
  <c r="D636" i="39"/>
  <c r="G799" i="39"/>
  <c r="I496" i="39"/>
  <c r="C153" i="39"/>
  <c r="E915" i="39"/>
  <c r="F678" i="39"/>
  <c r="E464" i="39"/>
  <c r="F727" i="39"/>
  <c r="H559" i="39"/>
  <c r="G946" i="39"/>
  <c r="D465" i="39"/>
  <c r="C607" i="39"/>
  <c r="E97" i="39"/>
  <c r="G296" i="39"/>
  <c r="G630" i="39"/>
  <c r="C1002" i="39"/>
  <c r="H381" i="39"/>
  <c r="E982" i="39"/>
  <c r="D502" i="39"/>
  <c r="I765" i="39"/>
  <c r="H729" i="39"/>
  <c r="F808" i="39"/>
  <c r="E630" i="39"/>
  <c r="C629" i="39"/>
  <c r="D581" i="39"/>
  <c r="E731" i="39"/>
  <c r="I884" i="39"/>
  <c r="E416" i="39"/>
  <c r="F699" i="39"/>
  <c r="D480" i="39"/>
  <c r="E20" i="39"/>
  <c r="I880" i="39"/>
  <c r="F323" i="39"/>
  <c r="C221" i="39"/>
  <c r="H562" i="39"/>
  <c r="I833" i="39"/>
  <c r="C205" i="39"/>
  <c r="E565" i="39"/>
  <c r="I672" i="39"/>
  <c r="I898" i="39"/>
  <c r="G691" i="39"/>
  <c r="F826" i="39"/>
  <c r="I939" i="39"/>
  <c r="G224" i="39"/>
  <c r="H144" i="39"/>
  <c r="G371" i="39"/>
  <c r="D203" i="39"/>
  <c r="D836" i="39"/>
  <c r="F617" i="39"/>
  <c r="E1011" i="39"/>
  <c r="G544" i="39"/>
  <c r="D1" i="39"/>
  <c r="I527" i="39"/>
  <c r="C869" i="39"/>
  <c r="C508" i="39"/>
  <c r="F508" i="39"/>
  <c r="E886" i="39"/>
  <c r="I485" i="39"/>
  <c r="H326" i="39"/>
  <c r="C356" i="39"/>
  <c r="C35" i="39"/>
  <c r="H927" i="39"/>
  <c r="D206" i="39"/>
  <c r="F652" i="39"/>
  <c r="E883" i="39"/>
  <c r="D600" i="39"/>
  <c r="I67" i="39"/>
  <c r="C953" i="39"/>
  <c r="D637" i="39"/>
  <c r="G487" i="39"/>
  <c r="H972" i="39"/>
  <c r="D266" i="39"/>
  <c r="C566" i="39"/>
  <c r="D621" i="39"/>
  <c r="G57" i="39"/>
  <c r="F562" i="39"/>
  <c r="E168" i="39"/>
  <c r="H104" i="39"/>
  <c r="G291" i="39"/>
  <c r="I116" i="39"/>
  <c r="D751" i="39"/>
  <c r="G604" i="39"/>
  <c r="C801" i="39"/>
  <c r="G410" i="39"/>
  <c r="H921" i="39"/>
  <c r="H634" i="39"/>
  <c r="C111" i="39"/>
  <c r="D951" i="39"/>
  <c r="F404" i="39"/>
  <c r="E820" i="39"/>
  <c r="C901" i="39"/>
  <c r="F615" i="39"/>
  <c r="H323" i="39"/>
  <c r="I1016" i="39"/>
  <c r="F284" i="39"/>
  <c r="E376" i="39"/>
  <c r="E560" i="39"/>
  <c r="E286" i="39"/>
  <c r="H134" i="39"/>
  <c r="D580" i="39"/>
  <c r="G614" i="39"/>
  <c r="I375" i="39"/>
  <c r="F807" i="39"/>
  <c r="E94" i="39"/>
  <c r="D391" i="39"/>
  <c r="I660" i="39"/>
  <c r="G632" i="39"/>
  <c r="F703" i="39"/>
  <c r="H341" i="39"/>
  <c r="F583" i="39"/>
  <c r="I219" i="39"/>
  <c r="D596" i="39"/>
  <c r="C601" i="39"/>
  <c r="H787" i="39"/>
  <c r="C43" i="39"/>
  <c r="D812" i="39"/>
  <c r="C423" i="39"/>
  <c r="C583" i="39"/>
  <c r="C615" i="39"/>
  <c r="I471" i="39"/>
  <c r="F483" i="39"/>
  <c r="I514" i="39"/>
  <c r="F248" i="39"/>
  <c r="D75" i="39"/>
  <c r="I55" i="39"/>
  <c r="C951" i="39"/>
  <c r="E115" i="39"/>
  <c r="E715" i="39"/>
  <c r="E308" i="39"/>
  <c r="E512" i="39"/>
  <c r="I342" i="39"/>
  <c r="E161" i="39"/>
  <c r="H506" i="39"/>
  <c r="E561" i="39"/>
  <c r="D407" i="39"/>
  <c r="D252" i="39"/>
  <c r="F572" i="39"/>
  <c r="I548" i="39"/>
  <c r="D424" i="39"/>
  <c r="E882" i="39"/>
  <c r="D590" i="39"/>
  <c r="H592" i="39"/>
  <c r="C41" i="39"/>
  <c r="G968" i="39"/>
  <c r="F274" i="39"/>
  <c r="G538" i="39"/>
  <c r="F577" i="39"/>
  <c r="E657" i="39"/>
  <c r="G355" i="39"/>
  <c r="E680" i="39"/>
  <c r="I436" i="39"/>
  <c r="D649" i="39"/>
  <c r="I317" i="39"/>
  <c r="C533" i="39"/>
  <c r="I670" i="39"/>
  <c r="H439" i="39"/>
  <c r="H167" i="39"/>
  <c r="E921" i="39"/>
  <c r="F118" i="39"/>
  <c r="D892" i="39"/>
  <c r="E49" i="39"/>
  <c r="I425" i="39"/>
  <c r="D8" i="39"/>
  <c r="I448" i="39"/>
  <c r="H424" i="39"/>
  <c r="I542" i="39"/>
  <c r="D564" i="39"/>
  <c r="D948" i="39"/>
  <c r="H330" i="39"/>
  <c r="C283" i="39"/>
  <c r="G654" i="39"/>
  <c r="F507" i="39"/>
  <c r="G1011" i="39"/>
  <c r="F380" i="39"/>
  <c r="I256" i="39"/>
  <c r="F256" i="39"/>
  <c r="D840" i="39"/>
  <c r="F254" i="39"/>
  <c r="G265" i="39"/>
  <c r="E70" i="39"/>
  <c r="E211" i="39"/>
  <c r="G637" i="39"/>
  <c r="G932" i="39"/>
  <c r="F448" i="39"/>
  <c r="I934" i="39"/>
  <c r="F520" i="39"/>
  <c r="C506" i="39"/>
  <c r="I432" i="39"/>
  <c r="D180" i="39"/>
  <c r="H123" i="39"/>
  <c r="F125" i="39"/>
  <c r="D536" i="39"/>
  <c r="G84" i="39"/>
  <c r="I842" i="39"/>
  <c r="F364" i="39"/>
  <c r="I203" i="39"/>
  <c r="F664" i="39"/>
  <c r="G762" i="39"/>
  <c r="D361" i="39"/>
  <c r="H488" i="39"/>
  <c r="F108" i="39"/>
  <c r="D123" i="39"/>
  <c r="H675" i="39"/>
  <c r="F69" i="39"/>
  <c r="I166" i="39"/>
  <c r="H718" i="39"/>
  <c r="F670" i="39"/>
  <c r="E551" i="39"/>
  <c r="F148" i="39"/>
  <c r="G237" i="39"/>
  <c r="G651" i="39"/>
  <c r="I66" i="39"/>
  <c r="E266" i="39"/>
  <c r="F150" i="39"/>
  <c r="I869" i="39"/>
  <c r="F428" i="39"/>
  <c r="F392" i="39"/>
  <c r="H26" i="39"/>
  <c r="I791" i="39"/>
  <c r="H361" i="39"/>
  <c r="F374" i="39"/>
  <c r="D427" i="39"/>
  <c r="D386" i="39"/>
  <c r="D285" i="39"/>
  <c r="G208" i="39"/>
  <c r="D535" i="39"/>
  <c r="G4" i="39"/>
  <c r="I223" i="39"/>
  <c r="D274" i="39"/>
  <c r="G69" i="39"/>
  <c r="G738" i="39"/>
  <c r="D18" i="39"/>
  <c r="E518" i="39"/>
  <c r="H151" i="39"/>
  <c r="F175" i="39"/>
  <c r="F711" i="39"/>
  <c r="E912" i="39"/>
  <c r="G910" i="39"/>
  <c r="F934" i="39"/>
  <c r="D623" i="39"/>
  <c r="D558" i="39"/>
  <c r="C276" i="39"/>
  <c r="F864" i="39"/>
  <c r="H935" i="39"/>
  <c r="F780" i="39"/>
  <c r="D939" i="39"/>
  <c r="C38" i="39"/>
  <c r="I569" i="39"/>
  <c r="C270" i="39"/>
  <c r="C475" i="39"/>
  <c r="I697" i="39"/>
  <c r="E309" i="39"/>
  <c r="H51" i="39"/>
  <c r="D333" i="39"/>
  <c r="F666" i="39"/>
  <c r="F895" i="39"/>
  <c r="H827" i="39"/>
  <c r="I734" i="39"/>
  <c r="D15" i="39"/>
  <c r="D503" i="39"/>
  <c r="H100" i="39"/>
  <c r="G873" i="39"/>
  <c r="E874" i="39"/>
  <c r="F368" i="39"/>
  <c r="E666" i="39"/>
  <c r="F731" i="39"/>
  <c r="H847" i="39"/>
  <c r="I679" i="39"/>
  <c r="D752" i="39"/>
  <c r="F766" i="39"/>
  <c r="F831" i="39"/>
  <c r="I367" i="39"/>
  <c r="G718" i="39"/>
  <c r="C242" i="39"/>
  <c r="F317" i="39"/>
  <c r="C278" i="39"/>
  <c r="I599" i="39"/>
  <c r="E851" i="39"/>
  <c r="F832" i="39"/>
  <c r="D670" i="39"/>
  <c r="G558" i="39"/>
  <c r="F203" i="39"/>
  <c r="E585" i="39"/>
  <c r="F866" i="39"/>
  <c r="D787" i="39"/>
  <c r="H890" i="39"/>
  <c r="G62" i="39"/>
  <c r="G845" i="39"/>
  <c r="I483" i="39"/>
  <c r="F179" i="39"/>
  <c r="G218" i="39"/>
  <c r="G531" i="39"/>
  <c r="G476" i="39"/>
  <c r="H714" i="39"/>
  <c r="E159" i="39"/>
  <c r="G559" i="39"/>
  <c r="D1018" i="39"/>
  <c r="I435" i="39"/>
  <c r="G631" i="39"/>
  <c r="H715" i="39"/>
  <c r="F593" i="39"/>
  <c r="H640" i="39"/>
  <c r="E208" i="39"/>
  <c r="C152" i="39"/>
  <c r="D594" i="39"/>
  <c r="F704" i="39"/>
  <c r="D288" i="39"/>
  <c r="F868" i="39"/>
  <c r="E368" i="39"/>
  <c r="H655" i="39"/>
  <c r="F499" i="39"/>
  <c r="D468" i="39"/>
  <c r="E781" i="39"/>
  <c r="G647" i="39"/>
  <c r="H766" i="39"/>
  <c r="I958" i="39"/>
  <c r="G444" i="39"/>
  <c r="D213" i="39"/>
  <c r="H792" i="39"/>
  <c r="H752" i="39"/>
  <c r="I80" i="39"/>
  <c r="G1016" i="39"/>
  <c r="H525" i="39"/>
  <c r="D1012" i="39"/>
  <c r="D372" i="39"/>
  <c r="D38" i="39"/>
  <c r="G798" i="39"/>
  <c r="E425" i="39"/>
  <c r="E47" i="39"/>
  <c r="D924" i="39"/>
  <c r="F383" i="39"/>
  <c r="E83" i="39"/>
  <c r="G405" i="39"/>
  <c r="G502" i="39"/>
  <c r="G1007" i="39"/>
  <c r="C409" i="39"/>
  <c r="I439" i="39"/>
  <c r="F155" i="39"/>
  <c r="F513" i="39"/>
  <c r="F50" i="39"/>
  <c r="H885" i="39"/>
  <c r="F308" i="39"/>
  <c r="D52" i="39"/>
  <c r="I999" i="39"/>
  <c r="G157" i="39"/>
  <c r="C781" i="39"/>
  <c r="H522" i="39"/>
  <c r="I355" i="39"/>
  <c r="D897" i="39"/>
  <c r="E699" i="39"/>
  <c r="H679" i="39"/>
  <c r="G621" i="39"/>
  <c r="G125" i="39"/>
  <c r="F49" i="39"/>
  <c r="G6" i="39"/>
  <c r="D550" i="39"/>
  <c r="H280" i="39"/>
  <c r="E665" i="39"/>
  <c r="D789" i="39"/>
  <c r="E806" i="39"/>
  <c r="F988" i="39"/>
  <c r="C745" i="39"/>
  <c r="E571" i="39"/>
  <c r="F586" i="39"/>
  <c r="H84" i="39"/>
  <c r="G436" i="39"/>
  <c r="I376" i="39"/>
  <c r="G952" i="39"/>
  <c r="H479" i="39"/>
  <c r="D224" i="39"/>
  <c r="D862" i="39"/>
  <c r="F936" i="39"/>
  <c r="H428" i="39"/>
  <c r="H489" i="39"/>
  <c r="D436" i="39"/>
  <c r="H168" i="39"/>
  <c r="G731" i="39"/>
  <c r="I50" i="39"/>
  <c r="G833" i="39"/>
  <c r="D40" i="39"/>
  <c r="G394" i="39"/>
  <c r="E56" i="39"/>
  <c r="D534" i="39"/>
  <c r="I93" i="39"/>
  <c r="E87" i="39"/>
  <c r="E130" i="39"/>
  <c r="G590" i="39"/>
  <c r="I585" i="39"/>
  <c r="E589" i="39"/>
  <c r="G370" i="39"/>
  <c r="E936" i="39"/>
  <c r="F355" i="39"/>
  <c r="I287" i="39"/>
  <c r="D429" i="39"/>
  <c r="D222" i="39"/>
  <c r="F463" i="39"/>
  <c r="E487" i="39"/>
  <c r="F492" i="39"/>
  <c r="E257" i="39"/>
  <c r="H94" i="39"/>
  <c r="I502" i="39"/>
  <c r="D171" i="39"/>
  <c r="G641" i="39"/>
  <c r="D44" i="39"/>
  <c r="H730" i="39"/>
  <c r="F713" i="39"/>
  <c r="F112" i="39"/>
  <c r="F27" i="39"/>
  <c r="H425" i="39"/>
  <c r="E719" i="39"/>
  <c r="H894" i="39"/>
  <c r="F623" i="39"/>
  <c r="G7" i="39"/>
  <c r="D857" i="39"/>
  <c r="I406" i="39"/>
  <c r="H951" i="39"/>
  <c r="I177" i="39"/>
  <c r="F708" i="39"/>
  <c r="F455" i="39"/>
  <c r="I36" i="39"/>
  <c r="D307" i="39"/>
  <c r="I1017" i="39"/>
  <c r="D505" i="39"/>
  <c r="E248" i="39"/>
  <c r="I626" i="39"/>
  <c r="G442" i="39"/>
  <c r="I924" i="39"/>
  <c r="G411" i="39"/>
  <c r="I148" i="39"/>
  <c r="F401" i="39"/>
  <c r="H427" i="39"/>
  <c r="E135" i="39"/>
  <c r="G382" i="39"/>
  <c r="C44" i="39"/>
  <c r="D214" i="39"/>
  <c r="E361" i="39"/>
  <c r="H249" i="39"/>
  <c r="I215" i="39"/>
  <c r="I690" i="39"/>
  <c r="D400" i="39"/>
  <c r="G347" i="39"/>
  <c r="E458" i="39"/>
  <c r="D210" i="39"/>
  <c r="H432" i="39"/>
  <c r="G13" i="39"/>
  <c r="H452" i="39"/>
  <c r="E193" i="39"/>
  <c r="I175" i="39"/>
  <c r="E150" i="39"/>
  <c r="H111" i="39"/>
  <c r="E92" i="39"/>
  <c r="D434" i="39"/>
  <c r="G317" i="39"/>
  <c r="F426" i="39"/>
  <c r="D363" i="39"/>
  <c r="D63" i="39"/>
  <c r="D904" i="39"/>
  <c r="E878" i="39"/>
  <c r="G681" i="39"/>
  <c r="G603" i="39"/>
  <c r="I873" i="39"/>
  <c r="F861" i="39"/>
  <c r="G1005" i="39"/>
  <c r="D910" i="39"/>
  <c r="C511" i="39"/>
  <c r="C586" i="39"/>
  <c r="C203" i="39"/>
  <c r="G666" i="39"/>
  <c r="C627" i="39"/>
  <c r="C513" i="39"/>
  <c r="G948" i="39"/>
  <c r="I578" i="39"/>
  <c r="I272" i="39"/>
  <c r="H733" i="39"/>
  <c r="C124" i="39"/>
  <c r="D828" i="39"/>
  <c r="H803" i="39"/>
  <c r="I420" i="39"/>
  <c r="E711" i="39"/>
  <c r="F55" i="39"/>
  <c r="C266" i="39"/>
  <c r="I159" i="39"/>
  <c r="F526" i="39"/>
  <c r="D735" i="39"/>
  <c r="D946" i="39"/>
  <c r="H72" i="39"/>
  <c r="H546" i="39"/>
  <c r="F371" i="39"/>
  <c r="C719" i="39"/>
  <c r="C321" i="39"/>
  <c r="C757" i="39"/>
  <c r="F560" i="39"/>
  <c r="G986" i="39"/>
  <c r="E530" i="39"/>
  <c r="I728" i="39"/>
  <c r="E621" i="39"/>
  <c r="G750" i="39"/>
  <c r="D1024" i="39"/>
  <c r="C1018" i="39"/>
  <c r="D945" i="39"/>
  <c r="I878" i="39"/>
  <c r="D524" i="39"/>
  <c r="G532" i="39"/>
  <c r="H898" i="39"/>
  <c r="C365" i="39"/>
  <c r="C34" i="39"/>
  <c r="D763" i="39"/>
  <c r="H815" i="39"/>
  <c r="F398" i="39"/>
  <c r="C470" i="39"/>
  <c r="E654" i="39"/>
  <c r="H504" i="39"/>
  <c r="D356" i="39"/>
  <c r="G726" i="39"/>
  <c r="E789" i="39"/>
  <c r="F921" i="39"/>
  <c r="G264" i="39"/>
  <c r="I365" i="39"/>
  <c r="F47" i="39"/>
  <c r="D1000" i="39"/>
  <c r="I214" i="39"/>
  <c r="E1001" i="39"/>
  <c r="H896" i="39"/>
  <c r="H598" i="39"/>
  <c r="E546" i="39"/>
  <c r="G679" i="39"/>
  <c r="G927" i="39"/>
  <c r="H553" i="39"/>
  <c r="C223" i="39"/>
  <c r="C659" i="39"/>
  <c r="G1008" i="39"/>
  <c r="C101" i="39"/>
  <c r="G288" i="39"/>
  <c r="C1009" i="39"/>
  <c r="F954" i="39"/>
  <c r="G573" i="39"/>
  <c r="H477" i="39"/>
  <c r="E538" i="39"/>
  <c r="C725" i="39"/>
  <c r="G185" i="39"/>
  <c r="F1004" i="39"/>
  <c r="E243" i="39"/>
  <c r="H862" i="39"/>
  <c r="E468" i="39"/>
  <c r="G1015" i="39"/>
  <c r="F127" i="39"/>
  <c r="G459" i="39"/>
  <c r="I877" i="39"/>
  <c r="H613" i="39"/>
  <c r="D530" i="39"/>
  <c r="D506" i="39"/>
  <c r="H765" i="39"/>
  <c r="I1020" i="39"/>
  <c r="I383" i="39"/>
  <c r="D835" i="39"/>
  <c r="H156" i="39"/>
  <c r="I580" i="39"/>
  <c r="E401" i="39"/>
  <c r="H555" i="39"/>
  <c r="E644" i="39"/>
  <c r="E669" i="39"/>
  <c r="I895" i="39"/>
  <c r="E600" i="39"/>
  <c r="F761" i="39"/>
  <c r="H699" i="39"/>
  <c r="D498" i="39"/>
  <c r="G547" i="39"/>
  <c r="I538" i="39"/>
  <c r="I440" i="39"/>
  <c r="F23" i="39"/>
  <c r="I353" i="39"/>
  <c r="D130" i="39"/>
  <c r="G450" i="39"/>
  <c r="G350" i="39"/>
  <c r="I576" i="39"/>
  <c r="G578" i="39"/>
  <c r="H193" i="39"/>
  <c r="C239" i="39"/>
  <c r="G336" i="39"/>
  <c r="G313" i="39"/>
  <c r="F43" i="39"/>
  <c r="F176" i="39"/>
  <c r="C444" i="39"/>
  <c r="D777" i="39"/>
  <c r="F637" i="39"/>
  <c r="F881" i="39"/>
  <c r="G396" i="39"/>
  <c r="I508" i="39"/>
  <c r="D759" i="39"/>
  <c r="H503" i="39"/>
  <c r="G166" i="39"/>
  <c r="F757" i="39"/>
  <c r="F609" i="39"/>
  <c r="F263" i="39"/>
  <c r="I563" i="39"/>
  <c r="I792" i="39"/>
  <c r="H261" i="39"/>
  <c r="F739" i="39"/>
  <c r="D289" i="39"/>
  <c r="D627" i="39"/>
  <c r="G667" i="39"/>
  <c r="D115" i="39"/>
  <c r="F856" i="39"/>
  <c r="I396" i="39"/>
  <c r="G303" i="39"/>
  <c r="H426" i="39"/>
  <c r="F596" i="39"/>
  <c r="F311" i="39"/>
  <c r="I675" i="39"/>
  <c r="G407" i="39"/>
  <c r="C451" i="39"/>
  <c r="C373" i="39"/>
  <c r="E408" i="39"/>
  <c r="G797" i="39"/>
  <c r="G657" i="39"/>
  <c r="I916" i="39"/>
  <c r="H746" i="39"/>
  <c r="E964" i="39"/>
  <c r="H913" i="39"/>
  <c r="I228" i="39"/>
  <c r="D598" i="39"/>
  <c r="C66" i="39"/>
  <c r="G341" i="39"/>
  <c r="H386" i="39"/>
  <c r="H382" i="39"/>
  <c r="G519" i="39"/>
  <c r="E519" i="39"/>
  <c r="I304" i="39"/>
  <c r="D519" i="39"/>
  <c r="C232" i="39"/>
  <c r="I488" i="39"/>
  <c r="D455" i="39"/>
  <c r="D947" i="39"/>
  <c r="E663" i="39"/>
  <c r="D60" i="39"/>
  <c r="D193" i="39"/>
  <c r="H300" i="39"/>
  <c r="H433" i="39"/>
  <c r="H390" i="39"/>
  <c r="D310" i="39"/>
  <c r="E598" i="39"/>
  <c r="C754" i="39"/>
  <c r="F1019" i="39"/>
  <c r="F851" i="39"/>
  <c r="F943" i="39"/>
  <c r="G356" i="39"/>
  <c r="F674" i="39"/>
  <c r="D516" i="39"/>
  <c r="D48" i="39"/>
  <c r="D907" i="39"/>
  <c r="F289" i="39"/>
  <c r="E185" i="39"/>
  <c r="D341" i="39"/>
  <c r="D461" i="39"/>
  <c r="D276" i="39"/>
  <c r="G584" i="39"/>
  <c r="F613" i="39"/>
  <c r="G689" i="39"/>
  <c r="E103" i="39"/>
  <c r="F356" i="39"/>
  <c r="H272" i="39"/>
  <c r="G74" i="39"/>
  <c r="D628" i="39"/>
  <c r="I535" i="39"/>
  <c r="D856" i="39"/>
  <c r="F269" i="39"/>
  <c r="G354" i="39"/>
  <c r="G277" i="39"/>
  <c r="D466" i="39"/>
  <c r="E540" i="39"/>
  <c r="F503" i="39"/>
  <c r="E1008" i="39"/>
  <c r="D375" i="39"/>
  <c r="I673" i="39"/>
  <c r="G6" i="6"/>
  <c r="E349" i="39"/>
  <c r="D65" i="39"/>
  <c r="F446" i="39"/>
  <c r="D158" i="39"/>
  <c r="G286" i="39"/>
  <c r="G206" i="39"/>
  <c r="D119" i="39"/>
  <c r="D334" i="39"/>
  <c r="I859" i="39"/>
  <c r="G253" i="39"/>
  <c r="D575" i="39"/>
  <c r="G488" i="39"/>
  <c r="H389" i="39"/>
  <c r="I921" i="39"/>
  <c r="F209" i="39"/>
  <c r="I336" i="39"/>
  <c r="H106" i="39"/>
  <c r="G130" i="39"/>
  <c r="H440" i="39"/>
  <c r="H190" i="39"/>
  <c r="I709" i="39"/>
  <c r="D185" i="39"/>
  <c r="G43" i="39"/>
  <c r="G391" i="39"/>
  <c r="H384" i="39"/>
  <c r="H148" i="39"/>
  <c r="F648" i="39"/>
  <c r="D56" i="39"/>
  <c r="E659" i="39"/>
  <c r="D441" i="39"/>
  <c r="D806" i="39"/>
  <c r="I453" i="39"/>
  <c r="I596" i="39"/>
  <c r="H164" i="39"/>
  <c r="C460" i="39"/>
  <c r="F994" i="39"/>
  <c r="F825" i="39"/>
  <c r="I668" i="39"/>
  <c r="C427" i="39"/>
  <c r="D950" i="39"/>
  <c r="F693" i="39"/>
  <c r="I478" i="39"/>
  <c r="E940" i="39"/>
  <c r="D740" i="39"/>
  <c r="G749" i="39"/>
  <c r="E951" i="39"/>
  <c r="C8" i="39"/>
  <c r="H728" i="39"/>
  <c r="C217" i="39"/>
  <c r="E582" i="39"/>
  <c r="G28" i="39"/>
  <c r="E975" i="39"/>
  <c r="G441" i="39"/>
  <c r="G774" i="39"/>
  <c r="C294" i="39"/>
  <c r="I751" i="39"/>
  <c r="C809" i="39"/>
  <c r="F63" i="39"/>
  <c r="H284" i="39"/>
  <c r="H519" i="39"/>
  <c r="F597" i="39"/>
  <c r="D419" i="39"/>
  <c r="I451" i="39"/>
  <c r="H337" i="39"/>
  <c r="H286" i="39"/>
  <c r="C559" i="39"/>
  <c r="E832" i="39"/>
  <c r="D440" i="39"/>
  <c r="H841" i="39"/>
  <c r="H654" i="39"/>
  <c r="I810" i="39"/>
  <c r="I292" i="39"/>
  <c r="F840" i="39"/>
  <c r="G268" i="39"/>
  <c r="D772" i="39"/>
  <c r="F758" i="39"/>
  <c r="E803" i="39"/>
  <c r="H430" i="39"/>
  <c r="E965" i="39"/>
  <c r="D478" i="39"/>
  <c r="H1005" i="39"/>
  <c r="G170" i="39"/>
  <c r="I59" i="39"/>
  <c r="I381" i="39"/>
  <c r="I773" i="39"/>
  <c r="F697" i="39"/>
  <c r="F474" i="39"/>
  <c r="I827" i="39"/>
  <c r="G284" i="39"/>
  <c r="C494" i="39"/>
  <c r="F816" i="39"/>
  <c r="I516" i="39"/>
  <c r="C505" i="39"/>
  <c r="H131" i="39"/>
  <c r="G66" i="39"/>
  <c r="E576" i="39"/>
  <c r="I659" i="39"/>
  <c r="D691" i="39"/>
  <c r="C37" i="39"/>
  <c r="H358" i="39"/>
  <c r="C847" i="39"/>
  <c r="G685" i="39"/>
  <c r="H461" i="39"/>
  <c r="D698" i="39"/>
  <c r="I957" i="39"/>
  <c r="C103" i="39"/>
  <c r="E506" i="39"/>
  <c r="E647" i="39"/>
  <c r="G555" i="39"/>
  <c r="F672" i="39"/>
  <c r="C976" i="39"/>
  <c r="D803" i="39"/>
  <c r="H773" i="39"/>
  <c r="I819" i="39"/>
  <c r="F719" i="39"/>
  <c r="C483" i="39"/>
  <c r="D935" i="39"/>
  <c r="G777" i="39"/>
  <c r="D762" i="39"/>
  <c r="H782" i="39"/>
  <c r="I358" i="39"/>
  <c r="D617" i="39"/>
  <c r="C614" i="39"/>
  <c r="G668" i="39"/>
  <c r="I296" i="39"/>
  <c r="I273" i="39"/>
  <c r="E324" i="39"/>
  <c r="C231" i="39"/>
  <c r="E891" i="39"/>
  <c r="F616" i="39"/>
  <c r="I729" i="39"/>
  <c r="F915" i="39"/>
  <c r="C894" i="39"/>
  <c r="I275" i="39"/>
  <c r="I636" i="39"/>
  <c r="C248" i="39"/>
  <c r="H157" i="39"/>
  <c r="D618" i="39"/>
  <c r="E854" i="39"/>
  <c r="F818" i="39"/>
  <c r="F701" i="39"/>
  <c r="E805" i="39"/>
  <c r="I279" i="39"/>
  <c r="H814" i="39"/>
  <c r="D655" i="39"/>
  <c r="G183" i="39"/>
  <c r="E584" i="39"/>
  <c r="E65" i="39"/>
  <c r="F518" i="39"/>
  <c r="G403" i="39"/>
  <c r="G809" i="39"/>
  <c r="E591" i="39"/>
  <c r="D851" i="39"/>
  <c r="H211" i="39"/>
  <c r="D316" i="39"/>
  <c r="I630" i="39"/>
  <c r="E531" i="39"/>
  <c r="D664" i="39"/>
  <c r="D642" i="39"/>
  <c r="E479" i="39"/>
  <c r="F892" i="39"/>
  <c r="G491" i="39"/>
  <c r="F712" i="39"/>
  <c r="H801" i="39"/>
  <c r="G982" i="39"/>
  <c r="G676" i="39"/>
  <c r="G866" i="39"/>
  <c r="F424" i="39"/>
  <c r="H754" i="39"/>
  <c r="F640" i="39"/>
  <c r="E338" i="39"/>
  <c r="H335" i="39"/>
  <c r="G229" i="39"/>
  <c r="F865" i="39"/>
  <c r="E263" i="39"/>
  <c r="E500" i="39"/>
  <c r="D462" i="39"/>
  <c r="G710" i="39"/>
  <c r="D651" i="39"/>
  <c r="E517" i="39"/>
  <c r="G605" i="39"/>
  <c r="H616" i="39"/>
  <c r="F186" i="39"/>
  <c r="H602" i="39"/>
  <c r="C335" i="39"/>
  <c r="H908" i="39"/>
  <c r="G830" i="39"/>
  <c r="D680" i="39"/>
  <c r="I598" i="39"/>
  <c r="C990" i="39"/>
  <c r="G954" i="39"/>
  <c r="H1015" i="39"/>
  <c r="H737" i="39"/>
  <c r="H604" i="39"/>
  <c r="G454" i="39"/>
  <c r="I908" i="39"/>
  <c r="C413" i="39"/>
  <c r="H784" i="39"/>
  <c r="I324" i="39"/>
  <c r="F608" i="39"/>
  <c r="H577" i="39"/>
  <c r="H204" i="39"/>
  <c r="I411" i="39"/>
  <c r="I907" i="39"/>
  <c r="G196" i="39"/>
  <c r="H848" i="39"/>
  <c r="F403" i="39"/>
  <c r="I579" i="39"/>
  <c r="H851" i="39"/>
  <c r="E297" i="39"/>
  <c r="G868" i="39"/>
  <c r="E418" i="39"/>
  <c r="D34" i="39"/>
  <c r="E371" i="39"/>
  <c r="E90" i="39"/>
  <c r="I1022" i="39"/>
  <c r="H1003" i="39"/>
  <c r="G839" i="39"/>
  <c r="C864" i="39"/>
  <c r="F547" i="39"/>
  <c r="F836" i="39"/>
  <c r="E348" i="39"/>
  <c r="G596" i="39"/>
  <c r="G110" i="39"/>
  <c r="H398" i="39"/>
  <c r="I40" i="39"/>
  <c r="D756" i="39"/>
  <c r="F419" i="39"/>
  <c r="G892" i="39"/>
  <c r="D854" i="39"/>
  <c r="E1017" i="39"/>
  <c r="D291" i="39"/>
  <c r="F330" i="39"/>
  <c r="E811" i="39"/>
  <c r="G586" i="39"/>
  <c r="F151" i="39"/>
  <c r="H59" i="39"/>
  <c r="I13" i="39"/>
  <c r="G568" i="39"/>
  <c r="E562" i="39"/>
  <c r="G94" i="39"/>
  <c r="H37" i="39"/>
  <c r="G507" i="39"/>
  <c r="E258" i="39"/>
  <c r="G847" i="39"/>
  <c r="D265" i="39"/>
  <c r="D687" i="39"/>
  <c r="E289" i="39"/>
  <c r="I230" i="39"/>
  <c r="F720" i="39"/>
  <c r="F342" i="39"/>
  <c r="D29" i="39"/>
  <c r="D349" i="39"/>
  <c r="H565" i="39"/>
  <c r="I747" i="39"/>
  <c r="E206" i="39"/>
  <c r="H528" i="39"/>
  <c r="D170" i="39"/>
  <c r="E1004" i="39"/>
  <c r="D93" i="39"/>
  <c r="D309" i="39"/>
  <c r="E228" i="39"/>
  <c r="G225" i="39"/>
  <c r="G214" i="39"/>
  <c r="D135" i="39"/>
  <c r="I727" i="39"/>
  <c r="E71" i="39"/>
  <c r="E943" i="39"/>
  <c r="D500" i="39"/>
  <c r="I143" i="39"/>
  <c r="G270" i="39"/>
  <c r="H176" i="39"/>
  <c r="F22" i="39"/>
  <c r="D612" i="39"/>
  <c r="I313" i="39"/>
  <c r="F286" i="39"/>
  <c r="H196" i="39"/>
  <c r="G477" i="39"/>
  <c r="G379" i="39"/>
  <c r="I20" i="39"/>
  <c r="F223" i="39"/>
  <c r="D491" i="39"/>
  <c r="E133" i="39"/>
  <c r="I327" i="39"/>
  <c r="E963" i="39"/>
  <c r="C482" i="39"/>
  <c r="C813" i="39"/>
  <c r="C932" i="39"/>
  <c r="I990" i="39"/>
  <c r="F858" i="39"/>
  <c r="C728" i="39"/>
  <c r="F538" i="39"/>
  <c r="E750" i="39"/>
  <c r="G289" i="39"/>
  <c r="C789" i="39"/>
  <c r="D406" i="39"/>
  <c r="I459" i="39"/>
  <c r="C368" i="39"/>
  <c r="E777" i="39"/>
  <c r="G310" i="39"/>
  <c r="C491" i="39"/>
  <c r="D268" i="39"/>
  <c r="H591" i="39"/>
  <c r="I776" i="39"/>
  <c r="D124" i="39"/>
  <c r="C697" i="39"/>
  <c r="C770" i="39"/>
  <c r="C1001" i="39"/>
  <c r="E365" i="39"/>
  <c r="D514" i="39"/>
  <c r="I1002" i="39"/>
  <c r="F273" i="39"/>
  <c r="I736" i="39"/>
  <c r="D966" i="39"/>
  <c r="E343" i="39"/>
  <c r="C913" i="39"/>
  <c r="D919" i="39"/>
  <c r="C796" i="39"/>
  <c r="I820" i="39"/>
  <c r="I614" i="39"/>
  <c r="F962" i="39"/>
  <c r="H965" i="39"/>
  <c r="E1010" i="39"/>
  <c r="C249" i="39"/>
  <c r="D855" i="39"/>
  <c r="C681" i="39"/>
  <c r="C250" i="39"/>
  <c r="C86" i="39"/>
  <c r="C173" i="39"/>
  <c r="I386" i="39"/>
  <c r="D979" i="39"/>
  <c r="D838" i="39"/>
  <c r="E793" i="39"/>
  <c r="G364" i="39"/>
  <c r="H595" i="39"/>
  <c r="I404" i="39"/>
  <c r="E494" i="39"/>
  <c r="C834" i="39"/>
  <c r="C187" i="39"/>
  <c r="F486" i="39"/>
  <c r="C361" i="39"/>
  <c r="I549" i="39"/>
  <c r="G148" i="39"/>
  <c r="D450" i="39"/>
  <c r="G120" i="39"/>
  <c r="E144" i="39"/>
  <c r="I152" i="39"/>
  <c r="H497" i="39"/>
  <c r="E323" i="39"/>
  <c r="F408" i="39"/>
  <c r="F628" i="39"/>
  <c r="E473" i="39"/>
  <c r="G116" i="39"/>
  <c r="C717" i="39"/>
  <c r="I492" i="39"/>
  <c r="I558" i="39"/>
  <c r="C54" i="39"/>
  <c r="F901" i="39"/>
  <c r="F302" i="39"/>
  <c r="D973" i="39"/>
  <c r="D888" i="39"/>
  <c r="C229" i="39"/>
  <c r="E868" i="39"/>
  <c r="F484" i="39"/>
  <c r="C481" i="39"/>
  <c r="D860" i="39"/>
  <c r="E920" i="39"/>
  <c r="I742" i="39"/>
  <c r="E594" i="39"/>
  <c r="G462" i="39"/>
  <c r="I863" i="39"/>
  <c r="C316" i="39"/>
  <c r="D344" i="39"/>
  <c r="E375" i="39"/>
  <c r="I1023" i="39"/>
  <c r="F545" i="39"/>
  <c r="F504" i="39"/>
  <c r="F313" i="39"/>
  <c r="I490" i="39"/>
  <c r="D245" i="39"/>
  <c r="H161" i="39"/>
  <c r="C40" i="39"/>
  <c r="E648" i="39"/>
  <c r="H999" i="39"/>
  <c r="E869" i="39"/>
  <c r="C495" i="39"/>
  <c r="I752" i="39"/>
  <c r="E828" i="39"/>
  <c r="E192" i="39"/>
  <c r="C902" i="39"/>
  <c r="G233" i="39"/>
  <c r="F742" i="39"/>
  <c r="G636" i="39"/>
  <c r="D846" i="39"/>
  <c r="F753" i="39"/>
  <c r="G912" i="39"/>
  <c r="G824" i="39"/>
  <c r="E271" i="39"/>
  <c r="D422" i="39"/>
  <c r="G796" i="39"/>
  <c r="I422" i="39"/>
  <c r="E578" i="39"/>
  <c r="G414" i="39"/>
  <c r="I371" i="39"/>
  <c r="H797" i="39"/>
  <c r="D55" i="39"/>
  <c r="F689" i="39"/>
  <c r="D690" i="39"/>
  <c r="E347" i="39"/>
  <c r="D459" i="39"/>
  <c r="H44" i="39"/>
  <c r="D658" i="39"/>
  <c r="E3" i="39"/>
  <c r="D882" i="39"/>
  <c r="C347" i="39"/>
  <c r="C360" i="39"/>
  <c r="I491" i="39"/>
  <c r="H353" i="39"/>
  <c r="D858" i="39"/>
  <c r="G748" i="39"/>
  <c r="H643" i="39"/>
  <c r="G151" i="39"/>
  <c r="F553" i="39"/>
  <c r="H496" i="39"/>
  <c r="H265" i="39"/>
  <c r="D327" i="39"/>
  <c r="F413" i="39"/>
  <c r="I856" i="39"/>
  <c r="E131" i="39"/>
  <c r="F294" i="39"/>
  <c r="I168" i="39"/>
  <c r="D286" i="39"/>
  <c r="G275" i="39"/>
  <c r="E488" i="39"/>
  <c r="H112" i="39"/>
  <c r="E720" i="39"/>
  <c r="H460" i="39"/>
  <c r="I530" i="39"/>
  <c r="C651" i="39"/>
  <c r="I991" i="39"/>
  <c r="D343" i="39"/>
  <c r="E460" i="39"/>
  <c r="F667" i="39"/>
  <c r="G542" i="39"/>
  <c r="G516" i="39"/>
  <c r="F643" i="39"/>
  <c r="G864" i="39"/>
  <c r="C233" i="39"/>
  <c r="H484" i="39"/>
  <c r="C652" i="39"/>
  <c r="C182" i="39"/>
  <c r="D601" i="39"/>
  <c r="I633" i="39"/>
  <c r="I666" i="39"/>
  <c r="I1006" i="39"/>
  <c r="H658" i="39"/>
  <c r="D903" i="39"/>
  <c r="D991" i="39"/>
  <c r="G180" i="39"/>
  <c r="E498" i="39"/>
  <c r="H14" i="39"/>
  <c r="F710" i="39"/>
  <c r="H199" i="39"/>
  <c r="E149" i="39"/>
  <c r="I38" i="39"/>
  <c r="H807" i="39"/>
  <c r="G54" i="39"/>
  <c r="E414" i="39"/>
  <c r="F588" i="39"/>
  <c r="G71" i="39"/>
  <c r="G929" i="39"/>
  <c r="D280" i="39"/>
  <c r="I784" i="39"/>
  <c r="D725" i="39"/>
  <c r="E660" i="39"/>
  <c r="E14" i="39"/>
  <c r="H180" i="39"/>
  <c r="G513" i="39"/>
  <c r="C114" i="39"/>
  <c r="F347" i="39"/>
  <c r="G896" i="39"/>
  <c r="I84" i="39"/>
  <c r="G78" i="39"/>
  <c r="F789" i="39"/>
  <c r="E96" i="39"/>
  <c r="I707" i="39"/>
  <c r="H490" i="39"/>
  <c r="F612" i="39"/>
  <c r="F188" i="39"/>
  <c r="H48" i="39"/>
  <c r="H670" i="39"/>
  <c r="G244" i="39"/>
  <c r="D380" i="39"/>
  <c r="F168" i="39"/>
  <c r="F543" i="39"/>
  <c r="G877" i="39"/>
  <c r="F340" i="39"/>
  <c r="G639" i="39"/>
  <c r="G198" i="39"/>
  <c r="E790" i="39"/>
  <c r="F77" i="39"/>
  <c r="D771" i="39"/>
  <c r="H388" i="39"/>
  <c r="I274" i="39"/>
  <c r="G301" i="39"/>
  <c r="E137" i="39"/>
  <c r="F45" i="39"/>
  <c r="F83" i="39"/>
  <c r="E384" i="39"/>
  <c r="E373" i="39"/>
  <c r="F551" i="39"/>
  <c r="H690" i="39"/>
  <c r="F164" i="39"/>
  <c r="E642" i="39"/>
  <c r="H308" i="39"/>
  <c r="E987" i="39"/>
  <c r="D26" i="39"/>
  <c r="D611" i="39"/>
  <c r="E304" i="39"/>
  <c r="H402" i="39"/>
  <c r="C929" i="39"/>
  <c r="I244" i="39"/>
  <c r="I521" i="39"/>
  <c r="E290" i="39"/>
  <c r="I99" i="39"/>
  <c r="I479" i="39"/>
  <c r="G388" i="39"/>
  <c r="D662" i="39"/>
  <c r="H370" i="39"/>
  <c r="G93" i="39"/>
  <c r="G134" i="39"/>
  <c r="D484" i="39"/>
  <c r="H298" i="39"/>
  <c r="H394" i="39"/>
  <c r="G16" i="39"/>
  <c r="H409" i="39"/>
  <c r="H1010" i="39"/>
  <c r="D754" i="39"/>
  <c r="I462" i="39"/>
  <c r="G978" i="39"/>
  <c r="G500" i="39"/>
  <c r="H210" i="39"/>
  <c r="I104" i="39"/>
  <c r="E737" i="39"/>
  <c r="I885" i="39"/>
  <c r="G1019" i="39"/>
  <c r="F646" i="39"/>
  <c r="C472" i="39"/>
  <c r="I51" i="39"/>
  <c r="E865" i="39"/>
  <c r="I634" i="39"/>
  <c r="F812" i="39"/>
  <c r="I756" i="39"/>
  <c r="H551" i="39"/>
  <c r="E646" i="39"/>
  <c r="G557" i="39"/>
  <c r="H533" i="39"/>
  <c r="F375" i="39"/>
  <c r="I699" i="39"/>
  <c r="I646" i="39"/>
  <c r="H422" i="39"/>
  <c r="D348" i="39"/>
  <c r="E333" i="39"/>
  <c r="F161" i="39"/>
  <c r="F505" i="39"/>
  <c r="F516" i="39"/>
  <c r="F9" i="39"/>
  <c r="F389" i="39"/>
  <c r="D808" i="39"/>
  <c r="F391" i="39"/>
  <c r="E268" i="39"/>
  <c r="D443" i="39"/>
  <c r="F604" i="39"/>
  <c r="I150" i="39"/>
  <c r="I711" i="39"/>
  <c r="D901" i="39"/>
  <c r="G608" i="39"/>
  <c r="G339" i="39"/>
  <c r="E426" i="39"/>
  <c r="H474" i="39"/>
  <c r="E438" i="39"/>
  <c r="H993" i="39"/>
  <c r="F471" i="39"/>
  <c r="E675" i="39"/>
  <c r="E861" i="39"/>
  <c r="D537" i="39"/>
  <c r="G463" i="39"/>
  <c r="I486" i="39"/>
  <c r="G49" i="39"/>
  <c r="H275" i="39"/>
  <c r="F265" i="39"/>
  <c r="F337" i="39"/>
  <c r="I311" i="39"/>
  <c r="H142" i="39"/>
  <c r="D542" i="39"/>
  <c r="H203" i="39"/>
  <c r="H20" i="39"/>
  <c r="D387" i="39"/>
  <c r="H757" i="39"/>
  <c r="D488" i="39"/>
  <c r="H758" i="39"/>
  <c r="C298" i="39"/>
  <c r="D585" i="39"/>
  <c r="D492" i="39"/>
  <c r="H557" i="39"/>
  <c r="F580" i="39"/>
  <c r="F327" i="39"/>
  <c r="F686" i="39"/>
  <c r="G460" i="39"/>
  <c r="E899" i="39"/>
  <c r="E99" i="39"/>
  <c r="G311" i="39"/>
  <c r="G348" i="39"/>
  <c r="E586" i="39"/>
  <c r="E448" i="39"/>
  <c r="H725" i="39"/>
  <c r="F434" i="39"/>
  <c r="E499" i="39"/>
  <c r="I218" i="39"/>
  <c r="G772" i="39"/>
  <c r="F357" i="39"/>
  <c r="D148" i="39"/>
  <c r="C420" i="39"/>
  <c r="I613" i="39"/>
  <c r="I720" i="39"/>
  <c r="D826" i="39"/>
  <c r="H457" i="39"/>
  <c r="D187" i="39"/>
  <c r="H218" i="39"/>
  <c r="I484" i="39"/>
  <c r="I314" i="39"/>
  <c r="E372" i="39"/>
  <c r="D597" i="39"/>
  <c r="G611" i="39"/>
  <c r="G392" i="39"/>
  <c r="G328" i="39"/>
  <c r="G48" i="39"/>
  <c r="F599" i="39"/>
  <c r="H38" i="39"/>
  <c r="I245" i="39"/>
  <c r="G804" i="39"/>
  <c r="I282" i="39"/>
  <c r="D734" i="39"/>
  <c r="G571" i="39"/>
  <c r="E84" i="39"/>
  <c r="D728" i="39"/>
  <c r="F243" i="39"/>
  <c r="H191" i="39"/>
  <c r="E431" i="39"/>
  <c r="F519" i="39"/>
  <c r="G492" i="39"/>
  <c r="D32" i="39"/>
  <c r="H511" i="39"/>
  <c r="H505" i="39"/>
  <c r="C826" i="39"/>
  <c r="G1021" i="39"/>
  <c r="G855" i="39"/>
  <c r="I385" i="39"/>
  <c r="F549" i="39"/>
  <c r="I945" i="39"/>
  <c r="D33" i="39"/>
  <c r="H481" i="39"/>
  <c r="G194" i="39"/>
  <c r="D994" i="39"/>
  <c r="G316" i="39"/>
  <c r="F481" i="39"/>
  <c r="E428" i="39"/>
  <c r="E887" i="39"/>
  <c r="I183" i="39"/>
  <c r="H493" i="39"/>
  <c r="F542" i="39"/>
  <c r="F594" i="39"/>
  <c r="D431" i="39"/>
  <c r="G869" i="39"/>
  <c r="C136" i="39"/>
  <c r="C134" i="39"/>
  <c r="E992" i="39"/>
  <c r="G999" i="39"/>
  <c r="D805" i="39"/>
  <c r="C997" i="39"/>
  <c r="D925" i="39"/>
  <c r="F867" i="39"/>
  <c r="G934" i="39"/>
  <c r="I156" i="39"/>
  <c r="D764" i="39"/>
  <c r="C42" i="39"/>
  <c r="E770" i="39"/>
  <c r="F140" i="39"/>
  <c r="I920" i="39"/>
  <c r="E800" i="39"/>
  <c r="F245" i="39"/>
  <c r="D442" i="39"/>
  <c r="F341" i="39"/>
  <c r="D181" i="39"/>
  <c r="H53" i="39"/>
  <c r="H548" i="39"/>
  <c r="F260" i="39"/>
  <c r="I164" i="39"/>
  <c r="E299" i="39"/>
  <c r="H606" i="39"/>
  <c r="I266" i="39"/>
  <c r="F304" i="39"/>
  <c r="I717" i="39"/>
  <c r="H826" i="39"/>
  <c r="C350" i="39"/>
  <c r="F914" i="39"/>
  <c r="G858" i="39"/>
  <c r="G734" i="39"/>
  <c r="G79" i="39"/>
  <c r="E220" i="39"/>
  <c r="C572" i="39"/>
  <c r="C399" i="39"/>
  <c r="F775" i="39"/>
  <c r="C512" i="39"/>
  <c r="I808" i="39"/>
  <c r="C336" i="39"/>
  <c r="F991" i="39"/>
  <c r="G903" i="39"/>
  <c r="G972" i="39"/>
  <c r="G426" i="39"/>
  <c r="G739" i="39"/>
  <c r="E501" i="39"/>
  <c r="I409" i="39"/>
  <c r="E109" i="39"/>
  <c r="D972" i="39"/>
  <c r="G146" i="39"/>
  <c r="I519" i="39"/>
  <c r="H6" i="6"/>
  <c r="H687" i="39"/>
  <c r="G26" i="39"/>
  <c r="F700" i="39"/>
  <c r="G226" i="39"/>
  <c r="F137" i="39"/>
  <c r="G560" i="39"/>
  <c r="D933" i="39"/>
  <c r="H900" i="39"/>
  <c r="F552" i="39"/>
  <c r="F948" i="39"/>
  <c r="E1013" i="39"/>
  <c r="G80" i="39"/>
  <c r="F834" i="39"/>
  <c r="I889" i="39"/>
  <c r="E1015" i="39"/>
  <c r="I470" i="39"/>
  <c r="E725" i="39"/>
  <c r="I583" i="39"/>
  <c r="E182" i="39"/>
  <c r="E709" i="39"/>
  <c r="I123" i="39"/>
  <c r="F718" i="39"/>
  <c r="H683" i="39"/>
  <c r="F738" i="39"/>
  <c r="H912" i="39"/>
  <c r="C921" i="39"/>
  <c r="H968" i="39"/>
  <c r="D712" i="39"/>
  <c r="I562" i="39"/>
  <c r="H599" i="39"/>
  <c r="H809" i="39"/>
  <c r="D382" i="39"/>
  <c r="E112" i="39"/>
  <c r="E638" i="39"/>
  <c r="D713" i="39"/>
  <c r="E247" i="39"/>
  <c r="I235" i="39"/>
  <c r="F622" i="39"/>
  <c r="E783" i="39"/>
  <c r="E358" i="39"/>
  <c r="E913" i="39"/>
  <c r="G901" i="39"/>
  <c r="I677" i="39"/>
  <c r="C733" i="39"/>
  <c r="I520" i="39"/>
  <c r="F360" i="39"/>
  <c r="C671" i="39"/>
  <c r="F165" i="39"/>
  <c r="E138" i="39"/>
  <c r="D111" i="39"/>
  <c r="F525" i="39"/>
  <c r="H269" i="39"/>
  <c r="D156" i="39"/>
  <c r="F334" i="39"/>
  <c r="I568" i="39"/>
  <c r="D978" i="39"/>
  <c r="D551" i="39"/>
  <c r="E470" i="39"/>
  <c r="D444" i="39"/>
  <c r="H101" i="39"/>
  <c r="F397" i="39"/>
  <c r="I893" i="39"/>
  <c r="D555" i="39"/>
  <c r="H545" i="39"/>
  <c r="F193" i="39"/>
  <c r="D677" i="39"/>
  <c r="E705" i="39"/>
  <c r="G377" i="39"/>
  <c r="G257" i="39"/>
  <c r="C740" i="39"/>
  <c r="G302" i="39"/>
  <c r="G161" i="39"/>
  <c r="I248" i="39"/>
  <c r="G565" i="39"/>
  <c r="E170" i="39"/>
  <c r="F800" i="39"/>
  <c r="F322" i="39"/>
  <c r="G663" i="39"/>
  <c r="D451" i="39"/>
  <c r="I639" i="39"/>
  <c r="F358" i="39"/>
  <c r="E515" i="39"/>
  <c r="H839" i="39"/>
  <c r="H22" i="39"/>
  <c r="E231" i="39"/>
  <c r="F467" i="39"/>
  <c r="D284" i="39"/>
  <c r="H264" i="39"/>
  <c r="D727" i="39"/>
  <c r="D81" i="39"/>
  <c r="H344" i="39"/>
  <c r="F556" i="39"/>
  <c r="E236" i="39"/>
  <c r="E340" i="39"/>
  <c r="E534" i="39"/>
  <c r="G361" i="39"/>
  <c r="H558" i="39"/>
  <c r="F785" i="39"/>
  <c r="E147" i="39"/>
  <c r="F940" i="39"/>
  <c r="E629" i="39"/>
  <c r="E477" i="39"/>
  <c r="E72" i="39"/>
  <c r="I1008" i="39"/>
  <c r="G380" i="39"/>
  <c r="H772" i="39"/>
  <c r="I739" i="39"/>
  <c r="H431" i="39"/>
  <c r="D454" i="39"/>
  <c r="E222" i="39"/>
  <c r="E548" i="39"/>
  <c r="I238" i="39"/>
  <c r="E293" i="39"/>
  <c r="E732" i="39"/>
  <c r="D650" i="39"/>
  <c r="G623" i="39"/>
  <c r="F591" i="39"/>
  <c r="I662" i="39"/>
  <c r="E838" i="39"/>
  <c r="G415" i="39"/>
  <c r="I60" i="39"/>
  <c r="E509" i="39"/>
  <c r="F88" i="39"/>
  <c r="I39" i="39"/>
  <c r="G846" i="39"/>
  <c r="D59" i="39"/>
  <c r="I131" i="39"/>
  <c r="F575" i="39"/>
  <c r="E710" i="39"/>
  <c r="G88" i="39"/>
  <c r="I221" i="39"/>
  <c r="G524" i="39"/>
  <c r="G123" i="39"/>
  <c r="E82" i="39"/>
  <c r="G518" i="39"/>
  <c r="H413" i="39"/>
  <c r="G103" i="39"/>
  <c r="E374" i="39"/>
  <c r="I652" i="39"/>
  <c r="D413" i="39"/>
  <c r="E403" i="39"/>
  <c r="E59" i="39"/>
  <c r="G232" i="39"/>
  <c r="F15" i="39"/>
  <c r="E162" i="39"/>
  <c r="D257" i="39"/>
  <c r="H365" i="39"/>
  <c r="G423" i="39"/>
  <c r="G485" i="39"/>
  <c r="G566" i="39"/>
  <c r="I361" i="39"/>
  <c r="E387" i="39"/>
  <c r="E622" i="39"/>
  <c r="F278" i="39"/>
  <c r="I416" i="39"/>
  <c r="G389" i="39"/>
  <c r="G202" i="39"/>
  <c r="F197" i="39"/>
  <c r="F748" i="39"/>
  <c r="E26" i="39"/>
  <c r="I12" i="6"/>
  <c r="G324" i="39"/>
  <c r="G298" i="39"/>
  <c r="E450" i="39"/>
  <c r="H500" i="39"/>
  <c r="F134" i="39"/>
  <c r="F378" i="39"/>
  <c r="H277" i="39"/>
  <c r="I277" i="39"/>
  <c r="D410" i="39"/>
  <c r="C83" i="39"/>
  <c r="I113" i="39"/>
  <c r="D364" i="39"/>
  <c r="D21" i="39"/>
  <c r="D726" i="39"/>
  <c r="I510" i="39"/>
  <c r="H373" i="39"/>
  <c r="I331" i="39"/>
  <c r="F449" i="39"/>
  <c r="H223" i="39"/>
  <c r="F651" i="39"/>
  <c r="F162" i="39"/>
  <c r="E245" i="39"/>
  <c r="I229" i="39"/>
  <c r="E19" i="39"/>
  <c r="E108" i="39"/>
  <c r="F438" i="39"/>
  <c r="G569" i="39"/>
  <c r="I243" i="39"/>
  <c r="G95" i="39"/>
  <c r="G121" i="39"/>
  <c r="E33" i="39"/>
  <c r="D255" i="39"/>
  <c r="E733" i="39"/>
  <c r="E613" i="39"/>
  <c r="C117" i="39"/>
  <c r="C78" i="39"/>
  <c r="I69" i="39"/>
  <c r="C418" i="39"/>
  <c r="E799" i="39"/>
  <c r="F20" i="39"/>
  <c r="C585" i="39"/>
  <c r="H956" i="39"/>
  <c r="E706" i="39"/>
  <c r="E747" i="39"/>
  <c r="D807" i="39"/>
  <c r="I541" i="39"/>
  <c r="E352" i="39"/>
  <c r="I832" i="39"/>
  <c r="G1004" i="39"/>
  <c r="E174" i="39"/>
  <c r="C868" i="39"/>
  <c r="D296" i="39"/>
  <c r="C561" i="39"/>
  <c r="D827" i="39"/>
  <c r="E524" i="39"/>
  <c r="D318" i="39"/>
  <c r="D61" i="39"/>
  <c r="F310" i="39"/>
  <c r="G746" i="39"/>
  <c r="H740" i="39"/>
  <c r="F14" i="39"/>
  <c r="F210" i="39"/>
  <c r="D721" i="39"/>
  <c r="G817" i="39"/>
  <c r="H399" i="39"/>
  <c r="H248" i="39"/>
  <c r="G729" i="39"/>
  <c r="G996" i="39"/>
  <c r="F412" i="39"/>
  <c r="D1020" i="39"/>
  <c r="H1017" i="39"/>
  <c r="C866" i="39"/>
  <c r="F458" i="39"/>
  <c r="F705" i="39"/>
  <c r="F128" i="39"/>
  <c r="F301" i="39"/>
  <c r="E908" i="39"/>
  <c r="H478" i="39"/>
  <c r="C227" i="39"/>
  <c r="I566" i="39"/>
  <c r="I28" i="39"/>
  <c r="F1016" i="39"/>
  <c r="C342" i="39"/>
  <c r="F122" i="39"/>
  <c r="H1012" i="39"/>
  <c r="C167" i="39"/>
  <c r="G554" i="39"/>
  <c r="F430" i="39"/>
  <c r="E563" i="39"/>
  <c r="D452" i="39"/>
  <c r="F907" i="39"/>
  <c r="I460" i="39"/>
  <c r="C416" i="39"/>
  <c r="D118" i="39"/>
  <c r="F411" i="39"/>
  <c r="I56" i="39"/>
  <c r="I581" i="39"/>
  <c r="G671" i="39"/>
  <c r="C689" i="39"/>
  <c r="G835" i="39"/>
  <c r="I875" i="39"/>
  <c r="H931" i="39"/>
  <c r="H774" i="39"/>
  <c r="I641" i="39"/>
  <c r="H697" i="39"/>
  <c r="E1002" i="39"/>
  <c r="H480" i="39"/>
  <c r="I648" i="39"/>
  <c r="F797" i="39"/>
  <c r="H872" i="39"/>
  <c r="D674" i="39"/>
  <c r="I1013" i="39"/>
  <c r="E606" i="39"/>
  <c r="D476" i="39"/>
  <c r="D842" i="39"/>
  <c r="D1022" i="39"/>
  <c r="D173" i="39"/>
  <c r="E321" i="39"/>
  <c r="G812" i="39"/>
  <c r="C53" i="39"/>
  <c r="H406" i="39"/>
  <c r="E306" i="39"/>
  <c r="H250" i="39"/>
  <c r="D292" i="39"/>
  <c r="E434" i="39"/>
  <c r="G217" i="39"/>
  <c r="I397" i="39"/>
  <c r="G541" i="39"/>
  <c r="H279" i="39"/>
  <c r="E163" i="39"/>
  <c r="E22" i="39"/>
  <c r="D798" i="39"/>
  <c r="I363" i="39"/>
  <c r="E39" i="39"/>
  <c r="D539" i="39"/>
  <c r="I624" i="39"/>
  <c r="H379" i="39"/>
  <c r="H540" i="39"/>
  <c r="D483" i="39"/>
  <c r="G495" i="39"/>
  <c r="F754" i="39"/>
  <c r="F698" i="39"/>
  <c r="I21" i="39"/>
  <c r="C151" i="39"/>
  <c r="D267" i="39"/>
  <c r="H230" i="39"/>
  <c r="F443" i="39"/>
  <c r="H576" i="39"/>
  <c r="G660" i="39"/>
  <c r="C626" i="39"/>
  <c r="I357" i="39"/>
  <c r="D748" i="39"/>
  <c r="C871" i="39"/>
  <c r="D359" i="39"/>
  <c r="F823" i="39"/>
  <c r="H756" i="39"/>
  <c r="D633" i="39"/>
  <c r="I300" i="39"/>
  <c r="F418" i="39"/>
  <c r="G455" i="39"/>
  <c r="D497" i="39"/>
  <c r="H366" i="39"/>
  <c r="I207" i="39"/>
  <c r="I654" i="39"/>
  <c r="D753" i="39"/>
  <c r="I26" i="39"/>
  <c r="E830" i="39"/>
  <c r="H198" i="39"/>
  <c r="H926" i="39"/>
  <c r="H837" i="39"/>
  <c r="E241" i="39"/>
  <c r="E466" i="39"/>
  <c r="F349" i="39"/>
  <c r="E295" i="39"/>
  <c r="E998" i="39"/>
  <c r="F38" i="39"/>
  <c r="H974" i="39"/>
  <c r="F692" i="39"/>
  <c r="D645" i="39"/>
  <c r="F437" i="39"/>
  <c r="F338" i="39"/>
  <c r="C116" i="39"/>
  <c r="E483" i="39"/>
  <c r="F291" i="39"/>
  <c r="D573" i="39"/>
  <c r="E261" i="39"/>
  <c r="F91" i="39"/>
  <c r="E749" i="39"/>
  <c r="H998" i="39"/>
  <c r="C784" i="39"/>
  <c r="G860" i="39"/>
  <c r="F660" i="39"/>
  <c r="D755" i="39"/>
  <c r="F879" i="39"/>
  <c r="I695" i="39"/>
  <c r="F946" i="39"/>
  <c r="G876" i="39"/>
  <c r="F783" i="39"/>
  <c r="C985" i="39"/>
  <c r="E607" i="39"/>
  <c r="C369" i="39"/>
  <c r="C115" i="39"/>
  <c r="H491" i="39"/>
  <c r="D303" i="39"/>
  <c r="D141" i="39"/>
  <c r="H404" i="39"/>
  <c r="H443" i="39"/>
  <c r="E596" i="39"/>
  <c r="G897" i="39"/>
  <c r="G222" i="39"/>
  <c r="E482" i="39"/>
  <c r="E595" i="39"/>
  <c r="E572" i="39"/>
  <c r="G728" i="39"/>
  <c r="G705" i="39"/>
  <c r="E443" i="39"/>
  <c r="D195" i="39"/>
  <c r="G14" i="39"/>
  <c r="I87" i="39"/>
  <c r="H881" i="39"/>
  <c r="I804" i="39"/>
  <c r="E593" i="39"/>
  <c r="C631" i="39"/>
  <c r="E782" i="39"/>
  <c r="H953" i="39"/>
  <c r="F276" i="39"/>
  <c r="G506" i="39"/>
  <c r="I75" i="39"/>
  <c r="G490" i="39"/>
  <c r="G561" i="39"/>
  <c r="I962" i="39"/>
  <c r="F849" i="39"/>
  <c r="E713" i="39"/>
  <c r="D659" i="39"/>
  <c r="H695" i="39"/>
  <c r="C800" i="39"/>
  <c r="D28" i="39"/>
  <c r="I281" i="39"/>
  <c r="H419" i="39"/>
  <c r="H625" i="39"/>
  <c r="I110" i="39"/>
  <c r="I564" i="39"/>
  <c r="H385" i="39"/>
  <c r="F90" i="39"/>
  <c r="H416" i="39"/>
  <c r="G305" i="39"/>
  <c r="F252" i="39"/>
  <c r="G374" i="39"/>
  <c r="I618" i="39"/>
  <c r="F679" i="39"/>
  <c r="E207" i="39"/>
  <c r="H122" i="39"/>
  <c r="H171" i="39"/>
  <c r="H183" i="39"/>
  <c r="G273" i="39"/>
  <c r="H117" i="39"/>
  <c r="E119" i="39"/>
  <c r="C120" i="39"/>
  <c r="E274" i="39"/>
  <c r="I144" i="39"/>
  <c r="I824" i="39"/>
  <c r="I201" i="39"/>
  <c r="G533" i="39"/>
  <c r="G81" i="39"/>
  <c r="F450" i="39"/>
  <c r="F447" i="39"/>
  <c r="D154" i="39"/>
  <c r="H397" i="39"/>
  <c r="E511" i="39"/>
  <c r="H656" i="39"/>
  <c r="I41" i="39"/>
  <c r="D397" i="39"/>
  <c r="E252" i="39"/>
  <c r="E1021" i="39"/>
  <c r="H31" i="39"/>
  <c r="E539" i="39"/>
  <c r="G118" i="39"/>
  <c r="F249" i="39"/>
  <c r="E718" i="39"/>
  <c r="G678" i="39"/>
  <c r="H107" i="39"/>
  <c r="H363" i="39"/>
  <c r="D136" i="39"/>
  <c r="G173" i="39"/>
  <c r="D240" i="39"/>
  <c r="D145" i="39"/>
  <c r="I505" i="39"/>
  <c r="F44" i="39"/>
  <c r="F331" i="39"/>
  <c r="E68" i="39"/>
  <c r="H346" i="39"/>
  <c r="E875" i="39"/>
  <c r="D701" i="39"/>
  <c r="F405" i="39"/>
  <c r="G106" i="39"/>
  <c r="I366" i="39"/>
  <c r="F385" i="39"/>
  <c r="I393" i="39"/>
  <c r="I315" i="39"/>
  <c r="G272" i="39"/>
  <c r="F361" i="39"/>
  <c r="D172" i="39"/>
  <c r="D849" i="39"/>
  <c r="F255" i="39"/>
  <c r="F123" i="39"/>
  <c r="G337" i="39"/>
  <c r="G141" i="39"/>
  <c r="E221" i="39"/>
  <c r="D3" i="39"/>
  <c r="H114" i="39"/>
  <c r="D199" i="39"/>
  <c r="F13" i="39"/>
  <c r="D526" i="39"/>
  <c r="E603" i="39"/>
  <c r="D390" i="39"/>
  <c r="G598" i="39"/>
  <c r="I589" i="39"/>
  <c r="I100" i="39"/>
  <c r="D23" i="39"/>
  <c r="D98" i="39"/>
  <c r="G72" i="39"/>
  <c r="I318" i="39"/>
  <c r="F728" i="39"/>
  <c r="H369" i="39"/>
  <c r="H27" i="39"/>
  <c r="E143" i="39"/>
  <c r="C344" i="39"/>
  <c r="E609" i="39"/>
  <c r="I887" i="39"/>
  <c r="F339" i="39"/>
  <c r="D719" i="39"/>
  <c r="E216" i="39"/>
  <c r="H233" i="39"/>
  <c r="F435" i="39"/>
  <c r="H141" i="39"/>
  <c r="I145" i="39"/>
  <c r="G378" i="39"/>
  <c r="H383" i="39"/>
  <c r="E226" i="39"/>
  <c r="D513" i="39"/>
  <c r="D300" i="39"/>
  <c r="H400" i="39"/>
  <c r="F174" i="39"/>
  <c r="I293" i="39"/>
  <c r="I390" i="39"/>
  <c r="G814" i="39"/>
  <c r="E319" i="39"/>
  <c r="H620" i="39"/>
  <c r="F571" i="39"/>
  <c r="D109" i="39"/>
  <c r="I185" i="39"/>
  <c r="H35" i="39"/>
  <c r="G368" i="39"/>
  <c r="D105" i="39"/>
  <c r="H238" i="39"/>
  <c r="H356" i="39"/>
  <c r="D10" i="39"/>
  <c r="G165" i="39"/>
  <c r="F264" i="39"/>
  <c r="I640" i="39"/>
  <c r="E577" i="39"/>
  <c r="G39" i="39"/>
  <c r="I267" i="39"/>
  <c r="G622" i="39"/>
  <c r="E314" i="39"/>
  <c r="I369" i="39"/>
  <c r="D423" i="39"/>
  <c r="D87" i="39"/>
  <c r="F80" i="39"/>
  <c r="D247" i="39"/>
  <c r="E966" i="39"/>
  <c r="H297" i="39"/>
  <c r="G537" i="39"/>
  <c r="D456" i="39"/>
  <c r="H33" i="39"/>
  <c r="I5" i="39"/>
  <c r="G456" i="39"/>
  <c r="H520" i="39"/>
  <c r="G99" i="39"/>
  <c r="G243" i="39"/>
  <c r="D120" i="39"/>
  <c r="D329" i="39"/>
  <c r="G635" i="39"/>
  <c r="H291" i="39"/>
  <c r="G395" i="39"/>
  <c r="I323" i="39"/>
  <c r="E463" i="39"/>
  <c r="F97" i="39"/>
  <c r="G175" i="39"/>
  <c r="E198" i="39"/>
  <c r="G338" i="39"/>
  <c r="H12" i="39"/>
  <c r="H467" i="39"/>
  <c r="F346" i="39"/>
  <c r="I118" i="39"/>
  <c r="G255" i="39"/>
  <c r="F109" i="39"/>
  <c r="G32" i="39"/>
  <c r="D275" i="39"/>
  <c r="F56" i="39"/>
  <c r="H91" i="39"/>
  <c r="H408" i="39"/>
  <c r="E203" i="39"/>
  <c r="G260" i="39"/>
  <c r="F363" i="39"/>
  <c r="H215" i="39"/>
  <c r="E95" i="39"/>
  <c r="I290" i="39"/>
  <c r="D546" i="39"/>
  <c r="D174" i="39"/>
  <c r="I743" i="39"/>
  <c r="G27" i="39"/>
  <c r="D151" i="39"/>
  <c r="F300" i="39"/>
  <c r="D127" i="39"/>
  <c r="G251" i="39"/>
  <c r="H666" i="39"/>
  <c r="F10" i="39"/>
  <c r="D9" i="39"/>
  <c r="I3" i="39"/>
  <c r="E469" i="39"/>
  <c r="D102" i="39"/>
  <c r="D207" i="39"/>
  <c r="G163" i="39"/>
  <c r="F296" i="39"/>
  <c r="E429" i="39"/>
  <c r="G209" i="39"/>
  <c r="H159" i="39"/>
  <c r="I42" i="39"/>
  <c r="I305" i="39"/>
  <c r="I588" i="39"/>
  <c r="G263" i="39"/>
  <c r="E676" i="39"/>
  <c r="F1002" i="39"/>
  <c r="H146" i="39"/>
  <c r="G85" i="39"/>
  <c r="E617" i="39"/>
  <c r="E421" i="39"/>
  <c r="H285" i="39"/>
  <c r="E187" i="39"/>
  <c r="I595" i="39"/>
  <c r="I31" i="39"/>
  <c r="I341" i="39"/>
  <c r="E351" i="39"/>
  <c r="D964" i="39"/>
  <c r="G747" i="39"/>
  <c r="I553" i="39"/>
  <c r="D295" i="39"/>
  <c r="I102" i="39"/>
  <c r="I669" i="39"/>
  <c r="F173" i="39"/>
  <c r="F144" i="39"/>
  <c r="G12" i="39"/>
  <c r="G402" i="39"/>
  <c r="I446" i="39"/>
  <c r="F421" i="39"/>
  <c r="D624" i="39"/>
  <c r="G563" i="39"/>
  <c r="I298" i="39"/>
  <c r="F769" i="39"/>
  <c r="F135" i="39"/>
  <c r="G707" i="39"/>
  <c r="I616" i="39"/>
  <c r="F490" i="39"/>
  <c r="G612" i="39"/>
  <c r="I47" i="39"/>
  <c r="D682" i="39"/>
  <c r="H376" i="39"/>
  <c r="D438" i="39"/>
  <c r="D411" i="39"/>
  <c r="G228" i="39"/>
  <c r="G61" i="39"/>
  <c r="F191" i="39"/>
  <c r="H174" i="39"/>
  <c r="I421" i="39"/>
  <c r="E40" i="39"/>
  <c r="F205" i="39"/>
  <c r="E30" i="39"/>
  <c r="D78" i="39"/>
  <c r="D239" i="39"/>
  <c r="E63" i="39"/>
  <c r="I573" i="39"/>
  <c r="E158" i="39"/>
  <c r="G709" i="39"/>
  <c r="G40" i="39"/>
  <c r="G367" i="39"/>
  <c r="I106" i="39"/>
  <c r="F335" i="39"/>
  <c r="G34" i="39"/>
  <c r="I96" i="39"/>
  <c r="H58" i="39"/>
  <c r="H140" i="39"/>
  <c r="F62" i="39"/>
  <c r="I95" i="39"/>
  <c r="D5" i="39"/>
  <c r="D565" i="39"/>
  <c r="I121" i="39"/>
  <c r="F721" i="39"/>
  <c r="H325" i="39"/>
  <c r="G282" i="39"/>
  <c r="G376" i="39"/>
  <c r="H30" i="39"/>
  <c r="D157" i="39"/>
  <c r="G155" i="39"/>
  <c r="E57" i="39"/>
  <c r="I391" i="39"/>
  <c r="F5" i="39"/>
  <c r="I167" i="39"/>
  <c r="I360" i="39"/>
  <c r="H16" i="39"/>
  <c r="E175" i="39"/>
  <c r="I35" i="39"/>
  <c r="E273" i="39"/>
  <c r="F524" i="39"/>
  <c r="F582" i="39"/>
  <c r="E310" i="39"/>
  <c r="F117" i="39"/>
  <c r="E213" i="39"/>
  <c r="D97" i="39"/>
  <c r="F60" i="39"/>
  <c r="D251" i="39"/>
  <c r="H319" i="39"/>
  <c r="D543" i="39"/>
  <c r="H185" i="39"/>
  <c r="I712" i="39"/>
  <c r="I431" i="39"/>
  <c r="D576" i="39"/>
  <c r="E123" i="39"/>
  <c r="G201" i="39"/>
  <c r="E367" i="39"/>
  <c r="F105" i="39"/>
  <c r="I506" i="39"/>
  <c r="H349" i="39"/>
  <c r="G115" i="39"/>
  <c r="D486" i="39"/>
  <c r="F178" i="39"/>
  <c r="G717" i="39"/>
  <c r="D389" i="39"/>
  <c r="H252" i="39"/>
  <c r="I359" i="39"/>
  <c r="D432" i="39"/>
  <c r="I32" i="39"/>
  <c r="D738" i="39"/>
  <c r="E342" i="39"/>
  <c r="E121" i="39"/>
  <c r="G205" i="39"/>
  <c r="F281" i="39"/>
  <c r="E16" i="39"/>
  <c r="F170" i="39"/>
  <c r="G75" i="39"/>
  <c r="I930" i="39"/>
  <c r="I547" i="39"/>
  <c r="I656" i="39"/>
  <c r="D96" i="39"/>
  <c r="D657" i="39"/>
  <c r="G628" i="39"/>
  <c r="H237" i="39"/>
  <c r="E507" i="39"/>
  <c r="D702" i="39"/>
  <c r="G440" i="39"/>
  <c r="I19" i="39"/>
  <c r="I157" i="39"/>
  <c r="E169" i="39"/>
  <c r="H552" i="39"/>
  <c r="H584" i="39"/>
  <c r="E612" i="39"/>
  <c r="D458" i="39"/>
  <c r="F848" i="39"/>
  <c r="D872" i="39"/>
  <c r="H476" i="39"/>
  <c r="G249" i="39"/>
  <c r="F745" i="39"/>
  <c r="D328" i="39"/>
  <c r="E492" i="39"/>
  <c r="E377" i="39"/>
  <c r="E322" i="39"/>
  <c r="F817" i="39"/>
  <c r="E440" i="39"/>
  <c r="F488" i="39"/>
  <c r="F764" i="39"/>
  <c r="H244" i="39"/>
  <c r="D473" i="39"/>
  <c r="E453" i="39"/>
  <c r="I65" i="39"/>
  <c r="E641" i="39"/>
  <c r="H201" i="39"/>
  <c r="D256" i="39"/>
  <c r="I224" i="39"/>
  <c r="D183" i="39"/>
  <c r="G497" i="39"/>
  <c r="D176" i="39"/>
  <c r="D360" i="39"/>
  <c r="G553" i="39"/>
  <c r="D572" i="39"/>
  <c r="E433" i="39"/>
  <c r="D758" i="39"/>
  <c r="F12" i="39"/>
  <c r="F180" i="39"/>
  <c r="I44" i="39"/>
  <c r="G177" i="39"/>
  <c r="D177" i="39"/>
  <c r="E532" i="39"/>
  <c r="I247" i="39"/>
  <c r="H95" i="39"/>
  <c r="E301" i="39"/>
  <c r="E541" i="39"/>
  <c r="H56" i="39"/>
  <c r="I154" i="39"/>
  <c r="H316" i="39"/>
  <c r="H420" i="39"/>
  <c r="G162" i="39"/>
  <c r="F75" i="39"/>
  <c r="F927" i="39"/>
  <c r="D159" i="39"/>
  <c r="G58" i="39"/>
  <c r="H32" i="39"/>
  <c r="H368" i="39"/>
  <c r="E406" i="39"/>
  <c r="G345" i="39"/>
  <c r="D574" i="39"/>
  <c r="I76" i="39"/>
  <c r="D6" i="39"/>
  <c r="H273" i="39"/>
  <c r="F295" i="39"/>
  <c r="H267" i="39"/>
  <c r="G105" i="39"/>
  <c r="H93" i="39"/>
  <c r="I333" i="39"/>
  <c r="D339" i="39"/>
  <c r="F569" i="39"/>
  <c r="D615" i="39"/>
  <c r="I428" i="39"/>
  <c r="G133" i="39"/>
  <c r="D236" i="39"/>
  <c r="I597" i="39"/>
  <c r="I550" i="39"/>
  <c r="G458" i="39"/>
  <c r="I918" i="39"/>
  <c r="E897" i="39"/>
  <c r="G247" i="39"/>
  <c r="F153" i="39"/>
  <c r="D155" i="39"/>
  <c r="G352" i="39"/>
  <c r="G82" i="39"/>
  <c r="F66" i="39"/>
  <c r="I513" i="39"/>
  <c r="H372" i="39"/>
  <c r="I169" i="39"/>
  <c r="I107" i="39"/>
  <c r="E698" i="39"/>
  <c r="G42" i="39"/>
  <c r="D952" i="39"/>
  <c r="E542" i="39"/>
  <c r="H645" i="39"/>
  <c r="D131" i="39"/>
  <c r="I443" i="39"/>
  <c r="F506" i="39"/>
  <c r="I344" i="39"/>
  <c r="D190" i="39"/>
  <c r="H396" i="39"/>
  <c r="D302" i="39"/>
  <c r="D86" i="39"/>
  <c r="I350" i="39"/>
  <c r="G215" i="39"/>
  <c r="D167" i="39"/>
  <c r="H332" i="39"/>
  <c r="E134" i="39"/>
  <c r="H103" i="39"/>
  <c r="G144" i="39"/>
  <c r="G190" i="39"/>
  <c r="E259" i="39"/>
  <c r="D232" i="39"/>
  <c r="H83" i="39"/>
  <c r="D250" i="39"/>
  <c r="I325" i="39"/>
  <c r="F343" i="39"/>
  <c r="D58" i="39"/>
  <c r="E619" i="39"/>
  <c r="H456" i="39"/>
  <c r="E315" i="39"/>
  <c r="I700" i="39"/>
  <c r="H306" i="39"/>
  <c r="H928" i="39"/>
  <c r="G98" i="39"/>
  <c r="F546" i="39"/>
  <c r="G297" i="39"/>
  <c r="H39" i="39"/>
  <c r="E447" i="39"/>
  <c r="F706" i="39"/>
  <c r="G428" i="39"/>
  <c r="I473" i="39"/>
  <c r="F73" i="39"/>
  <c r="I12" i="39"/>
  <c r="E678" i="39"/>
  <c r="D467" i="39"/>
  <c r="D630" i="39"/>
  <c r="I540" i="39"/>
  <c r="G822" i="39"/>
  <c r="F381" i="39"/>
  <c r="H845" i="39"/>
  <c r="H781" i="39"/>
  <c r="E50" i="39"/>
  <c r="E655" i="39"/>
  <c r="D425" i="39"/>
  <c r="G661" i="39"/>
  <c r="H282" i="39"/>
  <c r="I306" i="39"/>
  <c r="H18" i="39"/>
  <c r="E265" i="39"/>
  <c r="D101" i="39"/>
  <c r="H288" i="39"/>
  <c r="G720" i="39"/>
  <c r="E194" i="39"/>
  <c r="E51" i="39"/>
  <c r="I155" i="39"/>
  <c r="G724" i="39"/>
  <c r="F473" i="39"/>
  <c r="D42" i="39"/>
  <c r="I112" i="39"/>
  <c r="E446" i="39"/>
  <c r="C109" i="39"/>
  <c r="D893" i="39"/>
  <c r="D188" i="39"/>
  <c r="I270" i="39"/>
  <c r="G150" i="39"/>
  <c r="F74" i="39"/>
  <c r="E120" i="39"/>
  <c r="D46" i="39"/>
  <c r="G46" i="39"/>
  <c r="F107" i="39"/>
  <c r="E303" i="39"/>
  <c r="H260" i="39"/>
  <c r="D164" i="39"/>
  <c r="H74" i="39"/>
  <c r="G723" i="39"/>
  <c r="H194" i="39"/>
  <c r="G850" i="39"/>
  <c r="G1017" i="39"/>
  <c r="F501" i="39"/>
  <c r="H222" i="39"/>
  <c r="H227" i="39"/>
  <c r="F198" i="39"/>
  <c r="H531" i="39"/>
  <c r="E436" i="39"/>
  <c r="G737" i="39"/>
  <c r="E107" i="39"/>
  <c r="D244" i="39"/>
  <c r="H861" i="39"/>
  <c r="F1013" i="39"/>
  <c r="I536" i="39"/>
  <c r="E704" i="39"/>
  <c r="E339" i="39"/>
  <c r="F81" i="39"/>
  <c r="E411" i="39"/>
  <c r="D71" i="39"/>
  <c r="G280" i="39"/>
  <c r="E55" i="39"/>
  <c r="G346" i="39"/>
  <c r="H362" i="39"/>
  <c r="E616" i="39"/>
  <c r="D401" i="39"/>
  <c r="H832" i="39"/>
  <c r="F362" i="39"/>
  <c r="H129" i="39"/>
  <c r="D457" i="39"/>
  <c r="G384" i="39"/>
  <c r="I377" i="39"/>
  <c r="D114" i="39"/>
  <c r="I544" i="39"/>
  <c r="D258" i="39"/>
  <c r="D54" i="39"/>
  <c r="D112" i="39"/>
  <c r="H537" i="39"/>
  <c r="F352" i="39"/>
  <c r="H307" i="39"/>
  <c r="H392" i="39"/>
  <c r="H54" i="39"/>
  <c r="G287" i="39"/>
  <c r="F297" i="39"/>
  <c r="E242" i="39"/>
  <c r="I53" i="39"/>
  <c r="G213" i="39"/>
  <c r="D218" i="39"/>
  <c r="H534" i="39"/>
  <c r="D41" i="39"/>
  <c r="E462" i="39"/>
  <c r="G285" i="39"/>
  <c r="E77" i="39"/>
  <c r="I149" i="39"/>
  <c r="F72" i="39"/>
  <c r="G149" i="39"/>
  <c r="H5" i="39"/>
  <c r="D418" i="39"/>
  <c r="D238" i="39"/>
  <c r="E6" i="6"/>
  <c r="I18" i="39"/>
  <c r="G122" i="39"/>
  <c r="I445" i="39"/>
  <c r="G319" i="39"/>
  <c r="D57" i="39"/>
  <c r="F35" i="39"/>
  <c r="F46" i="39"/>
  <c r="I822" i="39"/>
  <c r="D559" i="39"/>
  <c r="I351" i="39"/>
  <c r="D16" i="39"/>
  <c r="H507" i="39"/>
  <c r="E581" i="39"/>
  <c r="G322" i="39"/>
  <c r="I424" i="39"/>
  <c r="H659" i="39"/>
  <c r="D272" i="39"/>
  <c r="I101" i="39"/>
  <c r="F870" i="39"/>
  <c r="H517" i="39"/>
  <c r="E881" i="39"/>
  <c r="E86" i="39"/>
  <c r="I774" i="39"/>
  <c r="I43" i="39"/>
  <c r="E652" i="39"/>
  <c r="E417" i="39"/>
  <c r="F558" i="39"/>
  <c r="F98" i="39"/>
  <c r="G504" i="39"/>
  <c r="D85" i="39"/>
  <c r="E522" i="39"/>
  <c r="H301" i="39"/>
  <c r="G238" i="39"/>
  <c r="G704" i="39"/>
  <c r="H544" i="39"/>
  <c r="H329" i="39"/>
  <c r="I554" i="39"/>
  <c r="H434" i="39"/>
  <c r="D928" i="39"/>
  <c r="E81" i="39"/>
  <c r="D338" i="39"/>
  <c r="E164" i="39"/>
  <c r="G20" i="39"/>
  <c r="E708" i="39"/>
  <c r="H75" i="39"/>
  <c r="F319" i="39"/>
  <c r="G662" i="39"/>
  <c r="E7" i="39"/>
  <c r="H76" i="39"/>
  <c r="D301" i="39"/>
  <c r="D117" i="39"/>
  <c r="I364" i="39"/>
  <c r="G465" i="39"/>
  <c r="E317" i="39"/>
  <c r="H207" i="39"/>
  <c r="I70" i="39"/>
  <c r="E983" i="39"/>
  <c r="H254" i="39"/>
  <c r="C293" i="39"/>
  <c r="H564" i="39"/>
  <c r="E620" i="39"/>
  <c r="D672" i="39"/>
  <c r="G360" i="39"/>
  <c r="G713" i="39"/>
  <c r="I310" i="39"/>
  <c r="E153" i="39"/>
  <c r="F82" i="39"/>
  <c r="F86" i="39"/>
  <c r="H124" i="39"/>
  <c r="F262" i="39"/>
  <c r="D191" i="39"/>
  <c r="D708" i="39"/>
  <c r="E513" i="39"/>
  <c r="E276" i="39"/>
  <c r="H255" i="39"/>
  <c r="E307" i="39"/>
  <c r="H42" i="39"/>
  <c r="F143" i="39"/>
  <c r="H79" i="39"/>
  <c r="H487" i="39"/>
  <c r="D242" i="39"/>
  <c r="I45" i="39"/>
  <c r="D568" i="39"/>
  <c r="H472" i="39"/>
  <c r="D414" i="39"/>
  <c r="D666" i="39"/>
  <c r="F487" i="39"/>
  <c r="I170" i="39"/>
  <c r="H289" i="39"/>
  <c r="H21" i="39"/>
  <c r="G236" i="39"/>
  <c r="G515" i="39"/>
  <c r="G594" i="39"/>
  <c r="D297" i="39"/>
  <c r="G89" i="39"/>
  <c r="I316" i="39"/>
  <c r="E554" i="39"/>
  <c r="D208" i="39"/>
  <c r="G1014" i="39"/>
  <c r="H423" i="39"/>
  <c r="D921" i="39"/>
  <c r="H883" i="39"/>
  <c r="G914" i="39"/>
  <c r="H665" i="39"/>
  <c r="G792" i="39"/>
  <c r="D324" i="39"/>
  <c r="F464" i="39"/>
  <c r="H647" i="39"/>
  <c r="E129" i="39"/>
  <c r="E601" i="39"/>
  <c r="G514" i="39"/>
  <c r="F279" i="39"/>
  <c r="G419" i="39"/>
  <c r="E118" i="39"/>
  <c r="G96" i="39"/>
  <c r="H206" i="39"/>
  <c r="E21" i="39"/>
  <c r="G498" i="39"/>
  <c r="G309" i="39"/>
  <c r="H2" i="39"/>
  <c r="G193" i="39"/>
  <c r="F163" i="39"/>
  <c r="E132" i="39"/>
  <c r="F312" i="39"/>
  <c r="F406" i="39"/>
  <c r="F369" i="39"/>
  <c r="I337" i="39"/>
  <c r="D84" i="39"/>
  <c r="F207" i="39"/>
  <c r="I259" i="39"/>
  <c r="F890" i="39"/>
  <c r="G101" i="39"/>
  <c r="D788" i="39"/>
  <c r="H459" i="39"/>
  <c r="G745" i="39"/>
  <c r="G176" i="39"/>
  <c r="E126" i="39"/>
  <c r="H438" i="39"/>
  <c r="D243" i="39"/>
  <c r="H181" i="39"/>
  <c r="F557" i="39"/>
  <c r="D197" i="39"/>
  <c r="H251" i="39"/>
  <c r="I124" i="39"/>
  <c r="H55" i="39"/>
  <c r="I684" i="39"/>
  <c r="H89" i="39"/>
  <c r="I941" i="39"/>
  <c r="F456" i="39"/>
  <c r="I33" i="39"/>
  <c r="E493" i="39"/>
  <c r="G220" i="39"/>
  <c r="G41" i="39"/>
  <c r="G473" i="39"/>
  <c r="H411" i="39"/>
  <c r="H609" i="39"/>
  <c r="G45" i="39"/>
  <c r="F967" i="39"/>
  <c r="E67" i="39"/>
  <c r="G44" i="39"/>
  <c r="D144" i="39"/>
  <c r="H314" i="39"/>
  <c r="H763" i="39"/>
  <c r="G633" i="39"/>
  <c r="D582" i="39"/>
  <c r="F239" i="39"/>
  <c r="I202" i="39"/>
  <c r="H231" i="39"/>
  <c r="C849" i="39"/>
  <c r="H184" i="39"/>
  <c r="F367" i="39"/>
  <c r="I982" i="39"/>
  <c r="G349" i="39"/>
  <c r="F906" i="39"/>
  <c r="G65" i="39"/>
  <c r="F120" i="39"/>
  <c r="D121" i="39"/>
  <c r="D234" i="39"/>
  <c r="D540" i="39"/>
  <c r="H214" i="39"/>
  <c r="E42" i="39"/>
  <c r="D129" i="39"/>
  <c r="I308" i="39"/>
  <c r="H136" i="39"/>
  <c r="I88" i="39"/>
  <c r="D354" i="39"/>
  <c r="F665" i="39"/>
  <c r="F714" i="39"/>
  <c r="F495" i="39"/>
  <c r="F321" i="39"/>
  <c r="H6" i="39"/>
  <c r="D779" i="39"/>
  <c r="E472" i="39"/>
  <c r="F489" i="39"/>
  <c r="F272" i="39"/>
  <c r="G606" i="39"/>
  <c r="G2" i="39"/>
  <c r="E240" i="39"/>
  <c r="H127" i="39"/>
  <c r="G199" i="39"/>
  <c r="E173" i="39"/>
  <c r="H166" i="39"/>
  <c r="I915" i="39"/>
  <c r="I90" i="39"/>
  <c r="G404" i="39"/>
  <c r="I192" i="39"/>
  <c r="E106" i="39"/>
  <c r="G314" i="39"/>
  <c r="D11" i="39"/>
  <c r="I117" i="39"/>
  <c r="H619" i="39"/>
  <c r="E442" i="39"/>
  <c r="G60" i="39"/>
  <c r="F400" i="39"/>
  <c r="E827" i="39"/>
  <c r="H825" i="39"/>
  <c r="G523" i="39"/>
  <c r="G373" i="39"/>
  <c r="H638" i="39"/>
  <c r="H4" i="39"/>
  <c r="F671" i="39"/>
  <c r="I171" i="39"/>
  <c r="I395" i="39"/>
  <c r="G258" i="39"/>
  <c r="E160" i="39"/>
  <c r="H292" i="39"/>
  <c r="I434" i="39"/>
  <c r="F563" i="39"/>
  <c r="D189" i="39"/>
  <c r="D366" i="39"/>
  <c r="G583" i="39"/>
  <c r="H644" i="39"/>
  <c r="I206" i="39"/>
  <c r="I220" i="39"/>
  <c r="E628" i="39"/>
  <c r="F466" i="39"/>
  <c r="E697" i="39"/>
  <c r="I594" i="39"/>
  <c r="G449" i="39"/>
  <c r="F192" i="39"/>
  <c r="E967" i="39"/>
  <c r="G112" i="39"/>
  <c r="H348" i="39"/>
  <c r="G321" i="39"/>
  <c r="E262" i="39"/>
  <c r="D249" i="39"/>
  <c r="F36" i="39"/>
  <c r="G23" i="39"/>
  <c r="E46" i="39"/>
  <c r="G239" i="39"/>
  <c r="H429" i="39"/>
  <c r="I388" i="39"/>
  <c r="G300" i="39"/>
  <c r="I706" i="39"/>
  <c r="D200" i="39"/>
  <c r="H46" i="39"/>
  <c r="C61" i="39"/>
  <c r="I511" i="39"/>
  <c r="D639" i="39"/>
  <c r="I418" i="39"/>
  <c r="D95" i="39"/>
  <c r="E768" i="39"/>
  <c r="I517" i="39"/>
  <c r="D775" i="39"/>
  <c r="E60" i="39"/>
  <c r="I733" i="39"/>
  <c r="I461" i="39"/>
  <c r="H257" i="39"/>
  <c r="H996" i="39"/>
  <c r="G539" i="39"/>
  <c r="H105" i="39"/>
  <c r="G469" i="39"/>
  <c r="D49" i="39"/>
  <c r="F445" i="39"/>
  <c r="D667" i="39"/>
  <c r="D663" i="39"/>
  <c r="I780" i="39"/>
  <c r="D384" i="39"/>
  <c r="F103" i="39"/>
  <c r="E190" i="39"/>
  <c r="D186" i="39"/>
  <c r="I161" i="39"/>
  <c r="D377" i="39"/>
  <c r="I254" i="39"/>
  <c r="E383" i="39"/>
  <c r="G33" i="39"/>
  <c r="G147" i="39"/>
  <c r="I671" i="39"/>
  <c r="D209" i="39"/>
  <c r="G508" i="39"/>
  <c r="H108" i="39"/>
  <c r="G365" i="39"/>
  <c r="D69" i="39"/>
  <c r="F244" i="39"/>
  <c r="F306" i="39"/>
  <c r="F208" i="39"/>
  <c r="G413" i="39"/>
  <c r="F480" i="39"/>
  <c r="G765" i="39"/>
  <c r="H173" i="39"/>
  <c r="I153" i="39"/>
  <c r="D610" i="39"/>
  <c r="D298" i="39"/>
  <c r="I205" i="39"/>
  <c r="I151" i="39"/>
  <c r="F154" i="39"/>
  <c r="D541" i="39"/>
  <c r="F238" i="39"/>
  <c r="G261" i="39"/>
  <c r="H49" i="39"/>
  <c r="F30" i="39"/>
  <c r="F683" i="39"/>
  <c r="I783" i="39"/>
  <c r="D62" i="39"/>
  <c r="E326" i="39"/>
  <c r="D538" i="39"/>
  <c r="I463" i="39"/>
  <c r="F68" i="39"/>
  <c r="D91" i="39"/>
  <c r="E114" i="39"/>
  <c r="D20" i="39"/>
  <c r="F326" i="39"/>
  <c r="G63" i="39"/>
  <c r="G174" i="39"/>
  <c r="E4" i="39"/>
  <c r="G562" i="39"/>
  <c r="H549" i="39"/>
  <c r="D12" i="39"/>
  <c r="D262" i="39"/>
  <c r="G248" i="39"/>
  <c r="E409" i="39"/>
  <c r="H66" i="39"/>
  <c r="E461" i="39"/>
  <c r="H217" i="39"/>
  <c r="G242" i="39"/>
  <c r="G230" i="39"/>
  <c r="D104" i="39"/>
  <c r="F78" i="39"/>
  <c r="D260" i="39"/>
  <c r="G267" i="39"/>
  <c r="F138" i="39"/>
  <c r="E739" i="39"/>
  <c r="G616" i="39"/>
  <c r="I139" i="39"/>
  <c r="F199" i="39"/>
  <c r="I757" i="39"/>
  <c r="D731" i="39"/>
  <c r="H155" i="39"/>
  <c r="F52" i="39"/>
  <c r="D14" i="39"/>
  <c r="F432" i="39"/>
  <c r="D106" i="39"/>
  <c r="D747" i="39"/>
  <c r="H405" i="39"/>
  <c r="D228" i="39"/>
  <c r="G327" i="39"/>
  <c r="F576" i="39"/>
  <c r="I58" i="39"/>
  <c r="I913" i="39"/>
  <c r="D74" i="39"/>
  <c r="D150" i="39"/>
  <c r="I108" i="39"/>
  <c r="H352" i="39"/>
  <c r="G227" i="39"/>
  <c r="F511" i="39"/>
  <c r="D103" i="39"/>
  <c r="H568" i="39"/>
  <c r="D162" i="39"/>
  <c r="D79" i="39"/>
  <c r="F231" i="39"/>
  <c r="I94" i="39"/>
  <c r="E88" i="39"/>
  <c r="E177" i="39"/>
  <c r="F225" i="39"/>
  <c r="F102" i="39"/>
  <c r="E28" i="39"/>
  <c r="H23" i="39"/>
  <c r="H258" i="39"/>
  <c r="F390" i="39"/>
  <c r="E402" i="39"/>
  <c r="F227" i="39"/>
  <c r="D263" i="39"/>
  <c r="H543" i="39"/>
  <c r="H234" i="39"/>
  <c r="G412" i="39"/>
  <c r="D116" i="39"/>
  <c r="G281" i="39"/>
  <c r="I437" i="39"/>
  <c r="E393" i="39"/>
  <c r="I294" i="39"/>
  <c r="D67" i="39"/>
  <c r="I551" i="39"/>
  <c r="G178" i="39"/>
  <c r="F318" i="39"/>
  <c r="I103" i="39"/>
  <c r="G77" i="39"/>
  <c r="F139" i="39"/>
  <c r="H113" i="39"/>
  <c r="F645" i="39"/>
  <c r="E504" i="39"/>
  <c r="E6" i="39"/>
  <c r="D259" i="39"/>
  <c r="E234" i="39"/>
  <c r="F206" i="39"/>
  <c r="D66" i="39"/>
  <c r="I414" i="39"/>
  <c r="D47" i="39"/>
  <c r="E34" i="39"/>
  <c r="F104" i="39"/>
  <c r="E151" i="39"/>
  <c r="H512" i="39"/>
  <c r="H513" i="39"/>
  <c r="D279" i="39"/>
  <c r="E8" i="39"/>
  <c r="D196" i="39"/>
  <c r="H343" i="39"/>
  <c r="D294" i="39"/>
  <c r="I600" i="39"/>
  <c r="E101" i="39"/>
  <c r="H17" i="39"/>
  <c r="G18" i="39"/>
  <c r="E346" i="39"/>
  <c r="H189" i="39"/>
  <c r="H121" i="39"/>
  <c r="E183" i="39"/>
  <c r="D293" i="39"/>
  <c r="F32" i="39"/>
  <c r="D398" i="39"/>
  <c r="E566" i="39"/>
  <c r="F303" i="39"/>
  <c r="F990" i="39"/>
  <c r="E404" i="39"/>
  <c r="D205" i="39"/>
  <c r="F17" i="39"/>
  <c r="G68" i="39"/>
  <c r="H220" i="39"/>
  <c r="I261" i="39"/>
  <c r="I525" i="39"/>
  <c r="D184" i="39"/>
  <c r="F314" i="39"/>
  <c r="I289" i="39"/>
  <c r="F167" i="39"/>
  <c r="I182" i="39"/>
  <c r="H529" i="39"/>
  <c r="I447" i="39"/>
  <c r="D132" i="39"/>
  <c r="F475" i="39"/>
  <c r="D99" i="39"/>
  <c r="G234" i="39"/>
  <c r="I372" i="39"/>
  <c r="I142" i="39"/>
  <c r="G335" i="39"/>
  <c r="E38" i="39"/>
  <c r="I193" i="39"/>
  <c r="D241" i="39"/>
  <c r="G59" i="39"/>
  <c r="I427" i="39"/>
  <c r="G91" i="39"/>
  <c r="F592" i="39"/>
  <c r="G241" i="39"/>
  <c r="I590" i="39"/>
  <c r="D152" i="39"/>
  <c r="D474" i="39"/>
  <c r="D137" i="39"/>
  <c r="I818" i="39"/>
  <c r="F288" i="39"/>
  <c r="H50" i="39"/>
  <c r="E298" i="39"/>
  <c r="G191" i="39"/>
  <c r="F241" i="39"/>
  <c r="I732" i="39"/>
  <c r="G142" i="39"/>
  <c r="F211" i="39"/>
  <c r="H377" i="39"/>
  <c r="H340" i="39"/>
  <c r="F147" i="39"/>
  <c r="H145" i="39"/>
  <c r="D39" i="39"/>
  <c r="I119" i="39"/>
  <c r="D557" i="39"/>
  <c r="H415" i="39"/>
  <c r="G581" i="39"/>
  <c r="F253" i="39"/>
  <c r="F126" i="39"/>
  <c r="H163" i="39"/>
  <c r="F237" i="39"/>
  <c r="D220" i="39"/>
  <c r="D149" i="39"/>
  <c r="H109" i="39"/>
  <c r="D192" i="39"/>
  <c r="F31" i="39"/>
  <c r="I307" i="39"/>
  <c r="D277" i="39"/>
  <c r="G113" i="39"/>
  <c r="I665" i="39"/>
  <c r="E157" i="39"/>
  <c r="H118" i="39"/>
  <c r="E291" i="39"/>
  <c r="D405" i="39"/>
  <c r="I213" i="39"/>
  <c r="E199" i="39"/>
  <c r="I8" i="39"/>
  <c r="E253" i="39"/>
  <c r="D133" i="39"/>
  <c r="E171" i="39"/>
  <c r="G126" i="39"/>
  <c r="I130" i="39"/>
  <c r="G97" i="39"/>
  <c r="H253" i="39"/>
  <c r="D64" i="39"/>
  <c r="G139" i="39"/>
  <c r="D447" i="39"/>
  <c r="I195" i="39"/>
  <c r="I467" i="39"/>
  <c r="H502" i="39"/>
  <c r="F96" i="39"/>
  <c r="H158" i="39"/>
  <c r="D229" i="39"/>
  <c r="D139" i="39"/>
  <c r="I231" i="39"/>
  <c r="H67" i="39"/>
  <c r="I338" i="39"/>
  <c r="I284" i="39"/>
  <c r="H681" i="39"/>
  <c r="H225" i="39"/>
  <c r="I98" i="39"/>
  <c r="G439" i="39"/>
  <c r="H401" i="39"/>
  <c r="I408" i="39"/>
  <c r="H102" i="39"/>
  <c r="I382" i="39"/>
  <c r="E388" i="39"/>
  <c r="D481" i="39"/>
  <c r="D809" i="39"/>
  <c r="G137" i="39"/>
  <c r="F410" i="39"/>
  <c r="H524" i="39"/>
  <c r="H601" i="39"/>
  <c r="G29" i="39"/>
  <c r="E9" i="39"/>
  <c r="F893" i="39"/>
  <c r="F130" i="39"/>
  <c r="D408" i="39"/>
  <c r="I694" i="39"/>
  <c r="G138" i="39"/>
  <c r="E140" i="39"/>
  <c r="G223" i="39"/>
  <c r="F28" i="39"/>
  <c r="H535" i="39"/>
  <c r="G1" i="39"/>
  <c r="F723" i="39"/>
  <c r="D321" i="39"/>
  <c r="G92" i="39"/>
  <c r="I586" i="39"/>
  <c r="I210" i="39"/>
  <c r="G55" i="39"/>
  <c r="E69" i="39"/>
  <c r="F106" i="39"/>
  <c r="F42" i="39"/>
  <c r="E44" i="39"/>
  <c r="D362" i="39"/>
  <c r="E79" i="39"/>
  <c r="D653" i="39"/>
  <c r="D27" i="39"/>
  <c r="E2" i="39"/>
  <c r="F433" i="39"/>
  <c r="F512" i="39"/>
  <c r="E378" i="39"/>
  <c r="D215" i="39"/>
  <c r="I184" i="39"/>
  <c r="I57" i="39"/>
  <c r="D83" i="39"/>
  <c r="H153" i="39"/>
  <c r="E283" i="39"/>
  <c r="H328" i="39"/>
  <c r="I345" i="39"/>
  <c r="I120" i="39"/>
  <c r="G362" i="39"/>
  <c r="E5" i="39"/>
  <c r="F166" i="39"/>
  <c r="D347" i="39"/>
  <c r="E437" i="39"/>
  <c r="H130" i="39"/>
  <c r="F99" i="39"/>
  <c r="I610" i="39"/>
  <c r="G221" i="39"/>
  <c r="G164" i="39"/>
  <c r="F502" i="39"/>
  <c r="H165" i="39"/>
  <c r="F298" i="39"/>
  <c r="G140" i="39"/>
  <c r="E93" i="39"/>
  <c r="I262" i="39"/>
  <c r="I141" i="39"/>
  <c r="D7" i="39"/>
  <c r="I212" i="39"/>
  <c r="D37" i="39"/>
  <c r="H444" i="39"/>
  <c r="G602" i="39"/>
  <c r="F984" i="39"/>
  <c r="I349" i="39"/>
  <c r="D373" i="39"/>
  <c r="H310" i="39"/>
  <c r="F119" i="39"/>
  <c r="F436" i="39"/>
  <c r="H403" i="39"/>
  <c r="I125" i="39"/>
  <c r="E292" i="39"/>
  <c r="I260" i="39"/>
  <c r="E53" i="39"/>
  <c r="G197" i="39"/>
  <c r="D350" i="39"/>
  <c r="D122" i="39"/>
  <c r="H137" i="39"/>
  <c r="I147" i="39"/>
  <c r="F152" i="39"/>
  <c r="I64" i="39"/>
  <c r="F217" i="39"/>
  <c r="I46" i="39"/>
  <c r="D147" i="39"/>
  <c r="E249" i="39"/>
  <c r="G591" i="39"/>
  <c r="F116" i="39"/>
  <c r="I276" i="39"/>
  <c r="G526" i="39"/>
  <c r="E254" i="39"/>
  <c r="I251" i="39"/>
  <c r="F530" i="39"/>
  <c r="D315" i="39"/>
  <c r="G453" i="39"/>
  <c r="D88" i="39"/>
  <c r="D281" i="39"/>
  <c r="H437" i="39"/>
  <c r="G438" i="39"/>
  <c r="I348" i="39"/>
  <c r="D335" i="39"/>
  <c r="H579" i="39"/>
  <c r="D146" i="39"/>
  <c r="I174" i="39"/>
  <c r="H380" i="39"/>
  <c r="I198" i="39"/>
  <c r="E230" i="39"/>
  <c r="F185" i="39"/>
  <c r="E74" i="39"/>
  <c r="H287" i="39"/>
  <c r="F190" i="39"/>
  <c r="H135" i="39"/>
  <c r="I322" i="39"/>
  <c r="G665" i="39"/>
  <c r="H7" i="39"/>
  <c r="H464" i="39"/>
  <c r="H212" i="39"/>
  <c r="E330" i="39"/>
  <c r="G693" i="39"/>
  <c r="E176" i="39"/>
  <c r="F566" i="39"/>
  <c r="H445" i="39"/>
  <c r="H41" i="39"/>
  <c r="F87" i="39"/>
  <c r="H594" i="39"/>
  <c r="E394" i="39"/>
  <c r="E128" i="39"/>
  <c r="I400" i="39"/>
  <c r="F886" i="39"/>
  <c r="D140" i="39"/>
  <c r="D312" i="39"/>
  <c r="G73" i="39"/>
  <c r="I78" i="39"/>
  <c r="G577" i="39"/>
  <c r="G447" i="39"/>
  <c r="I268" i="39"/>
  <c r="G181" i="39"/>
  <c r="E15" i="39"/>
  <c r="F251" i="39"/>
  <c r="I242" i="39"/>
  <c r="I52" i="39"/>
  <c r="D287" i="39"/>
  <c r="E64" i="39"/>
  <c r="E113" i="39"/>
  <c r="D233" i="39"/>
  <c r="H65" i="39"/>
  <c r="G343" i="39"/>
  <c r="I62" i="39"/>
  <c r="I7" i="39"/>
  <c r="F290" i="39"/>
  <c r="F54" i="39"/>
  <c r="G25" i="39"/>
  <c r="E209" i="39"/>
  <c r="E217" i="39"/>
  <c r="G429" i="39"/>
  <c r="G86" i="39"/>
  <c r="F115" i="39"/>
  <c r="H99" i="39"/>
  <c r="I109" i="39"/>
  <c r="D395" i="39"/>
  <c r="H351" i="39"/>
  <c r="G9" i="39"/>
  <c r="F795" i="39"/>
  <c r="F67" i="39"/>
  <c r="F366" i="39"/>
  <c r="E328" i="39"/>
  <c r="H302" i="39"/>
  <c r="H86" i="39"/>
  <c r="H446" i="39"/>
  <c r="D367" i="39"/>
  <c r="E179" i="39"/>
  <c r="E156" i="39"/>
  <c r="G274" i="39"/>
  <c r="F159" i="39"/>
  <c r="G53" i="39"/>
  <c r="H133" i="39"/>
  <c r="E359" i="39"/>
  <c r="I378" i="39"/>
  <c r="I309" i="39"/>
  <c r="G330" i="39"/>
  <c r="D134" i="39"/>
  <c r="F136" i="39"/>
  <c r="G216" i="39"/>
  <c r="E127" i="39"/>
  <c r="F537" i="39"/>
  <c r="E564" i="39"/>
  <c r="D89" i="39"/>
  <c r="D510" i="39"/>
  <c r="G254" i="39"/>
  <c r="G262" i="39"/>
  <c r="G307" i="39"/>
  <c r="E111" i="39"/>
  <c r="H11" i="39"/>
  <c r="C7" i="39"/>
  <c r="H182" i="39"/>
  <c r="F496" i="39"/>
  <c r="D270" i="39"/>
  <c r="G188" i="39"/>
  <c r="H278" i="39"/>
  <c r="H268" i="39"/>
  <c r="G135" i="39"/>
  <c r="H338" i="39"/>
  <c r="E244" i="39"/>
  <c r="I611" i="39"/>
  <c r="D396" i="39"/>
  <c r="E311" i="39"/>
  <c r="G461" i="39"/>
  <c r="I204" i="39"/>
  <c r="I79" i="39"/>
  <c r="G416" i="39"/>
  <c r="D166" i="39"/>
  <c r="D261" i="39"/>
  <c r="F85" i="39"/>
  <c r="F114" i="39"/>
  <c r="D525" i="39"/>
  <c r="I394" i="39"/>
  <c r="I241" i="39"/>
  <c r="H334" i="39"/>
  <c r="H160" i="39"/>
  <c r="I278" i="39"/>
  <c r="F129" i="39"/>
  <c r="G132" i="39"/>
  <c r="G76" i="39"/>
  <c r="D379" i="39"/>
  <c r="D53" i="39"/>
  <c r="D741" i="39"/>
  <c r="E449" i="39"/>
  <c r="D226" i="39"/>
  <c r="D342" i="39"/>
  <c r="I132" i="39"/>
  <c r="E78" i="39"/>
  <c r="G499" i="39"/>
  <c r="E195" i="39"/>
  <c r="I180" i="39"/>
  <c r="E178" i="39"/>
  <c r="E313" i="39"/>
  <c r="G187" i="39"/>
  <c r="F407" i="39"/>
  <c r="G47" i="39"/>
  <c r="I240" i="39"/>
  <c r="I402" i="39"/>
  <c r="H34" i="39"/>
  <c r="G329" i="39"/>
  <c r="I122" i="39"/>
  <c r="D435" i="39"/>
  <c r="G22" i="39"/>
  <c r="E76" i="39"/>
  <c r="G295" i="39"/>
  <c r="I533" i="39"/>
  <c r="E239" i="39"/>
  <c r="I29" i="39"/>
  <c r="G358" i="39"/>
  <c r="H25" i="39"/>
  <c r="F59" i="39"/>
  <c r="I81" i="39"/>
  <c r="H304" i="39"/>
  <c r="F351" i="39"/>
  <c r="H200" i="39"/>
  <c r="F568" i="39"/>
  <c r="I48" i="39"/>
  <c r="E395" i="39"/>
  <c r="D383" i="39"/>
  <c r="F89" i="39"/>
  <c r="E102" i="39"/>
  <c r="E521" i="39"/>
  <c r="D448" i="39"/>
  <c r="I86" i="39"/>
  <c r="I135" i="39"/>
  <c r="I454" i="39"/>
  <c r="D217" i="39"/>
  <c r="H232" i="39"/>
  <c r="H216" i="39"/>
  <c r="G169" i="39"/>
  <c r="G3" i="39"/>
  <c r="H128" i="39"/>
  <c r="G154" i="39"/>
  <c r="G451" i="39"/>
  <c r="H226" i="39"/>
  <c r="D216" i="39"/>
  <c r="H360" i="39"/>
  <c r="F111" i="39"/>
  <c r="F11" i="39"/>
  <c r="H317" i="39"/>
  <c r="E25" i="39"/>
  <c r="D254" i="39"/>
  <c r="D269" i="39"/>
  <c r="H61" i="39"/>
  <c r="H359" i="39"/>
  <c r="E814" i="39"/>
  <c r="F34" i="39"/>
  <c r="E36" i="39"/>
  <c r="E465" i="39"/>
  <c r="F257" i="39"/>
  <c r="D282" i="39"/>
  <c r="G128" i="39"/>
  <c r="I286" i="39"/>
  <c r="E11" i="39"/>
  <c r="G435" i="39"/>
  <c r="H192" i="39"/>
  <c r="H147" i="39"/>
  <c r="I635" i="39"/>
  <c r="F376" i="39"/>
  <c r="I179" i="39"/>
  <c r="I280" i="39"/>
  <c r="F19" i="39"/>
  <c r="F315" i="39"/>
  <c r="G11" i="39"/>
  <c r="G108" i="39"/>
  <c r="G276" i="39"/>
  <c r="E45" i="39"/>
  <c r="D723" i="39"/>
  <c r="E142" i="39"/>
  <c r="D178" i="39"/>
  <c r="I217" i="39"/>
  <c r="E287" i="39"/>
  <c r="F350" i="39"/>
  <c r="H979" i="39"/>
  <c r="E583" i="39"/>
  <c r="E588" i="39"/>
  <c r="D237" i="39"/>
  <c r="E238" i="39"/>
  <c r="I97" i="39"/>
  <c r="F24" i="39"/>
  <c r="G580" i="39"/>
  <c r="F48" i="39"/>
  <c r="E225" i="39"/>
  <c r="F145" i="39"/>
  <c r="G464" i="39"/>
  <c r="E379" i="39"/>
  <c r="D548" i="39"/>
  <c r="E444" i="39"/>
  <c r="H45" i="39"/>
  <c r="E396" i="39"/>
  <c r="H92" i="39"/>
  <c r="H339" i="39"/>
  <c r="E31" i="39"/>
  <c r="F387" i="39"/>
  <c r="D607" i="39"/>
  <c r="H395" i="39"/>
  <c r="D22" i="39"/>
  <c r="F141" i="39"/>
  <c r="E267" i="39"/>
  <c r="I165" i="39"/>
  <c r="G104" i="39"/>
  <c r="E738" i="39"/>
  <c r="H311" i="39"/>
  <c r="E136" i="39"/>
  <c r="H205" i="39"/>
  <c r="H939" i="39"/>
  <c r="H169" i="39"/>
  <c r="G697" i="39"/>
  <c r="D225" i="39"/>
  <c r="F386" i="39"/>
  <c r="D108" i="39"/>
  <c r="E335" i="39"/>
  <c r="G235" i="39"/>
  <c r="G8" i="39"/>
  <c r="H81" i="39"/>
  <c r="H219" i="39"/>
  <c r="F6" i="6"/>
  <c r="H188" i="39"/>
  <c r="D340" i="39"/>
  <c r="F590" i="39"/>
  <c r="F282" i="39"/>
  <c r="I6" i="39"/>
  <c r="F33" i="39"/>
  <c r="E172" i="39"/>
  <c r="D198" i="39"/>
  <c r="I301" i="39"/>
  <c r="I352" i="39"/>
  <c r="G252" i="39"/>
  <c r="F124" i="39"/>
  <c r="G119" i="39"/>
  <c r="I233" i="39"/>
  <c r="G182" i="39"/>
  <c r="F195" i="39"/>
  <c r="E152" i="39"/>
  <c r="F121" i="39"/>
  <c r="H175" i="39"/>
  <c r="D529" i="39"/>
  <c r="I128" i="39"/>
  <c r="E399" i="39"/>
  <c r="G390" i="39"/>
  <c r="H242" i="39"/>
  <c r="E543" i="39"/>
  <c r="I14" i="39"/>
  <c r="D248" i="39"/>
  <c r="I137" i="39"/>
  <c r="G114" i="39"/>
  <c r="G109" i="39"/>
  <c r="E334" i="39"/>
  <c r="G549" i="39"/>
  <c r="H197" i="39"/>
  <c r="G294" i="39"/>
  <c r="E180" i="39"/>
  <c r="E454" i="39"/>
  <c r="F201" i="39"/>
  <c r="I178" i="39"/>
  <c r="H243" i="39"/>
  <c r="D72" i="39"/>
  <c r="H19" i="39"/>
  <c r="G525" i="39"/>
  <c r="E357" i="39"/>
  <c r="I134" i="39"/>
  <c r="I234" i="39"/>
  <c r="H407" i="39"/>
  <c r="G203" i="39"/>
  <c r="G204" i="39"/>
  <c r="E624" i="39"/>
  <c r="E202" i="39"/>
  <c r="G823" i="39"/>
  <c r="G595" i="39"/>
  <c r="E116" i="39"/>
  <c r="G742" i="39"/>
  <c r="E146" i="39"/>
  <c r="F565" i="39"/>
  <c r="F354" i="39"/>
  <c r="I176" i="39"/>
  <c r="I114" i="39"/>
  <c r="H177" i="39"/>
  <c r="F37" i="39"/>
  <c r="F169" i="39"/>
  <c r="D331" i="39"/>
  <c r="H239" i="39"/>
  <c r="G231" i="39"/>
  <c r="I200" i="39"/>
  <c r="E189" i="39"/>
  <c r="G168" i="39"/>
  <c r="G431" i="39"/>
  <c r="G35" i="39"/>
  <c r="E181" i="39"/>
  <c r="I326" i="39"/>
  <c r="E536" i="39"/>
  <c r="I565" i="39"/>
  <c r="F215" i="39"/>
  <c r="I232" i="39"/>
  <c r="G386" i="39"/>
  <c r="H276" i="39"/>
  <c r="E10" i="39"/>
  <c r="G304" i="39"/>
  <c r="H708" i="39"/>
  <c r="I129" i="39"/>
  <c r="E353" i="39"/>
  <c r="F132" i="39"/>
  <c r="D161" i="39"/>
  <c r="I89" i="39"/>
  <c r="G683" i="39"/>
  <c r="I146" i="39"/>
  <c r="E155" i="39"/>
  <c r="F270" i="39"/>
  <c r="F348" i="39"/>
  <c r="G136" i="39"/>
  <c r="I54" i="39"/>
  <c r="H281" i="39"/>
  <c r="H247" i="39"/>
  <c r="E275" i="39"/>
  <c r="C611" i="39"/>
  <c r="D68" i="39"/>
  <c r="F373" i="39"/>
  <c r="D31" i="39"/>
  <c r="F309" i="39"/>
  <c r="H150" i="39"/>
  <c r="D223" i="39"/>
  <c r="E167" i="39"/>
  <c r="G100" i="39"/>
  <c r="F216" i="39"/>
  <c r="H125" i="39"/>
  <c r="G50" i="39"/>
  <c r="D304" i="39"/>
  <c r="G432" i="39"/>
  <c r="F29" i="39"/>
  <c r="I291" i="39"/>
  <c r="E345" i="39"/>
  <c r="F235" i="39"/>
  <c r="D371" i="39"/>
  <c r="I140" i="39"/>
  <c r="G575" i="39"/>
  <c r="H138" i="39"/>
  <c r="H85" i="39"/>
  <c r="G283" i="39"/>
  <c r="G152" i="39"/>
  <c r="F229" i="39"/>
  <c r="G363" i="39"/>
  <c r="G372" i="39"/>
  <c r="G503" i="39"/>
  <c r="F242" i="39"/>
  <c r="F307" i="39"/>
  <c r="D13" i="39"/>
  <c r="E186" i="39"/>
  <c r="H73" i="39"/>
  <c r="F540" i="39"/>
  <c r="E23" i="39"/>
  <c r="D351" i="39"/>
  <c r="H96" i="39"/>
  <c r="D619" i="39"/>
  <c r="H62" i="39"/>
  <c r="I407" i="39"/>
  <c r="E124" i="39"/>
  <c r="F172" i="39"/>
  <c r="E318" i="39"/>
  <c r="I216" i="39"/>
  <c r="I368" i="39"/>
  <c r="D82" i="39"/>
  <c r="D221" i="39"/>
  <c r="E264" i="39"/>
  <c r="I237" i="39"/>
  <c r="I239" i="39"/>
  <c r="F160" i="39"/>
  <c r="G332" i="39"/>
  <c r="E100" i="39"/>
  <c r="D76" i="39"/>
  <c r="F58" i="39"/>
  <c r="G21" i="39"/>
  <c r="E270" i="39"/>
  <c r="H418" i="39"/>
  <c r="I419" i="39"/>
  <c r="H179" i="39"/>
  <c r="D353" i="39"/>
  <c r="F84" i="39"/>
  <c r="I410" i="39"/>
  <c r="I105" i="39"/>
  <c r="F395" i="39"/>
  <c r="E246" i="39"/>
  <c r="E58" i="39"/>
  <c r="G344" i="39"/>
  <c r="E757" i="39"/>
  <c r="E300" i="39"/>
  <c r="G156" i="39"/>
  <c r="F332" i="39"/>
  <c r="E288" i="39"/>
  <c r="F258" i="39"/>
  <c r="G158" i="39"/>
  <c r="D163" i="39"/>
  <c r="G245" i="39"/>
  <c r="E43" i="39"/>
  <c r="D402" i="39"/>
  <c r="F94" i="39"/>
  <c r="F305" i="39"/>
  <c r="F40" i="39"/>
  <c r="E191" i="39"/>
  <c r="D110" i="39"/>
  <c r="F420" i="39"/>
  <c r="G160" i="39"/>
  <c r="I17" i="39"/>
  <c r="E41" i="39"/>
  <c r="E165" i="39"/>
  <c r="E397" i="39"/>
  <c r="I271" i="39"/>
  <c r="I417" i="39"/>
  <c r="I250" i="39"/>
  <c r="E117" i="39"/>
  <c r="F200" i="39"/>
  <c r="D305" i="39"/>
  <c r="I458" i="39"/>
  <c r="H116" i="39"/>
  <c r="G17" i="39"/>
  <c r="H263" i="39"/>
  <c r="E17" i="39"/>
  <c r="E54" i="39"/>
  <c r="I264" i="39"/>
  <c r="H90" i="39"/>
  <c r="H509" i="39"/>
  <c r="H622" i="39"/>
  <c r="D460" i="39"/>
  <c r="E62" i="39"/>
  <c r="I489" i="39"/>
  <c r="F113" i="39"/>
  <c r="H221" i="39"/>
  <c r="F226" i="39"/>
  <c r="D656" i="39"/>
  <c r="F280" i="39"/>
  <c r="G207" i="39"/>
  <c r="D2" i="39"/>
  <c r="F204" i="39"/>
  <c r="D521" i="39"/>
  <c r="F142" i="39"/>
  <c r="D394" i="39"/>
  <c r="D4" i="39"/>
  <c r="G266" i="39"/>
  <c r="D231" i="39"/>
  <c r="G127" i="39"/>
  <c r="G486" i="39"/>
  <c r="E105" i="39"/>
  <c r="H331" i="39"/>
  <c r="G211" i="39"/>
  <c r="F232" i="39"/>
  <c r="E520" i="39"/>
  <c r="F146" i="39"/>
  <c r="D313" i="39"/>
  <c r="E89" i="39"/>
  <c r="D17" i="39"/>
  <c r="E197" i="39"/>
  <c r="H471" i="39"/>
  <c r="G70" i="39"/>
  <c r="I15" i="39"/>
  <c r="I362" i="39"/>
  <c r="H417" i="39"/>
  <c r="I74" i="39"/>
  <c r="H240" i="39"/>
  <c r="I133" i="39"/>
  <c r="H9" i="39"/>
  <c r="D665" i="39"/>
  <c r="F65" i="39"/>
  <c r="E229" i="39"/>
  <c r="H71" i="39"/>
  <c r="I389" i="39"/>
  <c r="H676" i="39"/>
  <c r="I37" i="39"/>
  <c r="E219" i="39"/>
  <c r="F177" i="39"/>
  <c r="D142" i="39"/>
  <c r="I572" i="39"/>
  <c r="F71" i="39"/>
  <c r="G597" i="39"/>
  <c r="I399" i="39"/>
  <c r="D113" i="39"/>
  <c r="I622" i="39"/>
  <c r="D336" i="39"/>
  <c r="I22" i="39"/>
  <c r="H209" i="39"/>
  <c r="D51" i="39"/>
  <c r="D494" i="39"/>
  <c r="H539" i="39"/>
  <c r="E427" i="39"/>
  <c r="I227" i="39"/>
  <c r="D579" i="39"/>
  <c r="F325" i="39"/>
  <c r="F149" i="39"/>
  <c r="I288" i="39"/>
  <c r="G409" i="39"/>
  <c r="F39" i="39"/>
  <c r="G299" i="39"/>
  <c r="F21" i="39"/>
  <c r="E148" i="39"/>
  <c r="E341" i="39"/>
  <c r="D477" i="39"/>
  <c r="H98" i="39"/>
  <c r="H119" i="39"/>
  <c r="E251" i="39"/>
  <c r="I172" i="39"/>
  <c r="H10" i="39"/>
  <c r="F416" i="39"/>
  <c r="D227" i="39"/>
  <c r="H532" i="39"/>
  <c r="D126" i="39"/>
  <c r="F76" i="39"/>
  <c r="H312" i="39"/>
  <c r="I330" i="39"/>
  <c r="H110" i="39"/>
  <c r="H154" i="39"/>
  <c r="D453" i="39"/>
  <c r="E457" i="39"/>
  <c r="F184" i="39"/>
  <c r="H162" i="39"/>
  <c r="E27" i="39"/>
  <c r="H13" i="39"/>
  <c r="F64" i="39"/>
  <c r="F6" i="39"/>
  <c r="E284" i="39"/>
  <c r="G172" i="39"/>
  <c r="I252" i="39"/>
  <c r="H229" i="39"/>
  <c r="F233" i="39"/>
  <c r="H126" i="39"/>
  <c r="G124" i="39"/>
  <c r="I163" i="39"/>
  <c r="F16" i="39"/>
  <c r="I68" i="39"/>
  <c r="H290" i="39"/>
  <c r="H28" i="39"/>
  <c r="D6" i="6"/>
  <c r="I7" i="6"/>
  <c r="I6" i="6" s="1"/>
  <c r="H57" i="39"/>
  <c r="E549" i="39"/>
  <c r="I158" i="39"/>
  <c r="G545" i="39"/>
  <c r="H36" i="39"/>
  <c r="E294" i="39"/>
  <c r="E73" i="39"/>
  <c r="E201" i="39"/>
  <c r="D299" i="39"/>
  <c r="D446" i="39"/>
  <c r="D77" i="39"/>
  <c r="I188" i="39"/>
  <c r="I83" i="39"/>
  <c r="I126" i="39"/>
  <c r="D43" i="39"/>
  <c r="I138" i="39"/>
  <c r="H367" i="39"/>
  <c r="E839" i="39"/>
  <c r="G167" i="39"/>
  <c r="H315" i="39"/>
  <c r="D417" i="39"/>
  <c r="I334" i="39"/>
  <c r="H393" i="39"/>
  <c r="I85" i="39"/>
  <c r="H178" i="39"/>
  <c r="I162" i="39"/>
  <c r="D50" i="39"/>
  <c r="D273" i="39"/>
  <c r="E13" i="39"/>
  <c r="H485" i="39"/>
  <c r="F101" i="39"/>
  <c r="H64" i="39"/>
  <c r="D211" i="39"/>
  <c r="G51" i="39"/>
  <c r="G610" i="39"/>
  <c r="I49" i="39"/>
  <c r="D392" i="39"/>
  <c r="I312" i="39"/>
  <c r="H295" i="39"/>
  <c r="G256" i="39"/>
  <c r="E269" i="39"/>
  <c r="G687" i="39"/>
  <c r="D374" i="39"/>
  <c r="G529" i="39"/>
  <c r="G24" i="39"/>
  <c r="E516" i="39"/>
  <c r="H271" i="39"/>
  <c r="E615" i="39"/>
  <c r="I24" i="39"/>
  <c r="E305" i="39"/>
  <c r="F224" i="39"/>
  <c r="F246" i="39"/>
  <c r="H88" i="39"/>
  <c r="G192" i="39"/>
  <c r="F110" i="39"/>
  <c r="H318" i="39"/>
  <c r="E61" i="39"/>
  <c r="G210" i="39"/>
  <c r="I788" i="39"/>
  <c r="F261" i="39"/>
  <c r="F236" i="39"/>
  <c r="I497" i="39"/>
  <c r="I258" i="39"/>
  <c r="F250" i="39"/>
  <c r="G171" i="39"/>
  <c r="E188" i="39"/>
  <c r="D25" i="39"/>
  <c r="H8" i="39"/>
  <c r="G576" i="39"/>
  <c r="F247" i="39"/>
  <c r="F240" i="39"/>
  <c r="G212" i="39"/>
  <c r="F414" i="39"/>
  <c r="F4" i="39"/>
  <c r="D107" i="39"/>
  <c r="F93" i="39"/>
  <c r="F259" i="39"/>
  <c r="E232" i="39"/>
  <c r="H77" i="39"/>
  <c r="E85" i="39"/>
  <c r="D264" i="39"/>
  <c r="I11" i="39"/>
  <c r="H68" i="39"/>
  <c r="G19" i="39"/>
  <c r="D570" i="39"/>
  <c r="D90" i="39"/>
  <c r="E154" i="39"/>
  <c r="H152" i="39"/>
  <c r="I9" i="39"/>
  <c r="D175" i="39"/>
  <c r="D24" i="39"/>
  <c r="E35" i="39"/>
  <c r="D179" i="39"/>
  <c r="F92" i="39"/>
  <c r="E277" i="39"/>
  <c r="D160" i="39"/>
  <c r="H31" i="3"/>
  <c r="I379" i="39"/>
  <c r="G30" i="39"/>
  <c r="E200" i="39"/>
  <c r="D143" i="39"/>
  <c r="G131" i="39"/>
  <c r="D512" i="39"/>
  <c r="G430" i="39"/>
  <c r="G246" i="39"/>
  <c r="I23" i="39"/>
  <c r="F219" i="39"/>
  <c r="I211" i="39"/>
  <c r="I127" i="39"/>
  <c r="F220" i="39"/>
  <c r="G38" i="39"/>
  <c r="H378" i="39"/>
  <c r="G320" i="39"/>
  <c r="D421" i="39"/>
  <c r="F133" i="39"/>
  <c r="I265" i="39"/>
  <c r="G179" i="39"/>
  <c r="F131" i="39"/>
  <c r="I91" i="39"/>
  <c r="I197" i="39"/>
  <c r="F182" i="39"/>
  <c r="H60" i="39"/>
  <c r="H120" i="39"/>
  <c r="H3" i="39"/>
  <c r="D357" i="39"/>
  <c r="F196" i="39"/>
  <c r="F267" i="39"/>
  <c r="F2" i="39"/>
  <c r="F53" i="39"/>
  <c r="I295" i="39"/>
  <c r="D522" i="39"/>
  <c r="I63" i="39"/>
  <c r="I71" i="39"/>
  <c r="D319" i="39"/>
  <c r="H208" i="39"/>
  <c r="H228" i="39"/>
  <c r="G56" i="39"/>
  <c r="D30" i="39"/>
  <c r="E272" i="39"/>
  <c r="H309" i="39"/>
  <c r="D19" i="39"/>
  <c r="I545" i="39"/>
  <c r="F470" i="39"/>
  <c r="E280" i="39"/>
  <c r="F57" i="39"/>
  <c r="H313" i="39"/>
  <c r="I398" i="39"/>
  <c r="G15" i="39"/>
  <c r="G37" i="39"/>
  <c r="E98" i="39"/>
  <c r="H371" i="39"/>
  <c r="F181" i="39"/>
  <c r="F8" i="39"/>
  <c r="H516" i="39"/>
  <c r="G418" i="39"/>
  <c r="H374" i="39"/>
  <c r="E456" i="39"/>
  <c r="I30" i="39"/>
  <c r="G143" i="39"/>
  <c r="F656" i="39"/>
  <c r="G10" i="39"/>
  <c r="F183" i="39"/>
  <c r="H70" i="39"/>
  <c r="H195" i="39"/>
  <c r="D36" i="39"/>
  <c r="E104" i="39"/>
  <c r="G107" i="39"/>
  <c r="H662" i="39"/>
  <c r="I27" i="39"/>
  <c r="D125" i="39"/>
  <c r="I249" i="39"/>
  <c r="G325" i="39"/>
  <c r="E166" i="39"/>
  <c r="G400" i="39"/>
  <c r="E12" i="39"/>
  <c r="H29" i="39"/>
  <c r="H132" i="39"/>
  <c r="G422" i="39"/>
  <c r="E386" i="39"/>
  <c r="F329" i="39"/>
  <c r="F277" i="39"/>
  <c r="E296" i="39"/>
  <c r="H30" i="3"/>
  <c r="H24" i="3"/>
  <c r="H28" i="3"/>
  <c r="H27" i="3"/>
  <c r="H26" i="3"/>
  <c r="H29" i="3"/>
  <c r="H25" i="3"/>
  <c r="T35" i="9"/>
  <c r="H23" i="3"/>
  <c r="H22" i="3"/>
  <c r="H14" i="3"/>
  <c r="H21" i="3"/>
  <c r="H17" i="3"/>
  <c r="H13" i="3"/>
  <c r="H20" i="3"/>
  <c r="H16" i="3"/>
  <c r="P16" i="9"/>
  <c r="H19" i="3"/>
  <c r="P40" i="9"/>
  <c r="H18" i="3"/>
  <c r="H11" i="3"/>
  <c r="O8" i="9"/>
  <c r="I8" i="7"/>
  <c r="Q33" i="9"/>
  <c r="P23" i="9"/>
  <c r="G7" i="7"/>
  <c r="O28" i="9"/>
  <c r="O15" i="9"/>
  <c r="H10" i="3"/>
  <c r="S15" i="9"/>
  <c r="S8" i="9"/>
  <c r="P30" i="9"/>
  <c r="H12" i="3"/>
  <c r="T39" i="9"/>
  <c r="R13" i="9"/>
  <c r="K23" i="7"/>
  <c r="S34" i="9"/>
  <c r="R35" i="9"/>
  <c r="P10" i="9"/>
  <c r="O21" i="9"/>
  <c r="H15" i="3"/>
  <c r="K21" i="7"/>
  <c r="S21" i="9"/>
  <c r="Q18" i="9"/>
  <c r="T30" i="9"/>
  <c r="Q42" i="9"/>
  <c r="G9" i="7"/>
  <c r="O38" i="9"/>
  <c r="T41" i="9"/>
  <c r="S36" i="9"/>
  <c r="S23" i="9"/>
  <c r="S16" i="9"/>
  <c r="S10" i="9"/>
  <c r="R38" i="9"/>
  <c r="J9" i="7"/>
  <c r="R28" i="9"/>
  <c r="J7" i="7"/>
  <c r="R21" i="9"/>
  <c r="R15" i="9"/>
  <c r="R8" i="9"/>
  <c r="Q35" i="9"/>
  <c r="Q13" i="9"/>
  <c r="P42" i="9"/>
  <c r="H8" i="7"/>
  <c r="P33" i="9"/>
  <c r="P18" i="9"/>
  <c r="O40" i="9"/>
  <c r="O30" i="9"/>
  <c r="O23" i="9"/>
  <c r="O16" i="9"/>
  <c r="O10" i="9"/>
  <c r="I23" i="7"/>
  <c r="I21" i="7"/>
  <c r="G22" i="7"/>
  <c r="T40" i="9"/>
  <c r="T36" i="9"/>
  <c r="T31" i="9"/>
  <c r="H7" i="3"/>
  <c r="T26" i="9"/>
  <c r="S35" i="9"/>
  <c r="S22" i="9"/>
  <c r="S9" i="9"/>
  <c r="R36" i="9"/>
  <c r="R26" i="9"/>
  <c r="G6" i="8" s="1"/>
  <c r="R49" i="9"/>
  <c r="R20" i="9"/>
  <c r="R14" i="9"/>
  <c r="Q34" i="9"/>
  <c r="Q19" i="9"/>
  <c r="Q12" i="9"/>
  <c r="P41" i="9"/>
  <c r="P31" i="9"/>
  <c r="P17" i="9"/>
  <c r="P11" i="9"/>
  <c r="O39" i="9"/>
  <c r="O29" i="9"/>
  <c r="O22" i="9"/>
  <c r="O9" i="9"/>
  <c r="J23" i="7"/>
  <c r="J21" i="7"/>
  <c r="H22" i="7"/>
  <c r="T38" i="9"/>
  <c r="T34" i="9"/>
  <c r="T29" i="9"/>
  <c r="T23" i="9"/>
  <c r="T19" i="9"/>
  <c r="T15" i="9"/>
  <c r="T11" i="9"/>
  <c r="S42" i="9"/>
  <c r="K8" i="7"/>
  <c r="S33" i="9"/>
  <c r="S20" i="9"/>
  <c r="S14" i="9"/>
  <c r="R34" i="9"/>
  <c r="R19" i="9"/>
  <c r="R12" i="9"/>
  <c r="Q41" i="9"/>
  <c r="Q31" i="9"/>
  <c r="Q17" i="9"/>
  <c r="Q11" i="9"/>
  <c r="P39" i="9"/>
  <c r="P29" i="9"/>
  <c r="P22" i="9"/>
  <c r="P9" i="9"/>
  <c r="O36" i="9"/>
  <c r="O26" i="9"/>
  <c r="D6" i="8" s="1"/>
  <c r="O49" i="9"/>
  <c r="O20" i="9"/>
  <c r="O14" i="9"/>
  <c r="S26" i="9"/>
  <c r="H6" i="8" s="1"/>
  <c r="S49" i="9"/>
  <c r="H8" i="3"/>
  <c r="T33" i="9"/>
  <c r="T28" i="9"/>
  <c r="T22" i="9"/>
  <c r="T18" i="9"/>
  <c r="T14" i="9"/>
  <c r="T10" i="9"/>
  <c r="S41" i="9"/>
  <c r="S31" i="9"/>
  <c r="S13" i="9"/>
  <c r="R42" i="9"/>
  <c r="J8" i="7"/>
  <c r="R33" i="9"/>
  <c r="R18" i="9"/>
  <c r="Q40" i="9"/>
  <c r="Q30" i="9"/>
  <c r="Q23" i="9"/>
  <c r="Q16" i="9"/>
  <c r="Q10" i="9"/>
  <c r="H9" i="7"/>
  <c r="P38" i="9"/>
  <c r="P28" i="9"/>
  <c r="H7" i="7"/>
  <c r="P21" i="9"/>
  <c r="P15" i="9"/>
  <c r="P8" i="9"/>
  <c r="O35" i="9"/>
  <c r="O13" i="9"/>
  <c r="I22" i="7"/>
  <c r="G23" i="7"/>
  <c r="G21" i="7"/>
  <c r="T21" i="9"/>
  <c r="T17" i="9"/>
  <c r="T13" i="9"/>
  <c r="T9" i="9"/>
  <c r="S40" i="9"/>
  <c r="S30" i="9"/>
  <c r="S19" i="9"/>
  <c r="S12" i="9"/>
  <c r="R41" i="9"/>
  <c r="R31" i="9"/>
  <c r="R17" i="9"/>
  <c r="R11" i="9"/>
  <c r="Q39" i="9"/>
  <c r="Q29" i="9"/>
  <c r="Q22" i="9"/>
  <c r="Q9" i="9"/>
  <c r="P36" i="9"/>
  <c r="P26" i="9"/>
  <c r="E6" i="8" s="1"/>
  <c r="P49" i="9"/>
  <c r="P20" i="9"/>
  <c r="P14" i="9"/>
  <c r="O34" i="9"/>
  <c r="O19" i="9"/>
  <c r="O12" i="9"/>
  <c r="K22" i="7"/>
  <c r="T20" i="9"/>
  <c r="T16" i="9"/>
  <c r="T12" i="9"/>
  <c r="T8" i="9"/>
  <c r="S39" i="9"/>
  <c r="S29" i="9"/>
  <c r="S18" i="9"/>
  <c r="R40" i="9"/>
  <c r="R30" i="9"/>
  <c r="R23" i="9"/>
  <c r="R16" i="9"/>
  <c r="R10" i="9"/>
  <c r="I9" i="7"/>
  <c r="Q38" i="9"/>
  <c r="I7" i="7"/>
  <c r="Q28" i="9"/>
  <c r="Q21" i="9"/>
  <c r="Q15" i="9"/>
  <c r="Q8" i="9"/>
  <c r="P35" i="9"/>
  <c r="P13" i="9"/>
  <c r="O42" i="9"/>
  <c r="O33" i="9"/>
  <c r="G8" i="7"/>
  <c r="O18" i="9"/>
  <c r="H9" i="3"/>
  <c r="J22" i="7"/>
  <c r="H23" i="7"/>
  <c r="H21" i="7"/>
  <c r="T42" i="9"/>
  <c r="S38" i="9"/>
  <c r="K9" i="7"/>
  <c r="K7" i="7"/>
  <c r="S28" i="9"/>
  <c r="S17" i="9"/>
  <c r="S11" i="9"/>
  <c r="R39" i="9"/>
  <c r="R29" i="9"/>
  <c r="R22" i="9"/>
  <c r="R9" i="9"/>
  <c r="Q36" i="9"/>
  <c r="Q26" i="9"/>
  <c r="F6" i="8" s="1"/>
  <c r="Q49" i="9"/>
  <c r="Q20" i="9"/>
  <c r="Q14" i="9"/>
  <c r="P34" i="9"/>
  <c r="P19" i="9"/>
  <c r="P12" i="9"/>
  <c r="O41" i="9"/>
  <c r="O31" i="9"/>
  <c r="O17" i="9"/>
  <c r="O11" i="9"/>
  <c r="O5" i="119"/>
  <c r="O3" i="119"/>
  <c r="O2" i="119"/>
  <c r="O1" i="120"/>
  <c r="O4" i="120" s="1"/>
  <c r="O3" i="120"/>
  <c r="O2" i="120"/>
  <c r="O1" i="2"/>
  <c r="O4" i="2" s="1"/>
  <c r="O5" i="2"/>
  <c r="O3" i="2"/>
  <c r="O5" i="117"/>
  <c r="O1" i="117"/>
  <c r="O4" i="117" s="1"/>
  <c r="O3" i="117"/>
  <c r="O1" i="118"/>
  <c r="O4" i="118" s="1"/>
  <c r="O2" i="118"/>
  <c r="O3" i="118"/>
  <c r="O5" i="118"/>
  <c r="O1" i="125"/>
  <c r="O4" i="125" s="1"/>
  <c r="O3" i="125"/>
  <c r="O2" i="125"/>
  <c r="O5" i="125"/>
  <c r="O1" i="126"/>
  <c r="O4" i="126" s="1"/>
  <c r="O3" i="126"/>
  <c r="O2" i="126"/>
  <c r="O5" i="126"/>
  <c r="O1" i="127"/>
  <c r="O4" i="127" s="1"/>
  <c r="O5" i="127"/>
  <c r="O2" i="127"/>
  <c r="O3" i="127"/>
  <c r="O3" i="134"/>
  <c r="O2" i="134"/>
  <c r="O5" i="134"/>
  <c r="O1" i="116"/>
  <c r="O4" i="116" s="1"/>
  <c r="O5" i="116"/>
  <c r="O2" i="116"/>
  <c r="O3" i="116"/>
  <c r="O2" i="124"/>
  <c r="O1" i="124"/>
  <c r="O4" i="124" s="1"/>
  <c r="O3" i="124"/>
  <c r="O2" i="131"/>
  <c r="P3" i="131" s="1"/>
  <c r="O5" i="131"/>
  <c r="O1" i="131"/>
  <c r="O4" i="131" s="1"/>
  <c r="O1" i="132"/>
  <c r="O4" i="132" s="1"/>
  <c r="O3" i="132"/>
  <c r="P3" i="132" s="1"/>
  <c r="O2" i="133"/>
  <c r="O1" i="133"/>
  <c r="O4" i="133" s="1"/>
  <c r="O5" i="133"/>
  <c r="O3" i="133"/>
  <c r="O5" i="123"/>
  <c r="O3" i="123"/>
  <c r="P3" i="123" s="1"/>
  <c r="O1" i="123"/>
  <c r="O4" i="123" s="1"/>
  <c r="O3" i="130"/>
  <c r="O2" i="130"/>
  <c r="O5" i="130"/>
  <c r="O1" i="130"/>
  <c r="O4" i="130" s="1"/>
  <c r="O3" i="136"/>
  <c r="O2" i="136"/>
  <c r="O2" i="117"/>
  <c r="O1" i="115"/>
  <c r="O4" i="115" s="1"/>
  <c r="O3" i="115"/>
  <c r="O2" i="115"/>
  <c r="O5" i="115"/>
  <c r="O2" i="122"/>
  <c r="O3" i="122"/>
  <c r="O5" i="122"/>
  <c r="O2" i="2"/>
  <c r="P3" i="2" s="1"/>
  <c r="O1" i="90"/>
  <c r="O4" i="90" s="1"/>
  <c r="O3" i="90"/>
  <c r="O2" i="90"/>
  <c r="O5" i="90"/>
  <c r="O5" i="114"/>
  <c r="O1" i="114"/>
  <c r="O4" i="114" s="1"/>
  <c r="O3" i="114"/>
  <c r="O2" i="114"/>
  <c r="O1" i="121"/>
  <c r="O4" i="121" s="1"/>
  <c r="O3" i="121"/>
  <c r="O2" i="121"/>
  <c r="O5" i="121"/>
  <c r="O3" i="129"/>
  <c r="O2" i="129"/>
  <c r="O5" i="129"/>
  <c r="O1" i="129"/>
  <c r="O4" i="129" s="1"/>
  <c r="O3" i="128"/>
  <c r="O2" i="128"/>
  <c r="O1" i="128"/>
  <c r="O4" i="128" s="1"/>
  <c r="O2" i="135"/>
  <c r="O3" i="135"/>
  <c r="O5" i="135"/>
  <c r="O1" i="135"/>
  <c r="O4" i="135" s="1"/>
  <c r="L8" i="7" l="1"/>
  <c r="Q37" i="9"/>
  <c r="L23" i="7"/>
  <c r="P27" i="9"/>
  <c r="P32" i="9"/>
  <c r="P3" i="117"/>
  <c r="P3" i="126"/>
  <c r="P3" i="134"/>
  <c r="P3" i="120"/>
  <c r="Q27" i="9"/>
  <c r="P3" i="127"/>
  <c r="P3" i="125"/>
  <c r="P3" i="119"/>
  <c r="P3" i="129"/>
  <c r="P3" i="136"/>
  <c r="H24" i="7"/>
  <c r="H34" i="7"/>
  <c r="P37" i="9"/>
  <c r="R32" i="9"/>
  <c r="R27" i="9"/>
  <c r="O37" i="9"/>
  <c r="Q32" i="9"/>
  <c r="T49" i="9"/>
  <c r="S32" i="9"/>
  <c r="L9" i="7"/>
  <c r="J20" i="7"/>
  <c r="J10" i="7"/>
  <c r="P3" i="135"/>
  <c r="T27" i="9"/>
  <c r="D9" i="8"/>
  <c r="D7" i="8"/>
  <c r="D8" i="8"/>
  <c r="I6" i="8"/>
  <c r="T37" i="9"/>
  <c r="R37" i="9"/>
  <c r="P3" i="122"/>
  <c r="P3" i="118"/>
  <c r="P3" i="121"/>
  <c r="P3" i="90"/>
  <c r="F9" i="8"/>
  <c r="F7" i="8"/>
  <c r="F8" i="8"/>
  <c r="S27" i="9"/>
  <c r="T32" i="9"/>
  <c r="I34" i="7"/>
  <c r="I24" i="7"/>
  <c r="P3" i="128"/>
  <c r="P3" i="115"/>
  <c r="P3" i="130"/>
  <c r="P3" i="133"/>
  <c r="P3" i="124"/>
  <c r="K10" i="7"/>
  <c r="K20" i="7"/>
  <c r="E9" i="8"/>
  <c r="E7" i="8"/>
  <c r="E8" i="8"/>
  <c r="J24" i="7"/>
  <c r="J34" i="7"/>
  <c r="G7" i="8"/>
  <c r="G8" i="8"/>
  <c r="G9" i="8"/>
  <c r="O27" i="9"/>
  <c r="P3" i="114"/>
  <c r="P3" i="116"/>
  <c r="S37" i="9"/>
  <c r="O32" i="9"/>
  <c r="I10" i="7"/>
  <c r="I20" i="7"/>
  <c r="G34" i="7"/>
  <c r="L21" i="7"/>
  <c r="G24" i="7"/>
  <c r="H20" i="7"/>
  <c r="H10" i="7"/>
  <c r="H7" i="8"/>
  <c r="H8" i="8"/>
  <c r="H9" i="8"/>
  <c r="L22" i="7"/>
  <c r="K34" i="7"/>
  <c r="K24" i="7"/>
  <c r="L7" i="7"/>
  <c r="G10" i="7"/>
  <c r="G20" i="7"/>
  <c r="T50" i="9"/>
  <c r="B51" i="9"/>
  <c r="I51" i="9"/>
  <c r="L20" i="7" l="1"/>
  <c r="H35" i="7"/>
  <c r="H40" i="7" s="1"/>
  <c r="E11" i="8"/>
  <c r="I35" i="7"/>
  <c r="I40" i="7" s="1"/>
  <c r="G11" i="8"/>
  <c r="G35" i="7"/>
  <c r="G40" i="7" s="1"/>
  <c r="B32" i="9"/>
  <c r="F11" i="8"/>
  <c r="L34" i="7"/>
  <c r="B27" i="9"/>
  <c r="O51" i="9"/>
  <c r="Q51" i="9"/>
  <c r="P51" i="9"/>
  <c r="S51" i="9"/>
  <c r="R51" i="9"/>
  <c r="V51" i="9"/>
  <c r="J35" i="7"/>
  <c r="J40" i="7" s="1"/>
  <c r="B37" i="9"/>
  <c r="D11" i="8"/>
  <c r="I8" i="8"/>
  <c r="K35" i="7"/>
  <c r="K40" i="7" s="1"/>
  <c r="I7" i="8"/>
  <c r="H11" i="8"/>
  <c r="I9" i="8"/>
  <c r="L10" i="7"/>
  <c r="L24" i="7"/>
  <c r="I11" i="8" l="1"/>
  <c r="L35" i="7"/>
  <c r="L40" i="7"/>
  <c r="T51" i="9"/>
  <c r="B52" i="9"/>
  <c r="I52" i="9"/>
  <c r="Q52" i="9" l="1"/>
  <c r="S52" i="9"/>
  <c r="O52" i="9"/>
  <c r="P52" i="9"/>
  <c r="R52" i="9"/>
  <c r="V52" i="9"/>
  <c r="M39" i="7"/>
  <c r="M37" i="7"/>
  <c r="M20" i="7"/>
  <c r="M34" i="7"/>
  <c r="T52" i="9" l="1"/>
  <c r="I53" i="9"/>
  <c r="B53" i="9"/>
  <c r="V53" i="9" l="1"/>
  <c r="O53" i="9"/>
  <c r="R53" i="9"/>
  <c r="R46" i="9" s="1"/>
  <c r="R47" i="9" s="1"/>
  <c r="P53" i="9"/>
  <c r="P46" i="9" s="1"/>
  <c r="P47" i="9" s="1"/>
  <c r="S53" i="9"/>
  <c r="S46" i="9" s="1"/>
  <c r="S47" i="9" s="1"/>
  <c r="Q53" i="9"/>
  <c r="Q46" i="9" s="1"/>
  <c r="Q47" i="9" s="1"/>
  <c r="T53" i="9" l="1"/>
  <c r="T46" i="9" s="1"/>
  <c r="T47" i="9" s="1"/>
  <c r="O46" i="9"/>
  <c r="O47" i="9" s="1"/>
  <c r="I54" i="9"/>
  <c r="B54" i="9"/>
  <c r="B47" i="9" l="1"/>
  <c r="V54" i="9"/>
  <c r="P54" i="9"/>
  <c r="Q54" i="9"/>
  <c r="S54" i="9"/>
  <c r="O54" i="9"/>
  <c r="R54" i="9"/>
  <c r="T54" i="9" l="1"/>
  <c r="I55" i="9"/>
  <c r="B55" i="9"/>
  <c r="V55" i="9" l="1"/>
  <c r="R55" i="9"/>
  <c r="P55" i="9"/>
  <c r="O55" i="9"/>
  <c r="Q55" i="9"/>
  <c r="S55" i="9"/>
  <c r="T55" i="9" l="1"/>
  <c r="I56" i="9"/>
  <c r="B56" i="9"/>
  <c r="V56" i="9" l="1"/>
  <c r="Q56" i="9"/>
  <c r="O56" i="9"/>
  <c r="R56" i="9"/>
  <c r="P56" i="9"/>
  <c r="S56" i="9"/>
  <c r="T56" i="9" l="1"/>
  <c r="B57" i="9"/>
  <c r="I57" i="9"/>
  <c r="P57" i="9" l="1"/>
  <c r="O57" i="9"/>
  <c r="R57" i="9"/>
  <c r="S57" i="9"/>
  <c r="Q57" i="9"/>
  <c r="V57" i="9"/>
  <c r="T57" i="9" l="1"/>
  <c r="B58" i="9"/>
  <c r="I58" i="9"/>
  <c r="S58" i="9" l="1"/>
  <c r="O58" i="9"/>
  <c r="P58" i="9"/>
  <c r="R58" i="9"/>
  <c r="Q58" i="9"/>
  <c r="V58" i="9"/>
  <c r="T58" i="9" l="1"/>
  <c r="B59" i="9"/>
  <c r="I59" i="9"/>
  <c r="Q59" i="9" l="1"/>
  <c r="R59" i="9"/>
  <c r="P59" i="9"/>
  <c r="S59" i="9"/>
  <c r="O59" i="9"/>
  <c r="V59" i="9"/>
  <c r="T59" i="9" l="1"/>
  <c r="I60" i="9"/>
  <c r="B60" i="9"/>
  <c r="V60" i="9" l="1"/>
  <c r="S60" i="9"/>
  <c r="O60" i="9"/>
  <c r="R60" i="9"/>
  <c r="P60" i="9"/>
  <c r="Q60" i="9"/>
  <c r="T60" i="9" l="1"/>
  <c r="B61" i="9"/>
  <c r="I61" i="9"/>
  <c r="Q61" i="9" l="1"/>
  <c r="O61" i="9"/>
  <c r="P61" i="9"/>
  <c r="S61" i="9"/>
  <c r="R61" i="9"/>
  <c r="V61" i="9"/>
  <c r="T61" i="9" l="1"/>
  <c r="B62" i="9"/>
  <c r="I62" i="9"/>
  <c r="Q62" i="9" l="1"/>
  <c r="R62" i="9"/>
  <c r="S62" i="9"/>
  <c r="P62" i="9"/>
  <c r="O62" i="9"/>
  <c r="V62" i="9"/>
  <c r="T62" i="9" l="1"/>
  <c r="B63" i="9"/>
  <c r="I63" i="9"/>
  <c r="P63" i="9" l="1"/>
  <c r="O63" i="9"/>
  <c r="S63" i="9"/>
  <c r="R63" i="9"/>
  <c r="Q63" i="9"/>
  <c r="V63" i="9"/>
  <c r="T63" i="9" l="1"/>
  <c r="I64" i="9"/>
  <c r="B64" i="9"/>
  <c r="V64" i="9" l="1"/>
  <c r="Q64" i="9"/>
  <c r="P64" i="9"/>
  <c r="R64" i="9"/>
  <c r="S64" i="9"/>
  <c r="O64" i="9"/>
  <c r="T64" i="9" l="1"/>
  <c r="B65" i="9"/>
  <c r="I65" i="9"/>
  <c r="S65" i="9" l="1"/>
  <c r="R65" i="9"/>
  <c r="P65" i="9"/>
  <c r="Q65" i="9"/>
  <c r="O65" i="9"/>
  <c r="V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sharedStrings.xml><?xml version="1.0" encoding="utf-8"?>
<sst xmlns="http://schemas.openxmlformats.org/spreadsheetml/2006/main" count="22782" uniqueCount="2752">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</sst>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C]d\ mmmm\ yyyy;@"/>
    <numFmt numFmtId="165" formatCode="#,##0_ ;\-#,##0\ "/>
    <numFmt numFmtId="166" formatCode="0.0%"/>
  </numFmts>
  <fonts count="46"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
      <u/>
      <sz val="11"/>
      <color theme="10"/>
      <name val="Calibri"/>
      <family val="2"/>
      <scheme val="minor"/>
    </font>
    <font>
      <u/>
      <sz val="11"/>
      <color theme="11"/>
      <name val="Calibri"/>
      <family val="2"/>
      <scheme val="minor"/>
    </font>
    <font>
      <sz val="15"/>
      <color rgb="FF292929"/>
      <name val="Arial"/>
      <family val="2"/>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right style="thin">
        <color auto="1"/>
      </right>
      <top style="thin">
        <color auto="1"/>
      </top>
      <bottom style="thin">
        <color auto="1"/>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bottom style="medium">
        <color auto="1"/>
      </bottom>
      <diagonal/>
    </border>
  </borders>
  <cellStyleXfs count="4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376">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4"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4"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4"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0" fontId="0" fillId="0" borderId="0" xfId="0"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0" fontId="45" fillId="0" borderId="0" xfId="0" applyFont="1"/>
    <xf numFmtId="165" fontId="0" fillId="0" borderId="46" xfId="1" applyNumberFormat="1" applyFont="1" applyBorder="1" applyProtection="1">
      <protection locked="0"/>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xf numFmtId="0" fontId="4" fillId="0" borderId="23" xfId="0" applyFont="1" applyBorder="1"/>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6"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xf numFmtId="0" fontId="4" fillId="0" borderId="17" xfId="0" applyFont="1" applyBorder="1"/>
    <xf numFmtId="0" fontId="4" fillId="0" borderId="22" xfId="0" applyFont="1" applyBorder="1"/>
    <xf numFmtId="0" fontId="4" fillId="0" borderId="15" xfId="0" applyFont="1" applyBorder="1"/>
    <xf numFmtId="0" fontId="4" fillId="0" borderId="16" xfId="0" applyFont="1" applyBorder="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45">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30" builtinId="9" hidden="1"/>
    <cellStyle name="Gevolgde hyperlink" xfId="32" builtinId="9" hidden="1"/>
    <cellStyle name="Gevolgde hyperlink" xfId="34" builtinId="9" hidden="1"/>
    <cellStyle name="Gevolgde hyperlink" xfId="36" builtinId="9" hidden="1"/>
    <cellStyle name="Gevolgde hyperlink" xfId="38" builtinId="9" hidden="1"/>
    <cellStyle name="Gevolgde hyperlink" xfId="40" builtinId="9" hidden="1"/>
    <cellStyle name="Gevolgde hyperlink" xfId="42" builtinId="9" hidden="1"/>
    <cellStyle name="Gevolgde hyperlink" xfId="4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Komma" xfId="1" builtinId="3"/>
    <cellStyle name="Normal 7 3" xfId="3" xr:uid="{00000000-0005-0000-0000-00002A000000}"/>
    <cellStyle name="Normal_mapping landen" xfId="4" xr:uid="{00000000-0005-0000-0000-00002B000000}"/>
    <cellStyle name="Procent" xfId="2" builtinId="5"/>
    <cellStyle name="Standaard" xfId="0" builtinId="0"/>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_1__xlfn.FORMULATEXT(D2)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defaultColWidth="0" defaultRowHeight="14.5" zeroHeight="1" x14ac:dyDescent="0.35"/>
  <cols>
    <col min="1" max="1" width="1.7265625" style="143" customWidth="1"/>
    <col min="2" max="2" width="28.453125" style="143" bestFit="1" customWidth="1"/>
    <col min="3" max="4" width="100.7265625" style="143" customWidth="1"/>
    <col min="5" max="5" width="32.453125" style="143" customWidth="1"/>
    <col min="6" max="6" width="0" style="143" hidden="1" customWidth="1"/>
    <col min="7" max="16384" width="11.453125" style="143" hidden="1"/>
  </cols>
  <sheetData>
    <row r="1" spans="2:4" ht="5.15" customHeight="1" x14ac:dyDescent="0.35"/>
    <row r="2" spans="2:4" x14ac:dyDescent="0.35">
      <c r="B2" s="144" t="s">
        <v>2157</v>
      </c>
      <c r="C2" s="144" t="s">
        <v>2158</v>
      </c>
      <c r="D2" s="144" t="s">
        <v>2159</v>
      </c>
    </row>
    <row r="3" spans="2:4" ht="5.15" hidden="1" customHeight="1" x14ac:dyDescent="0.35">
      <c r="C3" s="24"/>
      <c r="D3" s="24"/>
    </row>
    <row r="4" spans="2:4" ht="29" x14ac:dyDescent="0.35">
      <c r="B4" s="145" t="s">
        <v>2160</v>
      </c>
      <c r="C4" s="146" t="s">
        <v>452</v>
      </c>
      <c r="D4" s="146" t="s">
        <v>2161</v>
      </c>
    </row>
    <row r="5" spans="2:4" x14ac:dyDescent="0.35">
      <c r="B5" s="145" t="s">
        <v>2160</v>
      </c>
      <c r="C5" s="147">
        <v>2022</v>
      </c>
      <c r="D5" s="147">
        <v>2022</v>
      </c>
    </row>
    <row r="6" spans="2:4" x14ac:dyDescent="0.35">
      <c r="B6" s="145" t="s">
        <v>2160</v>
      </c>
      <c r="C6" s="147">
        <v>2023</v>
      </c>
      <c r="D6" s="147">
        <v>2023</v>
      </c>
    </row>
    <row r="7" spans="2:4" x14ac:dyDescent="0.35">
      <c r="B7" s="145" t="s">
        <v>2160</v>
      </c>
      <c r="C7" s="147">
        <v>2024</v>
      </c>
      <c r="D7" s="147">
        <v>2024</v>
      </c>
    </row>
    <row r="8" spans="2:4" x14ac:dyDescent="0.35">
      <c r="B8" s="145" t="s">
        <v>2160</v>
      </c>
      <c r="C8" s="147">
        <v>2025</v>
      </c>
      <c r="D8" s="147">
        <v>2025</v>
      </c>
    </row>
    <row r="9" spans="2:4" x14ac:dyDescent="0.35">
      <c r="B9" s="145" t="s">
        <v>2160</v>
      </c>
      <c r="C9" s="147">
        <v>2026</v>
      </c>
      <c r="D9" s="147">
        <v>2026</v>
      </c>
    </row>
    <row r="10" spans="2:4" x14ac:dyDescent="0.35">
      <c r="B10" s="145" t="s">
        <v>2160</v>
      </c>
      <c r="C10" s="146" t="s">
        <v>424</v>
      </c>
      <c r="D10" s="146" t="s">
        <v>2162</v>
      </c>
    </row>
    <row r="11" spans="2:4" x14ac:dyDescent="0.35">
      <c r="B11" s="145" t="s">
        <v>2160</v>
      </c>
      <c r="C11" s="146" t="s">
        <v>453</v>
      </c>
      <c r="D11" s="146" t="s">
        <v>2163</v>
      </c>
    </row>
    <row r="12" spans="2:4" x14ac:dyDescent="0.35">
      <c r="B12" s="145" t="s">
        <v>2160</v>
      </c>
      <c r="C12" s="146" t="s">
        <v>454</v>
      </c>
      <c r="D12" s="146" t="s">
        <v>2164</v>
      </c>
    </row>
    <row r="13" spans="2:4" x14ac:dyDescent="0.35">
      <c r="B13" s="145" t="s">
        <v>2160</v>
      </c>
      <c r="C13" s="148">
        <v>0.2</v>
      </c>
      <c r="D13" s="148">
        <v>0.2</v>
      </c>
    </row>
    <row r="14" spans="2:4" x14ac:dyDescent="0.35">
      <c r="B14" s="145" t="s">
        <v>2160</v>
      </c>
      <c r="C14" s="146" t="s">
        <v>455</v>
      </c>
      <c r="D14" s="146" t="s">
        <v>2165</v>
      </c>
    </row>
    <row r="15" spans="2:4" x14ac:dyDescent="0.35">
      <c r="B15" s="145" t="s">
        <v>2160</v>
      </c>
      <c r="C15" s="149">
        <v>0.8</v>
      </c>
      <c r="D15" s="149">
        <v>0.8</v>
      </c>
    </row>
    <row r="16" spans="2:4" x14ac:dyDescent="0.35">
      <c r="B16" s="145" t="s">
        <v>2160</v>
      </c>
      <c r="C16" s="146" t="s">
        <v>456</v>
      </c>
      <c r="D16" s="146" t="s">
        <v>2166</v>
      </c>
    </row>
    <row r="17" spans="2:4" x14ac:dyDescent="0.35">
      <c r="B17" s="145" t="s">
        <v>2160</v>
      </c>
      <c r="C17" s="149">
        <v>7.0000000000000007E-2</v>
      </c>
      <c r="D17" s="149">
        <v>7.0000000000000007E-2</v>
      </c>
    </row>
    <row r="18" spans="2:4" x14ac:dyDescent="0.35">
      <c r="B18" s="145" t="s">
        <v>2160</v>
      </c>
      <c r="C18" s="146" t="s">
        <v>457</v>
      </c>
      <c r="D18" s="146" t="s">
        <v>2167</v>
      </c>
    </row>
    <row r="19" spans="2:4" x14ac:dyDescent="0.35">
      <c r="B19" s="145" t="s">
        <v>2160</v>
      </c>
      <c r="C19" s="146" t="s">
        <v>458</v>
      </c>
      <c r="D19" s="146" t="s">
        <v>2168</v>
      </c>
    </row>
    <row r="20" spans="2:4" x14ac:dyDescent="0.35">
      <c r="B20" s="145" t="s">
        <v>2160</v>
      </c>
      <c r="C20" s="146" t="s">
        <v>459</v>
      </c>
      <c r="D20" s="146" t="s">
        <v>2169</v>
      </c>
    </row>
    <row r="21" spans="2:4" x14ac:dyDescent="0.35">
      <c r="B21" s="145" t="s">
        <v>2160</v>
      </c>
      <c r="C21" s="146" t="s">
        <v>460</v>
      </c>
      <c r="D21" s="146" t="s">
        <v>2170</v>
      </c>
    </row>
    <row r="22" spans="2:4" x14ac:dyDescent="0.35">
      <c r="B22" s="145" t="s">
        <v>2160</v>
      </c>
      <c r="C22" s="146" t="s">
        <v>461</v>
      </c>
      <c r="D22" s="146" t="s">
        <v>2171</v>
      </c>
    </row>
    <row r="23" spans="2:4" x14ac:dyDescent="0.35">
      <c r="B23" s="145" t="s">
        <v>2160</v>
      </c>
      <c r="C23" s="146" t="s">
        <v>462</v>
      </c>
      <c r="D23" s="146" t="s">
        <v>2172</v>
      </c>
    </row>
    <row r="24" spans="2:4" x14ac:dyDescent="0.35">
      <c r="B24" s="145" t="s">
        <v>2160</v>
      </c>
      <c r="C24" s="146" t="s">
        <v>463</v>
      </c>
      <c r="D24" s="146" t="s">
        <v>2173</v>
      </c>
    </row>
    <row r="25" spans="2:4" hidden="1" x14ac:dyDescent="0.35">
      <c r="C25" s="24"/>
      <c r="D25" s="24"/>
    </row>
    <row r="26" spans="2:4" hidden="1" x14ac:dyDescent="0.35">
      <c r="B26" s="150" t="s">
        <v>2174</v>
      </c>
      <c r="C26" s="146" t="s">
        <v>418</v>
      </c>
      <c r="D26" s="146" t="s">
        <v>2175</v>
      </c>
    </row>
    <row r="27" spans="2:4" ht="43.5" hidden="1" x14ac:dyDescent="0.35">
      <c r="B27" s="150" t="s">
        <v>2174</v>
      </c>
      <c r="C27" s="146" t="s">
        <v>2176</v>
      </c>
      <c r="D27" s="146" t="s">
        <v>2177</v>
      </c>
    </row>
    <row r="28" spans="2:4" hidden="1" x14ac:dyDescent="0.35">
      <c r="B28" s="150" t="s">
        <v>2174</v>
      </c>
      <c r="C28" s="146" t="s">
        <v>419</v>
      </c>
      <c r="D28" s="146" t="s">
        <v>2178</v>
      </c>
    </row>
    <row r="29" spans="2:4" hidden="1" x14ac:dyDescent="0.35">
      <c r="B29" s="150" t="s">
        <v>2174</v>
      </c>
      <c r="C29" s="146" t="s">
        <v>420</v>
      </c>
      <c r="D29" s="146" t="s">
        <v>420</v>
      </c>
    </row>
    <row r="30" spans="2:4" hidden="1" x14ac:dyDescent="0.35">
      <c r="B30" s="150" t="s">
        <v>2174</v>
      </c>
      <c r="C30" s="146" t="s">
        <v>421</v>
      </c>
      <c r="D30" s="146" t="s">
        <v>2179</v>
      </c>
    </row>
    <row r="31" spans="2:4" hidden="1" x14ac:dyDescent="0.35">
      <c r="B31" s="150" t="s">
        <v>2174</v>
      </c>
      <c r="C31" s="146" t="s">
        <v>422</v>
      </c>
      <c r="D31" s="146" t="s">
        <v>1387</v>
      </c>
    </row>
    <row r="32" spans="2:4" hidden="1" x14ac:dyDescent="0.35">
      <c r="B32" s="150" t="s">
        <v>2174</v>
      </c>
      <c r="C32" s="146" t="s">
        <v>423</v>
      </c>
      <c r="D32" s="146" t="s">
        <v>2180</v>
      </c>
    </row>
    <row r="33" spans="2:4" hidden="1" x14ac:dyDescent="0.35">
      <c r="B33" s="150" t="s">
        <v>2174</v>
      </c>
      <c r="C33" s="147">
        <v>2022</v>
      </c>
      <c r="D33" s="147">
        <v>2022</v>
      </c>
    </row>
    <row r="34" spans="2:4" hidden="1" x14ac:dyDescent="0.35">
      <c r="B34" s="150" t="s">
        <v>2174</v>
      </c>
      <c r="C34" s="147">
        <v>2023</v>
      </c>
      <c r="D34" s="147">
        <v>2023</v>
      </c>
    </row>
    <row r="35" spans="2:4" hidden="1" x14ac:dyDescent="0.35">
      <c r="B35" s="150" t="s">
        <v>2174</v>
      </c>
      <c r="C35" s="147">
        <v>2024</v>
      </c>
      <c r="D35" s="147">
        <v>2024</v>
      </c>
    </row>
    <row r="36" spans="2:4" hidden="1" x14ac:dyDescent="0.35">
      <c r="B36" s="150" t="s">
        <v>2174</v>
      </c>
      <c r="C36" s="147">
        <v>2025</v>
      </c>
      <c r="D36" s="147">
        <v>2025</v>
      </c>
    </row>
    <row r="37" spans="2:4" hidden="1" x14ac:dyDescent="0.35">
      <c r="B37" s="150" t="s">
        <v>2174</v>
      </c>
      <c r="C37" s="147">
        <v>2026</v>
      </c>
      <c r="D37" s="147">
        <v>2026</v>
      </c>
    </row>
    <row r="38" spans="2:4" hidden="1" x14ac:dyDescent="0.35">
      <c r="B38" s="150" t="s">
        <v>2174</v>
      </c>
      <c r="C38" s="146" t="s">
        <v>424</v>
      </c>
      <c r="D38" s="146" t="s">
        <v>2162</v>
      </c>
    </row>
    <row r="39" spans="2:4" hidden="1" x14ac:dyDescent="0.35">
      <c r="B39" s="150" t="s">
        <v>2174</v>
      </c>
      <c r="C39" s="147" t="s">
        <v>425</v>
      </c>
      <c r="D39" s="147" t="s">
        <v>425</v>
      </c>
    </row>
    <row r="40" spans="2:4" hidden="1" x14ac:dyDescent="0.35">
      <c r="B40" s="150" t="s">
        <v>2174</v>
      </c>
      <c r="C40" s="146" t="s">
        <v>73</v>
      </c>
      <c r="D40" s="146" t="s">
        <v>2181</v>
      </c>
    </row>
    <row r="41" spans="2:4" hidden="1" x14ac:dyDescent="0.35">
      <c r="B41" s="150" t="s">
        <v>2174</v>
      </c>
      <c r="C41" s="146" t="s">
        <v>2182</v>
      </c>
      <c r="D41" s="146" t="s">
        <v>2183</v>
      </c>
    </row>
    <row r="42" spans="2:4" hidden="1" x14ac:dyDescent="0.35">
      <c r="B42" s="150" t="s">
        <v>2174</v>
      </c>
      <c r="C42" s="146" t="s">
        <v>427</v>
      </c>
      <c r="D42" s="146" t="s">
        <v>427</v>
      </c>
    </row>
    <row r="43" spans="2:4" hidden="1" x14ac:dyDescent="0.35">
      <c r="B43" s="150" t="s">
        <v>2174</v>
      </c>
      <c r="C43" s="146" t="s">
        <v>428</v>
      </c>
      <c r="D43" s="146" t="s">
        <v>2184</v>
      </c>
    </row>
    <row r="44" spans="2:4" hidden="1" x14ac:dyDescent="0.35">
      <c r="B44" s="150" t="s">
        <v>2174</v>
      </c>
      <c r="C44" s="146" t="s">
        <v>429</v>
      </c>
      <c r="D44" s="146" t="s">
        <v>2185</v>
      </c>
    </row>
    <row r="45" spans="2:4" hidden="1" x14ac:dyDescent="0.35">
      <c r="B45" s="150" t="s">
        <v>2174</v>
      </c>
      <c r="C45" s="146" t="s">
        <v>430</v>
      </c>
      <c r="D45" s="146" t="s">
        <v>2186</v>
      </c>
    </row>
    <row r="46" spans="2:4" hidden="1" x14ac:dyDescent="0.35">
      <c r="B46" s="150" t="s">
        <v>2174</v>
      </c>
      <c r="C46" s="146" t="s">
        <v>434</v>
      </c>
      <c r="D46" s="146" t="s">
        <v>2187</v>
      </c>
    </row>
    <row r="47" spans="2:4" hidden="1" x14ac:dyDescent="0.35">
      <c r="B47" s="150" t="s">
        <v>2174</v>
      </c>
      <c r="C47" s="146" t="s">
        <v>431</v>
      </c>
      <c r="D47" s="146" t="s">
        <v>2188</v>
      </c>
    </row>
    <row r="48" spans="2:4" hidden="1" x14ac:dyDescent="0.35">
      <c r="B48" s="150" t="s">
        <v>2174</v>
      </c>
      <c r="C48" s="146" t="s">
        <v>436</v>
      </c>
      <c r="D48" s="146" t="s">
        <v>2189</v>
      </c>
    </row>
    <row r="49" spans="2:4" hidden="1" x14ac:dyDescent="0.35">
      <c r="B49" s="150" t="s">
        <v>2174</v>
      </c>
      <c r="C49" s="146" t="s">
        <v>440</v>
      </c>
      <c r="D49" s="146" t="s">
        <v>2190</v>
      </c>
    </row>
    <row r="50" spans="2:4" hidden="1" x14ac:dyDescent="0.35">
      <c r="B50" s="150" t="s">
        <v>2174</v>
      </c>
      <c r="C50" s="146" t="s">
        <v>2191</v>
      </c>
      <c r="D50" s="146" t="s">
        <v>2192</v>
      </c>
    </row>
    <row r="51" spans="2:4" hidden="1" x14ac:dyDescent="0.35">
      <c r="B51" s="150" t="s">
        <v>2174</v>
      </c>
      <c r="C51" s="146" t="s">
        <v>2193</v>
      </c>
      <c r="D51" s="146" t="s">
        <v>2194</v>
      </c>
    </row>
    <row r="52" spans="2:4" hidden="1" x14ac:dyDescent="0.35">
      <c r="B52" s="150" t="s">
        <v>2174</v>
      </c>
      <c r="C52" s="146" t="s">
        <v>445</v>
      </c>
      <c r="D52" s="146" t="s">
        <v>2195</v>
      </c>
    </row>
    <row r="53" spans="2:4" hidden="1" x14ac:dyDescent="0.35">
      <c r="B53" s="150" t="s">
        <v>2174</v>
      </c>
      <c r="C53" s="146" t="s">
        <v>2196</v>
      </c>
      <c r="D53" s="146" t="s">
        <v>2197</v>
      </c>
    </row>
    <row r="54" spans="2:4" hidden="1" x14ac:dyDescent="0.35">
      <c r="B54" s="150" t="s">
        <v>2174</v>
      </c>
      <c r="C54" s="146" t="s">
        <v>447</v>
      </c>
      <c r="D54" s="146" t="s">
        <v>2198</v>
      </c>
    </row>
    <row r="55" spans="2:4" hidden="1" x14ac:dyDescent="0.35">
      <c r="B55" s="150" t="s">
        <v>2174</v>
      </c>
      <c r="C55" s="146" t="s">
        <v>448</v>
      </c>
      <c r="D55" s="146" t="s">
        <v>2199</v>
      </c>
    </row>
    <row r="56" spans="2:4" hidden="1" x14ac:dyDescent="0.35">
      <c r="B56" s="150" t="s">
        <v>2174</v>
      </c>
      <c r="C56" s="146" t="s">
        <v>449</v>
      </c>
      <c r="D56" s="146" t="s">
        <v>2200</v>
      </c>
    </row>
    <row r="57" spans="2:4" hidden="1" x14ac:dyDescent="0.35">
      <c r="B57" s="150" t="s">
        <v>2174</v>
      </c>
      <c r="C57" s="146" t="s">
        <v>2</v>
      </c>
      <c r="D57" s="146" t="s">
        <v>2201</v>
      </c>
    </row>
    <row r="58" spans="2:4" hidden="1" x14ac:dyDescent="0.35">
      <c r="B58" s="150" t="s">
        <v>2174</v>
      </c>
      <c r="C58" s="146" t="s">
        <v>450</v>
      </c>
      <c r="D58" s="146" t="s">
        <v>2202</v>
      </c>
    </row>
    <row r="59" spans="2:4" hidden="1" x14ac:dyDescent="0.35">
      <c r="B59" s="150" t="s">
        <v>2174</v>
      </c>
      <c r="C59" s="146" t="s">
        <v>451</v>
      </c>
      <c r="D59" s="146" t="s">
        <v>2203</v>
      </c>
    </row>
    <row r="60" spans="2:4" hidden="1" x14ac:dyDescent="0.35">
      <c r="C60" s="24"/>
      <c r="D60" s="24"/>
    </row>
    <row r="61" spans="2:4" hidden="1" x14ac:dyDescent="0.35">
      <c r="B61" s="151" t="s">
        <v>2204</v>
      </c>
      <c r="C61" s="146" t="s">
        <v>2205</v>
      </c>
      <c r="D61" s="146" t="s">
        <v>2206</v>
      </c>
    </row>
    <row r="62" spans="2:4" hidden="1" x14ac:dyDescent="0.35">
      <c r="B62" s="151" t="s">
        <v>2204</v>
      </c>
      <c r="C62" s="146" t="s">
        <v>11</v>
      </c>
      <c r="D62" s="146" t="s">
        <v>2207</v>
      </c>
    </row>
    <row r="63" spans="2:4" hidden="1" x14ac:dyDescent="0.35">
      <c r="B63" s="151" t="s">
        <v>2204</v>
      </c>
      <c r="C63" s="147">
        <v>2022</v>
      </c>
      <c r="D63" s="147">
        <v>2022</v>
      </c>
    </row>
    <row r="64" spans="2:4" hidden="1" x14ac:dyDescent="0.35">
      <c r="B64" s="151" t="s">
        <v>2204</v>
      </c>
      <c r="C64" s="147">
        <v>2023</v>
      </c>
      <c r="D64" s="147">
        <v>2023</v>
      </c>
    </row>
    <row r="65" spans="2:4" hidden="1" x14ac:dyDescent="0.35">
      <c r="B65" s="151" t="s">
        <v>2204</v>
      </c>
      <c r="C65" s="147">
        <v>2024</v>
      </c>
      <c r="D65" s="147">
        <v>2024</v>
      </c>
    </row>
    <row r="66" spans="2:4" hidden="1" x14ac:dyDescent="0.35">
      <c r="B66" s="151" t="s">
        <v>2204</v>
      </c>
      <c r="C66" s="147">
        <v>2025</v>
      </c>
      <c r="D66" s="147">
        <v>2025</v>
      </c>
    </row>
    <row r="67" spans="2:4" hidden="1" x14ac:dyDescent="0.35">
      <c r="B67" s="151" t="s">
        <v>2204</v>
      </c>
      <c r="C67" s="147">
        <v>2026</v>
      </c>
      <c r="D67" s="147">
        <v>2026</v>
      </c>
    </row>
    <row r="68" spans="2:4" hidden="1" x14ac:dyDescent="0.35">
      <c r="B68" s="151" t="s">
        <v>2204</v>
      </c>
      <c r="C68" s="146" t="s">
        <v>2</v>
      </c>
      <c r="D68" s="146" t="s">
        <v>2201</v>
      </c>
    </row>
    <row r="69" spans="2:4" hidden="1" x14ac:dyDescent="0.35">
      <c r="B69" s="151" t="s">
        <v>2204</v>
      </c>
      <c r="C69" s="146" t="s">
        <v>56</v>
      </c>
      <c r="D69" s="146" t="s">
        <v>2208</v>
      </c>
    </row>
    <row r="70" spans="2:4" hidden="1" x14ac:dyDescent="0.35">
      <c r="B70" s="151" t="s">
        <v>2204</v>
      </c>
      <c r="C70" s="146" t="s">
        <v>57</v>
      </c>
      <c r="D70" s="146" t="s">
        <v>2209</v>
      </c>
    </row>
    <row r="71" spans="2:4" ht="16.5" hidden="1" x14ac:dyDescent="0.35">
      <c r="B71" s="151" t="s">
        <v>2204</v>
      </c>
      <c r="C71" s="146" t="s">
        <v>2210</v>
      </c>
      <c r="D71" s="146" t="s">
        <v>2211</v>
      </c>
    </row>
    <row r="72" spans="2:4" ht="16.5" hidden="1" x14ac:dyDescent="0.35">
      <c r="B72" s="151" t="s">
        <v>2204</v>
      </c>
      <c r="C72" s="146" t="s">
        <v>2212</v>
      </c>
      <c r="D72" s="146" t="s">
        <v>2213</v>
      </c>
    </row>
    <row r="73" spans="2:4" ht="16.5" hidden="1" x14ac:dyDescent="0.35">
      <c r="B73" s="151" t="s">
        <v>2204</v>
      </c>
      <c r="C73" s="146" t="s">
        <v>2214</v>
      </c>
      <c r="D73" s="146" t="s">
        <v>2215</v>
      </c>
    </row>
    <row r="74" spans="2:4" hidden="1" x14ac:dyDescent="0.35">
      <c r="B74" s="151" t="s">
        <v>2204</v>
      </c>
      <c r="C74" s="146" t="s">
        <v>2216</v>
      </c>
      <c r="D74" s="146" t="s">
        <v>2217</v>
      </c>
    </row>
    <row r="75" spans="2:4" hidden="1" x14ac:dyDescent="0.35">
      <c r="B75" s="151" t="s">
        <v>2204</v>
      </c>
      <c r="C75" s="146" t="s">
        <v>58</v>
      </c>
      <c r="D75" s="146" t="s">
        <v>2218</v>
      </c>
    </row>
    <row r="76" spans="2:4" hidden="1" x14ac:dyDescent="0.35">
      <c r="B76" s="151" t="s">
        <v>2204</v>
      </c>
      <c r="C76" s="146" t="s">
        <v>59</v>
      </c>
      <c r="D76" s="146" t="s">
        <v>2219</v>
      </c>
    </row>
    <row r="77" spans="2:4" hidden="1" x14ac:dyDescent="0.35">
      <c r="B77" s="151" t="s">
        <v>2204</v>
      </c>
      <c r="C77" s="146" t="s">
        <v>60</v>
      </c>
      <c r="D77" s="146" t="s">
        <v>2220</v>
      </c>
    </row>
    <row r="78" spans="2:4" hidden="1" x14ac:dyDescent="0.35">
      <c r="B78" s="151" t="s">
        <v>2204</v>
      </c>
      <c r="C78" s="146" t="s">
        <v>61</v>
      </c>
      <c r="D78" s="146" t="s">
        <v>2221</v>
      </c>
    </row>
    <row r="79" spans="2:4" hidden="1" x14ac:dyDescent="0.35">
      <c r="B79" s="151" t="s">
        <v>2204</v>
      </c>
      <c r="C79" s="146" t="s">
        <v>19</v>
      </c>
      <c r="D79" s="146" t="s">
        <v>2222</v>
      </c>
    </row>
    <row r="80" spans="2:4" hidden="1" x14ac:dyDescent="0.35">
      <c r="B80" s="151" t="s">
        <v>2204</v>
      </c>
      <c r="C80" s="146" t="s">
        <v>62</v>
      </c>
      <c r="D80" s="146" t="s">
        <v>2223</v>
      </c>
    </row>
    <row r="81" spans="2:4" hidden="1" x14ac:dyDescent="0.35">
      <c r="B81" s="151" t="s">
        <v>2204</v>
      </c>
      <c r="C81" s="146" t="s">
        <v>63</v>
      </c>
      <c r="D81" s="146" t="s">
        <v>2224</v>
      </c>
    </row>
    <row r="82" spans="2:4" hidden="1" x14ac:dyDescent="0.35">
      <c r="B82" s="151" t="s">
        <v>2204</v>
      </c>
      <c r="C82" s="146" t="s">
        <v>2225</v>
      </c>
      <c r="D82" s="146" t="s">
        <v>2226</v>
      </c>
    </row>
    <row r="83" spans="2:4" hidden="1" x14ac:dyDescent="0.35">
      <c r="B83" s="151" t="s">
        <v>2204</v>
      </c>
      <c r="C83" s="146" t="s">
        <v>20</v>
      </c>
      <c r="D83" s="146" t="s">
        <v>2227</v>
      </c>
    </row>
    <row r="84" spans="2:4" hidden="1" x14ac:dyDescent="0.35">
      <c r="B84" s="151" t="s">
        <v>2204</v>
      </c>
      <c r="C84" s="146" t="s">
        <v>64</v>
      </c>
      <c r="D84" s="146" t="s">
        <v>2228</v>
      </c>
    </row>
    <row r="85" spans="2:4" hidden="1" x14ac:dyDescent="0.35">
      <c r="B85" s="151" t="s">
        <v>2204</v>
      </c>
      <c r="C85" s="146" t="s">
        <v>65</v>
      </c>
      <c r="D85" s="146" t="s">
        <v>2229</v>
      </c>
    </row>
    <row r="86" spans="2:4" hidden="1" x14ac:dyDescent="0.35">
      <c r="B86" s="151" t="s">
        <v>2204</v>
      </c>
      <c r="C86" s="146" t="s">
        <v>2230</v>
      </c>
      <c r="D86" s="146" t="s">
        <v>2231</v>
      </c>
    </row>
    <row r="87" spans="2:4" ht="16.5" hidden="1" x14ac:dyDescent="0.35">
      <c r="B87" s="151" t="s">
        <v>2204</v>
      </c>
      <c r="C87" s="146" t="s">
        <v>2232</v>
      </c>
      <c r="D87" s="146" t="s">
        <v>2233</v>
      </c>
    </row>
    <row r="88" spans="2:4" hidden="1" x14ac:dyDescent="0.35">
      <c r="C88" s="24"/>
      <c r="D88" s="24"/>
    </row>
    <row r="89" spans="2:4" hidden="1" x14ac:dyDescent="0.35">
      <c r="B89" s="152" t="s">
        <v>2234</v>
      </c>
      <c r="C89" s="146" t="s">
        <v>413</v>
      </c>
      <c r="D89" s="146" t="s">
        <v>2235</v>
      </c>
    </row>
    <row r="90" spans="2:4" hidden="1" x14ac:dyDescent="0.35">
      <c r="B90" s="152" t="s">
        <v>2234</v>
      </c>
      <c r="C90" s="146" t="s">
        <v>11</v>
      </c>
      <c r="D90" s="146" t="s">
        <v>2207</v>
      </c>
    </row>
    <row r="91" spans="2:4" hidden="1" x14ac:dyDescent="0.35">
      <c r="B91" s="152" t="s">
        <v>2234</v>
      </c>
      <c r="C91" s="147">
        <v>2022</v>
      </c>
      <c r="D91" s="147">
        <v>2022</v>
      </c>
    </row>
    <row r="92" spans="2:4" hidden="1" x14ac:dyDescent="0.35">
      <c r="B92" s="152" t="s">
        <v>2234</v>
      </c>
      <c r="C92" s="147">
        <v>2023</v>
      </c>
      <c r="D92" s="147">
        <v>2023</v>
      </c>
    </row>
    <row r="93" spans="2:4" hidden="1" x14ac:dyDescent="0.35">
      <c r="B93" s="152" t="s">
        <v>2234</v>
      </c>
      <c r="C93" s="147">
        <v>2024</v>
      </c>
      <c r="D93" s="147">
        <v>2024</v>
      </c>
    </row>
    <row r="94" spans="2:4" hidden="1" x14ac:dyDescent="0.35">
      <c r="B94" s="152" t="s">
        <v>2234</v>
      </c>
      <c r="C94" s="147">
        <v>2025</v>
      </c>
      <c r="D94" s="147">
        <v>2025</v>
      </c>
    </row>
    <row r="95" spans="2:4" hidden="1" x14ac:dyDescent="0.35">
      <c r="B95" s="152" t="s">
        <v>2234</v>
      </c>
      <c r="C95" s="147">
        <v>2026</v>
      </c>
      <c r="D95" s="147">
        <v>2026</v>
      </c>
    </row>
    <row r="96" spans="2:4" hidden="1" x14ac:dyDescent="0.35">
      <c r="B96" s="152" t="s">
        <v>2234</v>
      </c>
      <c r="C96" s="146" t="s">
        <v>2</v>
      </c>
      <c r="D96" s="146" t="s">
        <v>2201</v>
      </c>
    </row>
    <row r="97" spans="2:5" hidden="1" x14ac:dyDescent="0.35">
      <c r="B97" s="152" t="s">
        <v>2234</v>
      </c>
      <c r="C97" s="146" t="s">
        <v>42</v>
      </c>
      <c r="D97" s="146" t="s">
        <v>2236</v>
      </c>
    </row>
    <row r="98" spans="2:5" hidden="1" x14ac:dyDescent="0.35">
      <c r="B98" s="152" t="s">
        <v>2234</v>
      </c>
      <c r="C98" s="146" t="s">
        <v>43</v>
      </c>
      <c r="D98" s="146" t="s">
        <v>2237</v>
      </c>
    </row>
    <row r="99" spans="2:5" hidden="1" x14ac:dyDescent="0.35">
      <c r="B99" s="152" t="s">
        <v>2234</v>
      </c>
      <c r="C99" s="156" t="s">
        <v>44</v>
      </c>
      <c r="D99" s="146" t="s">
        <v>2238</v>
      </c>
      <c r="E99" s="143" t="s">
        <v>2328</v>
      </c>
    </row>
    <row r="100" spans="2:5" hidden="1" x14ac:dyDescent="0.35">
      <c r="B100" s="152" t="s">
        <v>2234</v>
      </c>
      <c r="C100" s="156" t="s">
        <v>45</v>
      </c>
      <c r="D100" s="146" t="s">
        <v>2239</v>
      </c>
      <c r="E100" s="143" t="s">
        <v>2328</v>
      </c>
    </row>
    <row r="101" spans="2:5" hidden="1" x14ac:dyDescent="0.35">
      <c r="B101" s="152" t="s">
        <v>2234</v>
      </c>
      <c r="C101" s="156" t="s">
        <v>414</v>
      </c>
      <c r="D101" s="146" t="s">
        <v>2240</v>
      </c>
      <c r="E101" s="143" t="s">
        <v>2328</v>
      </c>
    </row>
    <row r="102" spans="2:5" hidden="1" x14ac:dyDescent="0.35">
      <c r="B102" s="152" t="s">
        <v>2234</v>
      </c>
      <c r="C102" s="156" t="s">
        <v>47</v>
      </c>
      <c r="D102" s="146" t="s">
        <v>2241</v>
      </c>
      <c r="E102" s="143" t="s">
        <v>2328</v>
      </c>
    </row>
    <row r="103" spans="2:5" hidden="1" x14ac:dyDescent="0.35">
      <c r="B103" s="152" t="s">
        <v>2234</v>
      </c>
      <c r="C103" s="156" t="s">
        <v>48</v>
      </c>
      <c r="D103" s="146" t="s">
        <v>2242</v>
      </c>
      <c r="E103" s="143" t="s">
        <v>2328</v>
      </c>
    </row>
    <row r="104" spans="2:5" hidden="1" x14ac:dyDescent="0.35">
      <c r="B104" s="152" t="s">
        <v>2234</v>
      </c>
      <c r="C104" s="156" t="s">
        <v>49</v>
      </c>
      <c r="D104" s="146" t="s">
        <v>2243</v>
      </c>
      <c r="E104" s="143" t="s">
        <v>2328</v>
      </c>
    </row>
    <row r="105" spans="2:5" hidden="1" x14ac:dyDescent="0.35">
      <c r="B105" s="152" t="s">
        <v>2234</v>
      </c>
      <c r="C105" s="156" t="s">
        <v>415</v>
      </c>
      <c r="D105" s="146" t="s">
        <v>2244</v>
      </c>
      <c r="E105" s="143" t="s">
        <v>2328</v>
      </c>
    </row>
    <row r="106" spans="2:5" hidden="1" x14ac:dyDescent="0.35">
      <c r="B106" s="152" t="s">
        <v>2234</v>
      </c>
      <c r="C106" s="156" t="s">
        <v>2329</v>
      </c>
      <c r="D106" s="146" t="s">
        <v>2355</v>
      </c>
      <c r="E106" s="143" t="s">
        <v>2328</v>
      </c>
    </row>
    <row r="107" spans="2:5" hidden="1" x14ac:dyDescent="0.35">
      <c r="B107" s="152" t="s">
        <v>2234</v>
      </c>
      <c r="C107" s="156" t="s">
        <v>52</v>
      </c>
      <c r="D107" s="146" t="s">
        <v>2245</v>
      </c>
      <c r="E107" s="143" t="s">
        <v>2328</v>
      </c>
    </row>
    <row r="108" spans="2:5" hidden="1" x14ac:dyDescent="0.35">
      <c r="B108" s="152" t="s">
        <v>2234</v>
      </c>
      <c r="C108" s="156" t="s">
        <v>53</v>
      </c>
      <c r="D108" s="146" t="s">
        <v>2246</v>
      </c>
      <c r="E108" s="143" t="s">
        <v>2328</v>
      </c>
    </row>
    <row r="109" spans="2:5" hidden="1" x14ac:dyDescent="0.35">
      <c r="B109" s="152" t="s">
        <v>2234</v>
      </c>
      <c r="C109" s="156" t="s">
        <v>416</v>
      </c>
      <c r="D109" s="146" t="s">
        <v>2247</v>
      </c>
      <c r="E109" s="143" t="s">
        <v>2328</v>
      </c>
    </row>
    <row r="110" spans="2:5" hidden="1" x14ac:dyDescent="0.35">
      <c r="B110" s="152" t="s">
        <v>2234</v>
      </c>
      <c r="C110" s="146" t="s">
        <v>2301</v>
      </c>
      <c r="D110" s="146" t="s">
        <v>2330</v>
      </c>
    </row>
    <row r="111" spans="2:5" hidden="1" x14ac:dyDescent="0.35">
      <c r="C111" s="24"/>
      <c r="D111" s="24"/>
    </row>
    <row r="112" spans="2:5" x14ac:dyDescent="0.35">
      <c r="B112" s="153" t="s">
        <v>2248</v>
      </c>
      <c r="C112" s="146" t="s">
        <v>2249</v>
      </c>
      <c r="D112" s="146" t="s">
        <v>2250</v>
      </c>
    </row>
    <row r="113" spans="2:4" x14ac:dyDescent="0.35">
      <c r="B113" s="153" t="s">
        <v>2248</v>
      </c>
      <c r="C113" s="146" t="s">
        <v>11</v>
      </c>
      <c r="D113" s="146" t="s">
        <v>2207</v>
      </c>
    </row>
    <row r="114" spans="2:4" x14ac:dyDescent="0.35">
      <c r="B114" s="153" t="s">
        <v>2248</v>
      </c>
      <c r="C114" s="147">
        <v>2022</v>
      </c>
      <c r="D114" s="147">
        <v>2022</v>
      </c>
    </row>
    <row r="115" spans="2:4" x14ac:dyDescent="0.35">
      <c r="B115" s="153" t="s">
        <v>2248</v>
      </c>
      <c r="C115" s="147">
        <v>2023</v>
      </c>
      <c r="D115" s="147">
        <v>2023</v>
      </c>
    </row>
    <row r="116" spans="2:4" x14ac:dyDescent="0.35">
      <c r="B116" s="153" t="s">
        <v>2248</v>
      </c>
      <c r="C116" s="147">
        <v>2024</v>
      </c>
      <c r="D116" s="147">
        <v>2024</v>
      </c>
    </row>
    <row r="117" spans="2:4" x14ac:dyDescent="0.35">
      <c r="B117" s="153" t="s">
        <v>2248</v>
      </c>
      <c r="C117" s="147">
        <v>2025</v>
      </c>
      <c r="D117" s="147">
        <v>2025</v>
      </c>
    </row>
    <row r="118" spans="2:4" x14ac:dyDescent="0.35">
      <c r="B118" s="153" t="s">
        <v>2248</v>
      </c>
      <c r="C118" s="147">
        <v>2026</v>
      </c>
      <c r="D118" s="147">
        <v>2026</v>
      </c>
    </row>
    <row r="119" spans="2:4" x14ac:dyDescent="0.35">
      <c r="B119" s="153" t="s">
        <v>2248</v>
      </c>
      <c r="C119" s="146" t="s">
        <v>2</v>
      </c>
      <c r="D119" s="146" t="s">
        <v>2201</v>
      </c>
    </row>
    <row r="120" spans="2:4" x14ac:dyDescent="0.35">
      <c r="B120" s="153" t="s">
        <v>2248</v>
      </c>
      <c r="C120" s="146" t="s">
        <v>12</v>
      </c>
      <c r="D120" s="146" t="s">
        <v>2251</v>
      </c>
    </row>
    <row r="121" spans="2:4" x14ac:dyDescent="0.35">
      <c r="B121" s="153" t="s">
        <v>2248</v>
      </c>
      <c r="C121" s="146" t="s">
        <v>13</v>
      </c>
      <c r="D121" s="146" t="s">
        <v>2252</v>
      </c>
    </row>
    <row r="122" spans="2:4" x14ac:dyDescent="0.35">
      <c r="B122" s="153" t="s">
        <v>2248</v>
      </c>
      <c r="C122" s="146" t="s">
        <v>14</v>
      </c>
      <c r="D122" s="146" t="s">
        <v>2253</v>
      </c>
    </row>
    <row r="123" spans="2:4" x14ac:dyDescent="0.35">
      <c r="B123" s="153" t="s">
        <v>2248</v>
      </c>
      <c r="C123" s="146" t="s">
        <v>2296</v>
      </c>
      <c r="D123" s="146" t="s">
        <v>2304</v>
      </c>
    </row>
    <row r="124" spans="2:4" x14ac:dyDescent="0.35">
      <c r="B124" s="153" t="s">
        <v>2248</v>
      </c>
      <c r="C124" s="146" t="s">
        <v>15</v>
      </c>
      <c r="D124" s="146" t="s">
        <v>2254</v>
      </c>
    </row>
    <row r="125" spans="2:4" x14ac:dyDescent="0.35">
      <c r="B125" s="153" t="s">
        <v>2248</v>
      </c>
      <c r="C125" s="146" t="s">
        <v>16</v>
      </c>
      <c r="D125" s="146" t="s">
        <v>2255</v>
      </c>
    </row>
    <row r="126" spans="2:4" x14ac:dyDescent="0.35">
      <c r="B126" s="153" t="s">
        <v>2248</v>
      </c>
      <c r="C126" s="146" t="s">
        <v>17</v>
      </c>
      <c r="D126" s="146" t="s">
        <v>2256</v>
      </c>
    </row>
    <row r="127" spans="2:4" x14ac:dyDescent="0.35">
      <c r="B127" s="153" t="s">
        <v>2248</v>
      </c>
      <c r="C127" s="146" t="s">
        <v>2295</v>
      </c>
      <c r="D127" s="146" t="s">
        <v>2305</v>
      </c>
    </row>
    <row r="128" spans="2:4" x14ac:dyDescent="0.35">
      <c r="B128" s="153" t="s">
        <v>2248</v>
      </c>
      <c r="C128" s="146" t="s">
        <v>18</v>
      </c>
      <c r="D128" s="146" t="s">
        <v>2257</v>
      </c>
    </row>
    <row r="129" spans="2:4" x14ac:dyDescent="0.35">
      <c r="B129" s="153" t="s">
        <v>2248</v>
      </c>
      <c r="C129" s="146" t="s">
        <v>19</v>
      </c>
      <c r="D129" s="146" t="s">
        <v>2222</v>
      </c>
    </row>
    <row r="130" spans="2:4" x14ac:dyDescent="0.35">
      <c r="B130" s="153" t="s">
        <v>2248</v>
      </c>
      <c r="C130" s="146" t="s">
        <v>20</v>
      </c>
      <c r="D130" s="146" t="s">
        <v>2227</v>
      </c>
    </row>
    <row r="131" spans="2:4" x14ac:dyDescent="0.35">
      <c r="B131" s="153" t="s">
        <v>2248</v>
      </c>
      <c r="C131" s="146" t="s">
        <v>2294</v>
      </c>
      <c r="D131" s="146" t="s">
        <v>2302</v>
      </c>
    </row>
    <row r="132" spans="2:4" x14ac:dyDescent="0.35">
      <c r="B132" s="153" t="s">
        <v>2248</v>
      </c>
      <c r="C132" s="146" t="s">
        <v>21</v>
      </c>
      <c r="D132" s="146" t="s">
        <v>2258</v>
      </c>
    </row>
    <row r="133" spans="2:4" x14ac:dyDescent="0.35">
      <c r="B133" s="153" t="s">
        <v>2248</v>
      </c>
      <c r="C133" s="146" t="s">
        <v>22</v>
      </c>
      <c r="D133" s="146" t="s">
        <v>2259</v>
      </c>
    </row>
    <row r="134" spans="2:4" x14ac:dyDescent="0.35">
      <c r="B134" s="153" t="s">
        <v>2248</v>
      </c>
      <c r="C134" s="146" t="s">
        <v>23</v>
      </c>
      <c r="D134" s="146" t="s">
        <v>2260</v>
      </c>
    </row>
    <row r="135" spans="2:4" x14ac:dyDescent="0.35">
      <c r="B135" s="153" t="s">
        <v>2248</v>
      </c>
      <c r="C135" s="146" t="s">
        <v>2293</v>
      </c>
      <c r="D135" s="146" t="s">
        <v>2303</v>
      </c>
    </row>
    <row r="136" spans="2:4" x14ac:dyDescent="0.35">
      <c r="B136" s="153" t="s">
        <v>2248</v>
      </c>
      <c r="C136" s="146" t="s">
        <v>1</v>
      </c>
      <c r="D136" s="146" t="s">
        <v>2261</v>
      </c>
    </row>
    <row r="137" spans="2:4" x14ac:dyDescent="0.35">
      <c r="B137" s="153" t="s">
        <v>2248</v>
      </c>
      <c r="C137" s="146" t="s">
        <v>24</v>
      </c>
      <c r="D137" s="146" t="s">
        <v>2262</v>
      </c>
    </row>
    <row r="138" spans="2:4" x14ac:dyDescent="0.35">
      <c r="B138" s="153" t="s">
        <v>2248</v>
      </c>
      <c r="C138" s="146" t="s">
        <v>25</v>
      </c>
      <c r="D138" s="146" t="s">
        <v>2263</v>
      </c>
    </row>
    <row r="139" spans="2:4" x14ac:dyDescent="0.35">
      <c r="B139" s="153" t="s">
        <v>2248</v>
      </c>
      <c r="C139" s="146" t="s">
        <v>26</v>
      </c>
      <c r="D139" s="146" t="s">
        <v>2264</v>
      </c>
    </row>
    <row r="140" spans="2:4" x14ac:dyDescent="0.35">
      <c r="B140" s="153" t="s">
        <v>2248</v>
      </c>
      <c r="C140" s="146" t="s">
        <v>2265</v>
      </c>
      <c r="D140" s="146" t="s">
        <v>2266</v>
      </c>
    </row>
    <row r="141" spans="2:4" x14ac:dyDescent="0.35">
      <c r="B141" s="153" t="s">
        <v>2248</v>
      </c>
      <c r="C141" s="146" t="s">
        <v>28</v>
      </c>
      <c r="D141" s="146" t="s">
        <v>2267</v>
      </c>
    </row>
    <row r="142" spans="2:4" x14ac:dyDescent="0.35">
      <c r="B142" s="153" t="s">
        <v>2248</v>
      </c>
      <c r="C142" s="146" t="s">
        <v>29</v>
      </c>
      <c r="D142" s="146" t="s">
        <v>2268</v>
      </c>
    </row>
    <row r="143" spans="2:4" x14ac:dyDescent="0.35">
      <c r="B143" s="153" t="s">
        <v>2248</v>
      </c>
      <c r="C143" s="146" t="s">
        <v>30</v>
      </c>
      <c r="D143" s="146" t="s">
        <v>2269</v>
      </c>
    </row>
    <row r="144" spans="2:4" x14ac:dyDescent="0.35">
      <c r="B144" s="153" t="s">
        <v>2248</v>
      </c>
      <c r="C144" s="146" t="s">
        <v>2270</v>
      </c>
      <c r="D144" s="146" t="s">
        <v>2271</v>
      </c>
    </row>
    <row r="145" spans="2:4" x14ac:dyDescent="0.35">
      <c r="B145" s="153" t="s">
        <v>2248</v>
      </c>
      <c r="C145" s="146" t="s">
        <v>2297</v>
      </c>
      <c r="D145" s="146" t="s">
        <v>2357</v>
      </c>
    </row>
    <row r="146" spans="2:4" x14ac:dyDescent="0.35">
      <c r="B146" s="153" t="s">
        <v>2248</v>
      </c>
      <c r="C146" s="146" t="s">
        <v>2298</v>
      </c>
      <c r="D146" s="146" t="s">
        <v>2356</v>
      </c>
    </row>
    <row r="147" spans="2:4" x14ac:dyDescent="0.35">
      <c r="B147" s="153" t="s">
        <v>2248</v>
      </c>
      <c r="C147" s="146" t="s">
        <v>2299</v>
      </c>
      <c r="D147" s="146" t="s">
        <v>2358</v>
      </c>
    </row>
    <row r="148" spans="2:4" x14ac:dyDescent="0.35">
      <c r="B148" s="153" t="s">
        <v>2248</v>
      </c>
      <c r="C148" s="146" t="s">
        <v>2300</v>
      </c>
      <c r="D148" s="146" t="s">
        <v>2359</v>
      </c>
    </row>
    <row r="149" spans="2:4" x14ac:dyDescent="0.35">
      <c r="B149" s="153" t="s">
        <v>2248</v>
      </c>
      <c r="C149" s="154" t="s">
        <v>2272</v>
      </c>
      <c r="D149" s="154" t="s">
        <v>2273</v>
      </c>
    </row>
    <row r="150" spans="2:4" x14ac:dyDescent="0.35">
      <c r="B150" s="153" t="s">
        <v>2248</v>
      </c>
      <c r="C150" s="146" t="s">
        <v>2301</v>
      </c>
      <c r="D150" s="146" t="s">
        <v>2330</v>
      </c>
    </row>
    <row r="152" spans="2:4" ht="29" hidden="1" x14ac:dyDescent="0.35">
      <c r="B152" s="155" t="s">
        <v>2274</v>
      </c>
      <c r="C152" s="146" t="s">
        <v>2275</v>
      </c>
      <c r="D152" s="146" t="s">
        <v>2276</v>
      </c>
    </row>
    <row r="153" spans="2:4" ht="58" hidden="1" x14ac:dyDescent="0.35">
      <c r="B153" s="155" t="s">
        <v>2274</v>
      </c>
      <c r="C153" s="146" t="s">
        <v>2277</v>
      </c>
      <c r="D153" s="146" t="s">
        <v>2278</v>
      </c>
    </row>
    <row r="154" spans="2:4" hidden="1" x14ac:dyDescent="0.35">
      <c r="B154" s="155" t="s">
        <v>2274</v>
      </c>
      <c r="C154" s="146" t="s">
        <v>1</v>
      </c>
      <c r="D154" s="146" t="s">
        <v>2261</v>
      </c>
    </row>
    <row r="155" spans="2:4" hidden="1" x14ac:dyDescent="0.35">
      <c r="B155" s="155" t="s">
        <v>2274</v>
      </c>
      <c r="C155" s="147">
        <v>2022</v>
      </c>
      <c r="D155" s="147">
        <v>2022</v>
      </c>
    </row>
    <row r="156" spans="2:4" hidden="1" x14ac:dyDescent="0.35">
      <c r="B156" s="155" t="s">
        <v>2274</v>
      </c>
      <c r="C156" s="147">
        <v>2023</v>
      </c>
      <c r="D156" s="147">
        <v>2023</v>
      </c>
    </row>
    <row r="157" spans="2:4" hidden="1" x14ac:dyDescent="0.35">
      <c r="B157" s="155" t="s">
        <v>2274</v>
      </c>
      <c r="C157" s="147">
        <v>2024</v>
      </c>
      <c r="D157" s="147">
        <v>2024</v>
      </c>
    </row>
    <row r="158" spans="2:4" hidden="1" x14ac:dyDescent="0.35">
      <c r="B158" s="155" t="s">
        <v>2274</v>
      </c>
      <c r="C158" s="147">
        <v>2025</v>
      </c>
      <c r="D158" s="147">
        <v>2025</v>
      </c>
    </row>
    <row r="159" spans="2:4" hidden="1" x14ac:dyDescent="0.35">
      <c r="B159" s="155" t="s">
        <v>2274</v>
      </c>
      <c r="C159" s="147">
        <v>2026</v>
      </c>
      <c r="D159" s="147">
        <v>2026</v>
      </c>
    </row>
    <row r="160" spans="2:4" hidden="1" x14ac:dyDescent="0.35">
      <c r="B160" s="155" t="s">
        <v>2274</v>
      </c>
      <c r="C160" s="146" t="s">
        <v>2</v>
      </c>
      <c r="D160" s="146" t="s">
        <v>2201</v>
      </c>
    </row>
    <row r="161" spans="2:4" hidden="1" x14ac:dyDescent="0.35">
      <c r="B161" s="155" t="s">
        <v>2274</v>
      </c>
      <c r="C161" s="146" t="s">
        <v>4</v>
      </c>
      <c r="D161" s="146" t="s">
        <v>2279</v>
      </c>
    </row>
    <row r="162" spans="2:4" hidden="1" x14ac:dyDescent="0.35">
      <c r="B162" s="155" t="s">
        <v>2274</v>
      </c>
      <c r="C162" s="146" t="s">
        <v>6</v>
      </c>
      <c r="D162" s="146" t="s">
        <v>2280</v>
      </c>
    </row>
    <row r="163" spans="2:4" hidden="1" x14ac:dyDescent="0.35">
      <c r="B163" s="155" t="s">
        <v>2274</v>
      </c>
      <c r="C163" s="146" t="s">
        <v>7</v>
      </c>
      <c r="D163" s="146" t="s">
        <v>2281</v>
      </c>
    </row>
    <row r="164" spans="2:4" hidden="1" x14ac:dyDescent="0.35">
      <c r="B164" s="155" t="s">
        <v>2274</v>
      </c>
      <c r="C164" s="146" t="s">
        <v>8</v>
      </c>
      <c r="D164" s="146" t="s">
        <v>2282</v>
      </c>
    </row>
    <row r="165" spans="2:4" hidden="1" x14ac:dyDescent="0.35">
      <c r="B165" s="155" t="s">
        <v>2274</v>
      </c>
      <c r="C165" s="146" t="s">
        <v>9</v>
      </c>
      <c r="D165" s="146" t="s">
        <v>2283</v>
      </c>
    </row>
    <row r="166" spans="2:4" hidden="1" x14ac:dyDescent="0.35">
      <c r="B166" s="159" t="s">
        <v>2274</v>
      </c>
      <c r="C166" s="160" t="s">
        <v>2284</v>
      </c>
      <c r="D166" s="160" t="s">
        <v>2285</v>
      </c>
    </row>
    <row r="167" spans="2:4" x14ac:dyDescent="0.35">
      <c r="C167" s="24"/>
      <c r="D167" s="24"/>
    </row>
    <row r="168" spans="2:4" x14ac:dyDescent="0.35">
      <c r="C168" s="24"/>
      <c r="D168" s="24"/>
    </row>
    <row r="169" spans="2:4" x14ac:dyDescent="0.35">
      <c r="C169" s="24"/>
      <c r="D169" s="24"/>
    </row>
    <row r="170" spans="2:4" x14ac:dyDescent="0.35">
      <c r="C170" s="24"/>
      <c r="D170" s="24"/>
    </row>
    <row r="171" spans="2:4" hidden="1" x14ac:dyDescent="0.35">
      <c r="C171" s="24"/>
      <c r="D171" s="24"/>
    </row>
    <row r="172" spans="2:4" hidden="1" x14ac:dyDescent="0.35">
      <c r="C172" s="24"/>
      <c r="D172" s="24"/>
    </row>
    <row r="173" spans="2:4" hidden="1" x14ac:dyDescent="0.35">
      <c r="C173" s="24"/>
      <c r="D173" s="24"/>
    </row>
    <row r="174" spans="2:4" hidden="1" x14ac:dyDescent="0.35">
      <c r="C174" s="24"/>
      <c r="D174" s="24"/>
    </row>
    <row r="175" spans="2:4" hidden="1" x14ac:dyDescent="0.35">
      <c r="C175" s="24"/>
      <c r="D175" s="24"/>
    </row>
    <row r="176" spans="2:4" hidden="1" x14ac:dyDescent="0.35">
      <c r="C176" s="24"/>
      <c r="D176" s="24"/>
    </row>
    <row r="177" spans="3:4" hidden="1" x14ac:dyDescent="0.35">
      <c r="C177" s="24"/>
      <c r="D177" s="24"/>
    </row>
    <row r="178" spans="3:4" hidden="1" x14ac:dyDescent="0.35">
      <c r="C178" s="24"/>
      <c r="D178" s="24"/>
    </row>
    <row r="179" spans="3:4" hidden="1" x14ac:dyDescent="0.35">
      <c r="C179" s="24"/>
      <c r="D179" s="24"/>
    </row>
    <row r="180" spans="3:4" hidden="1" x14ac:dyDescent="0.35">
      <c r="C180" s="24"/>
      <c r="D180" s="24"/>
    </row>
    <row r="181" spans="3:4" hidden="1" x14ac:dyDescent="0.35">
      <c r="C181" s="24"/>
      <c r="D181" s="24"/>
    </row>
    <row r="182" spans="3:4" hidden="1" x14ac:dyDescent="0.35">
      <c r="C182" s="24"/>
      <c r="D182" s="24"/>
    </row>
    <row r="183" spans="3:4" hidden="1" x14ac:dyDescent="0.35">
      <c r="C183" s="24"/>
      <c r="D183" s="24"/>
    </row>
    <row r="184" spans="3:4" hidden="1" x14ac:dyDescent="0.35">
      <c r="C184" s="24"/>
      <c r="D184" s="24"/>
    </row>
    <row r="185" spans="3:4" hidden="1" x14ac:dyDescent="0.35">
      <c r="C185" s="24"/>
      <c r="D185" s="24"/>
    </row>
    <row r="186" spans="3:4" hidden="1" x14ac:dyDescent="0.35">
      <c r="C186" s="24"/>
      <c r="D186" s="24"/>
    </row>
    <row r="187" spans="3:4" hidden="1" x14ac:dyDescent="0.35">
      <c r="C187" s="24"/>
      <c r="D187" s="24"/>
    </row>
    <row r="188" spans="3:4" hidden="1" x14ac:dyDescent="0.35">
      <c r="C188" s="24"/>
      <c r="D188" s="24"/>
    </row>
    <row r="189" spans="3:4" hidden="1" x14ac:dyDescent="0.35">
      <c r="C189" s="24"/>
      <c r="D189" s="24"/>
    </row>
    <row r="190" spans="3:4" hidden="1" x14ac:dyDescent="0.35">
      <c r="C190" s="24"/>
      <c r="D190" s="24"/>
    </row>
    <row r="191" spans="3:4" hidden="1" x14ac:dyDescent="0.35">
      <c r="C191" s="24"/>
      <c r="D191" s="24"/>
    </row>
    <row r="192" spans="3:4" hidden="1" x14ac:dyDescent="0.35">
      <c r="C192" s="24"/>
      <c r="D192" s="24"/>
    </row>
    <row r="193" spans="3:4" hidden="1" x14ac:dyDescent="0.35">
      <c r="C193" s="24"/>
      <c r="D193" s="24"/>
    </row>
    <row r="194" spans="3:4" hidden="1" x14ac:dyDescent="0.35">
      <c r="C194" s="24"/>
      <c r="D194" s="24"/>
    </row>
    <row r="195" spans="3:4" hidden="1" x14ac:dyDescent="0.35">
      <c r="C195" s="24"/>
      <c r="D195" s="24"/>
    </row>
    <row r="196" spans="3:4" hidden="1" x14ac:dyDescent="0.35">
      <c r="C196" s="24"/>
      <c r="D196" s="24"/>
    </row>
    <row r="197" spans="3:4" hidden="1" x14ac:dyDescent="0.35">
      <c r="C197" s="24"/>
      <c r="D197" s="24"/>
    </row>
    <row r="198" spans="3:4" hidden="1" x14ac:dyDescent="0.35">
      <c r="C198" s="24"/>
      <c r="D198" s="24"/>
    </row>
    <row r="199" spans="3:4" hidden="1" x14ac:dyDescent="0.35">
      <c r="C199" s="24"/>
      <c r="D199" s="24"/>
    </row>
    <row r="200" spans="3:4" hidden="1" x14ac:dyDescent="0.35">
      <c r="C200" s="24"/>
      <c r="D200" s="24"/>
    </row>
    <row r="201" spans="3:4" hidden="1" x14ac:dyDescent="0.35">
      <c r="C201" s="24"/>
      <c r="D201" s="24"/>
    </row>
    <row r="202" spans="3:4" hidden="1" x14ac:dyDescent="0.35">
      <c r="C202" s="24"/>
      <c r="D202" s="24"/>
    </row>
    <row r="203" spans="3:4" hidden="1" x14ac:dyDescent="0.35">
      <c r="C203" s="24"/>
      <c r="D203" s="24"/>
    </row>
    <row r="204" spans="3:4" hidden="1" x14ac:dyDescent="0.35">
      <c r="C204" s="24"/>
      <c r="D204" s="24"/>
    </row>
    <row r="205" spans="3:4" hidden="1" x14ac:dyDescent="0.35">
      <c r="C205" s="24"/>
      <c r="D205" s="24"/>
    </row>
    <row r="206" spans="3:4" hidden="1" x14ac:dyDescent="0.35">
      <c r="C206" s="24"/>
      <c r="D206" s="24"/>
    </row>
    <row r="207" spans="3:4" hidden="1" x14ac:dyDescent="0.35">
      <c r="C207" s="24"/>
      <c r="D207" s="24"/>
    </row>
    <row r="208" spans="3:4" hidden="1" x14ac:dyDescent="0.35">
      <c r="C208" s="24"/>
      <c r="D208" s="24"/>
    </row>
    <row r="209" spans="3:4" hidden="1" x14ac:dyDescent="0.35">
      <c r="C209" s="24"/>
      <c r="D209" s="24"/>
    </row>
    <row r="210" spans="3:4" hidden="1" x14ac:dyDescent="0.35">
      <c r="C210" s="24"/>
      <c r="D210" s="24"/>
    </row>
    <row r="211" spans="3:4" hidden="1" x14ac:dyDescent="0.35">
      <c r="C211" s="24"/>
      <c r="D211" s="24"/>
    </row>
    <row r="212" spans="3:4" hidden="1" x14ac:dyDescent="0.35">
      <c r="C212" s="24"/>
      <c r="D212" s="24"/>
    </row>
    <row r="213" spans="3:4" hidden="1" x14ac:dyDescent="0.35">
      <c r="C213" s="24"/>
      <c r="D213" s="24"/>
    </row>
    <row r="214" spans="3:4" hidden="1" x14ac:dyDescent="0.35">
      <c r="C214" s="24"/>
      <c r="D214" s="24"/>
    </row>
    <row r="215" spans="3:4" hidden="1" x14ac:dyDescent="0.35">
      <c r="C215" s="24"/>
      <c r="D215" s="24"/>
    </row>
    <row r="216" spans="3:4" hidden="1" x14ac:dyDescent="0.35">
      <c r="C216" s="24"/>
      <c r="D216" s="24"/>
    </row>
    <row r="217" spans="3:4" hidden="1" x14ac:dyDescent="0.35">
      <c r="C217" s="24"/>
      <c r="D217" s="24"/>
    </row>
    <row r="218" spans="3:4" hidden="1" x14ac:dyDescent="0.35">
      <c r="C218" s="24"/>
      <c r="D218" s="24"/>
    </row>
    <row r="219" spans="3:4" hidden="1" x14ac:dyDescent="0.35">
      <c r="C219" s="24"/>
      <c r="D219" s="24"/>
    </row>
    <row r="220" spans="3:4" hidden="1" x14ac:dyDescent="0.35">
      <c r="C220" s="24"/>
      <c r="D220" s="24"/>
    </row>
    <row r="221" spans="3:4" hidden="1" x14ac:dyDescent="0.35">
      <c r="C221" s="24"/>
      <c r="D221" s="24"/>
    </row>
    <row r="222" spans="3:4" hidden="1" x14ac:dyDescent="0.35">
      <c r="C222" s="24"/>
      <c r="D222" s="24"/>
    </row>
    <row r="223" spans="3:4" hidden="1" x14ac:dyDescent="0.35">
      <c r="C223" s="24"/>
      <c r="D223" s="24"/>
    </row>
    <row r="224" spans="3:4" hidden="1" x14ac:dyDescent="0.35">
      <c r="C224" s="24"/>
      <c r="D224" s="24"/>
    </row>
    <row r="225" spans="3:4" hidden="1" x14ac:dyDescent="0.35">
      <c r="C225" s="24"/>
      <c r="D225" s="24"/>
    </row>
    <row r="226" spans="3:4" hidden="1" x14ac:dyDescent="0.35">
      <c r="C226" s="24"/>
      <c r="D226" s="24"/>
    </row>
    <row r="227" spans="3:4" hidden="1" x14ac:dyDescent="0.35">
      <c r="C227" s="24"/>
      <c r="D227" s="24"/>
    </row>
    <row r="228" spans="3:4" hidden="1" x14ac:dyDescent="0.35">
      <c r="C228" s="24"/>
      <c r="D228" s="24"/>
    </row>
    <row r="229" spans="3:4" hidden="1" x14ac:dyDescent="0.35">
      <c r="C229" s="24"/>
      <c r="D229" s="24"/>
    </row>
    <row r="230" spans="3:4" hidden="1" x14ac:dyDescent="0.35">
      <c r="C230" s="24"/>
      <c r="D230" s="24"/>
    </row>
    <row r="231" spans="3:4" hidden="1" x14ac:dyDescent="0.35">
      <c r="C231" s="24"/>
      <c r="D231" s="24"/>
    </row>
    <row r="232" spans="3:4" hidden="1" x14ac:dyDescent="0.35">
      <c r="C232" s="24"/>
      <c r="D232" s="24"/>
    </row>
    <row r="233" spans="3:4" hidden="1" x14ac:dyDescent="0.35">
      <c r="C233" s="24"/>
      <c r="D233" s="24"/>
    </row>
    <row r="234" spans="3:4" hidden="1" x14ac:dyDescent="0.35">
      <c r="C234" s="24"/>
      <c r="D234" s="24"/>
    </row>
    <row r="235" spans="3:4" hidden="1" x14ac:dyDescent="0.35">
      <c r="C235" s="24"/>
      <c r="D235" s="24"/>
    </row>
    <row r="236" spans="3:4" hidden="1" x14ac:dyDescent="0.35">
      <c r="C236" s="24"/>
      <c r="D236" s="24"/>
    </row>
    <row r="237" spans="3:4" hidden="1" x14ac:dyDescent="0.35">
      <c r="C237" s="24"/>
      <c r="D237" s="24"/>
    </row>
    <row r="238" spans="3:4" hidden="1" x14ac:dyDescent="0.35">
      <c r="C238" s="24"/>
      <c r="D238" s="24"/>
    </row>
    <row r="239" spans="3:4" hidden="1" x14ac:dyDescent="0.35">
      <c r="C239" s="24"/>
      <c r="D239" s="24"/>
    </row>
    <row r="240" spans="3:4" hidden="1" x14ac:dyDescent="0.35">
      <c r="C240" s="24"/>
      <c r="D240" s="24"/>
    </row>
    <row r="241" spans="3:4" hidden="1" x14ac:dyDescent="0.35">
      <c r="C241" s="24"/>
      <c r="D241" s="24"/>
    </row>
    <row r="242" spans="3:4" hidden="1" x14ac:dyDescent="0.35">
      <c r="C242" s="24"/>
      <c r="D242" s="24"/>
    </row>
    <row r="243" spans="3:4" hidden="1" x14ac:dyDescent="0.35">
      <c r="C243" s="24"/>
      <c r="D243" s="24"/>
    </row>
    <row r="244" spans="3:4" hidden="1" x14ac:dyDescent="0.35">
      <c r="C244" s="24"/>
      <c r="D244" s="24"/>
    </row>
    <row r="245" spans="3:4" hidden="1" x14ac:dyDescent="0.35">
      <c r="C245" s="24"/>
      <c r="D245" s="24"/>
    </row>
    <row r="246" spans="3:4" hidden="1" x14ac:dyDescent="0.35">
      <c r="C246" s="24"/>
      <c r="D246" s="24"/>
    </row>
    <row r="247" spans="3:4" hidden="1" x14ac:dyDescent="0.35">
      <c r="C247" s="24"/>
      <c r="D247" s="24"/>
    </row>
    <row r="248" spans="3:4" hidden="1" x14ac:dyDescent="0.35">
      <c r="C248" s="24"/>
      <c r="D248" s="24"/>
    </row>
    <row r="249" spans="3:4" hidden="1" x14ac:dyDescent="0.35">
      <c r="C249" s="24"/>
      <c r="D249" s="24"/>
    </row>
    <row r="250" spans="3:4" hidden="1" x14ac:dyDescent="0.35">
      <c r="C250" s="24"/>
      <c r="D250" s="24"/>
    </row>
    <row r="251" spans="3:4" hidden="1" x14ac:dyDescent="0.35">
      <c r="C251" s="24"/>
      <c r="D251" s="24"/>
    </row>
    <row r="252" spans="3:4" hidden="1" x14ac:dyDescent="0.35">
      <c r="C252" s="24"/>
      <c r="D252" s="24"/>
    </row>
    <row r="253" spans="3:4" hidden="1" x14ac:dyDescent="0.35">
      <c r="C253" s="24"/>
      <c r="D253" s="24"/>
    </row>
    <row r="254" spans="3:4" hidden="1" x14ac:dyDescent="0.35">
      <c r="C254" s="24"/>
      <c r="D254" s="24"/>
    </row>
    <row r="255" spans="3:4" hidden="1" x14ac:dyDescent="0.35">
      <c r="C255" s="24"/>
      <c r="D255" s="24"/>
    </row>
    <row r="256" spans="3:4" hidden="1" x14ac:dyDescent="0.35">
      <c r="C256" s="24"/>
      <c r="D256" s="24"/>
    </row>
    <row r="257" spans="3:4" hidden="1" x14ac:dyDescent="0.35">
      <c r="C257" s="24"/>
      <c r="D257" s="24"/>
    </row>
    <row r="258" spans="3:4" hidden="1" x14ac:dyDescent="0.35">
      <c r="C258" s="24"/>
      <c r="D258" s="24"/>
    </row>
    <row r="259" spans="3:4" hidden="1" x14ac:dyDescent="0.35">
      <c r="C259" s="24"/>
      <c r="D259" s="24"/>
    </row>
    <row r="260" spans="3:4" hidden="1" x14ac:dyDescent="0.35">
      <c r="C260" s="24"/>
      <c r="D260" s="24"/>
    </row>
    <row r="261" spans="3:4" hidden="1" x14ac:dyDescent="0.35">
      <c r="C261" s="24"/>
      <c r="D261" s="24"/>
    </row>
    <row r="262" spans="3:4" hidden="1" x14ac:dyDescent="0.35">
      <c r="C262" s="24"/>
      <c r="D262" s="24"/>
    </row>
    <row r="263" spans="3:4" hidden="1" x14ac:dyDescent="0.35">
      <c r="C263" s="24"/>
      <c r="D263" s="24"/>
    </row>
    <row r="264" spans="3:4" hidden="1" x14ac:dyDescent="0.35">
      <c r="C264" s="24"/>
      <c r="D264" s="24"/>
    </row>
    <row r="265" spans="3:4" hidden="1" x14ac:dyDescent="0.35">
      <c r="C265" s="24"/>
      <c r="D265" s="24"/>
    </row>
    <row r="266" spans="3:4" hidden="1" x14ac:dyDescent="0.35">
      <c r="C266" s="24"/>
      <c r="D266" s="24"/>
    </row>
    <row r="267" spans="3:4" hidden="1" x14ac:dyDescent="0.35">
      <c r="C267" s="24"/>
      <c r="D267" s="24"/>
    </row>
    <row r="268" spans="3:4" hidden="1" x14ac:dyDescent="0.35">
      <c r="C268" s="24"/>
      <c r="D268" s="24"/>
    </row>
    <row r="269" spans="3:4" hidden="1" x14ac:dyDescent="0.35">
      <c r="C269" s="24"/>
      <c r="D269" s="24"/>
    </row>
    <row r="270" spans="3:4" hidden="1" x14ac:dyDescent="0.35">
      <c r="C270" s="24"/>
      <c r="D270" s="24"/>
    </row>
    <row r="271" spans="3:4" hidden="1" x14ac:dyDescent="0.35">
      <c r="C271" s="24"/>
      <c r="D271" s="24"/>
    </row>
    <row r="272" spans="3:4" x14ac:dyDescent="0.35"/>
  </sheetData>
  <pageMargins left="0.7" right="0.7" top="0.75" bottom="0.75" header="0.3" footer="0.3"/>
  <pageSetup orientation="portrait" r:id="rId1"/>
  <tableParts count="1">
    <tablePart r:id="rId2"/>
  </tablePar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topLeftCell="A16" workbookViewId="0">
      <selection activeCell="E3" sqref="E3:E4"/>
    </sheetView>
  </sheetViews>
  <sheetFormatPr defaultColWidth="0" defaultRowHeight="14.5" zeroHeight="1" x14ac:dyDescent="0.35"/>
  <cols>
    <col min="1" max="1" width="9.1796875" customWidth="1"/>
    <col min="2" max="2" width="0" hidden="1" customWidth="1"/>
    <col min="3" max="3" width="99.7265625" customWidth="1"/>
    <col min="4" max="4" width="0" hidden="1" customWidth="1"/>
    <col min="5" max="5" width="9.1796875" customWidth="1"/>
    <col min="6" max="15" width="9.1796875" hidden="1" customWidth="1"/>
    <col min="16" max="17" width="97.26953125" hidden="1" customWidth="1"/>
    <col min="18" max="18" width="4" hidden="1" customWidth="1"/>
    <col min="19" max="19" width="97.26953125" style="107" hidden="1" customWidth="1"/>
    <col min="20" max="20" width="97.26953125" hidden="1" customWidth="1"/>
    <col min="21" max="16384" width="9.1796875" hidden="1"/>
  </cols>
  <sheetData>
    <row r="1" spans="2:20" x14ac:dyDescent="0.35">
      <c r="H1" t="s">
        <v>1982</v>
      </c>
      <c r="I1">
        <v>1</v>
      </c>
    </row>
    <row r="2" spans="2:20" ht="15" thickBot="1" x14ac:dyDescent="0.4">
      <c r="H2" t="s">
        <v>1223</v>
      </c>
      <c r="I2">
        <v>2</v>
      </c>
    </row>
    <row r="3" spans="2:20" ht="15" thickTop="1" x14ac:dyDescent="0.35">
      <c r="B3" t="s">
        <v>2361</v>
      </c>
      <c r="C3" s="175" t="s">
        <v>2608</v>
      </c>
      <c r="E3" s="363" t="s">
        <v>1982</v>
      </c>
      <c r="H3" s="139"/>
      <c r="I3" s="139">
        <v>3</v>
      </c>
    </row>
    <row r="4" spans="2:20" ht="15" thickBot="1" x14ac:dyDescent="0.4">
      <c r="B4" t="s">
        <v>2362</v>
      </c>
      <c r="C4" s="175" t="s">
        <v>2609</v>
      </c>
      <c r="E4" s="364"/>
      <c r="H4" t="s">
        <v>2365</v>
      </c>
      <c r="I4">
        <f>IF(E3="",3,VLOOKUP(E3,$H$1:$I$3,2,FALSE))</f>
        <v>1</v>
      </c>
    </row>
    <row r="5" spans="2:20" s="180" customFormat="1" ht="15" thickTop="1" x14ac:dyDescent="0.35">
      <c r="C5" s="157"/>
      <c r="P5" s="176"/>
      <c r="Q5" s="176"/>
      <c r="S5" s="157"/>
    </row>
    <row r="6" spans="2:20" ht="114" customHeight="1" x14ac:dyDescent="0.35">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2593</v>
      </c>
      <c r="Q6" s="176" t="s">
        <v>2598</v>
      </c>
      <c r="S6" s="157" t="s">
        <v>2698</v>
      </c>
      <c r="T6" s="157" t="s">
        <v>2739</v>
      </c>
    </row>
    <row r="7" spans="2:20" ht="84.75" customHeight="1" x14ac:dyDescent="0.35">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2717</v>
      </c>
      <c r="Q7" s="176" t="s">
        <v>2599</v>
      </c>
      <c r="S7" s="157" t="s">
        <v>2696</v>
      </c>
      <c r="T7" s="157" t="s">
        <v>2740</v>
      </c>
    </row>
    <row r="8" spans="2:20" ht="39" customHeight="1" x14ac:dyDescent="0.35">
      <c r="C8" s="157" t="str">
        <f t="shared" si="0"/>
        <v>Dans cet excel, tous les champs à remplir sont indiqués en jaune. Et seuls ces champs pourront être sélectionnés.</v>
      </c>
      <c r="P8" s="176" t="s">
        <v>2594</v>
      </c>
      <c r="Q8" s="176" t="s">
        <v>2600</v>
      </c>
      <c r="S8" s="157" t="s">
        <v>2699</v>
      </c>
      <c r="T8" s="157" t="s">
        <v>2741</v>
      </c>
    </row>
    <row r="9" spans="2:20" ht="57.75" customHeight="1" x14ac:dyDescent="0.35">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2651</v>
      </c>
      <c r="Q9" s="176" t="s">
        <v>2652</v>
      </c>
      <c r="S9" s="157" t="s">
        <v>2714</v>
      </c>
      <c r="T9" s="157" t="s">
        <v>2742</v>
      </c>
    </row>
    <row r="10" spans="2:20" ht="42" customHeight="1" x14ac:dyDescent="0.35">
      <c r="C10" s="157" t="str">
        <f t="shared" si="0"/>
        <v xml:space="preserve">Les onglets à la gauche de l’onglet « INFO » (T1, T2 - CG-BK, T3 CA-AK et T4 – CO-OK) concernent les données au niveau du programme entier. </v>
      </c>
      <c r="P10" s="176" t="s">
        <v>2707</v>
      </c>
      <c r="Q10" s="176" t="s">
        <v>2601</v>
      </c>
      <c r="S10" s="157" t="s">
        <v>2700</v>
      </c>
      <c r="T10" s="157" t="s">
        <v>2743</v>
      </c>
    </row>
    <row r="11" spans="2:20" ht="42" customHeight="1" x14ac:dyDescent="0.35">
      <c r="C11" s="157" t="str">
        <f t="shared" si="0"/>
        <v>T1 et T4 – CO-OK indiquent automatiquement les consolidations au niveau des données introduites dans les onglets par outcome numérotés 1 à 25.</v>
      </c>
      <c r="P11" s="176" t="s">
        <v>2712</v>
      </c>
      <c r="Q11" s="176" t="s">
        <v>2602</v>
      </c>
      <c r="S11" s="157" t="s">
        <v>2701</v>
      </c>
      <c r="T11" s="157" t="s">
        <v>2744</v>
      </c>
    </row>
    <row r="12" spans="2:20" ht="43.5" customHeight="1" x14ac:dyDescent="0.35">
      <c r="C12" s="157" t="str">
        <f t="shared" si="0"/>
        <v>Par contre, T2 – CG-CK et T3 – CA-AK doivent bien être remplis manuellement, vu qu'il s'agit là d’informations globalisées qui ne sont pas introduites au niveau des outcomes.</v>
      </c>
      <c r="P12" s="176" t="s">
        <v>2708</v>
      </c>
      <c r="Q12" s="176" t="s">
        <v>2603</v>
      </c>
      <c r="S12" s="157" t="s">
        <v>2702</v>
      </c>
      <c r="T12" s="157" t="s">
        <v>2745</v>
      </c>
    </row>
    <row r="13" spans="2:20" ht="42" customHeight="1" x14ac:dyDescent="0.35">
      <c r="C13" s="157" t="str">
        <f t="shared" si="0"/>
        <v>L'onglet "SUB" contiendra alors une première indication du montant de la subvention et de sa répartition annuelle.</v>
      </c>
      <c r="P13" s="176" t="s">
        <v>2713</v>
      </c>
      <c r="Q13" s="176" t="s">
        <v>2604</v>
      </c>
      <c r="S13" s="157" t="s">
        <v>2703</v>
      </c>
      <c r="T13" s="157" t="s">
        <v>2746</v>
      </c>
    </row>
    <row r="14" spans="2:20" ht="60" customHeight="1" x14ac:dyDescent="0.35">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2595</v>
      </c>
      <c r="Q14" s="176" t="s">
        <v>2605</v>
      </c>
      <c r="S14" s="157" t="s">
        <v>2704</v>
      </c>
      <c r="T14" s="157" t="s">
        <v>2747</v>
      </c>
    </row>
    <row r="15" spans="2:20" ht="46.5" customHeight="1" x14ac:dyDescent="0.35">
      <c r="C15" s="233" t="str">
        <f t="shared" si="0"/>
        <v>C'est pourquoi cet excel identifie immédiatement dans l'aperçu "Prg" les IATI Activity IDs, que nous vous conseillons fermement d’utiliser sur le Portail !</v>
      </c>
      <c r="P15" s="176" t="s">
        <v>2596</v>
      </c>
      <c r="Q15" s="176" t="s">
        <v>2606</v>
      </c>
      <c r="S15" s="157" t="s">
        <v>2705</v>
      </c>
      <c r="T15" s="157" t="s">
        <v>2748</v>
      </c>
    </row>
    <row r="16" spans="2:20" ht="69.75" customHeight="1" x14ac:dyDescent="0.35">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2597</v>
      </c>
      <c r="Q16" s="176" t="s">
        <v>2607</v>
      </c>
      <c r="S16" s="157" t="s">
        <v>2697</v>
      </c>
      <c r="T16" s="157" t="s">
        <v>2749</v>
      </c>
    </row>
    <row r="17" spans="3:20" ht="45.75" customHeight="1" x14ac:dyDescent="0.35">
      <c r="C17" s="157" t="str">
        <f t="shared" si="0"/>
        <v>Si votre programme consiste de plus que 25 outcome, veuillez bien nous le signaler, par un mail à antoon.vanbroeckhoven@diplobel.fed.be, et nous vous ferons parvenir avec plaisir une version adaptée !</v>
      </c>
      <c r="P17" s="176" t="s">
        <v>2706</v>
      </c>
      <c r="Q17" s="177"/>
      <c r="S17" s="157" t="s">
        <v>2709</v>
      </c>
      <c r="T17" s="157" t="s">
        <v>2750</v>
      </c>
    </row>
    <row r="18" spans="3:20" ht="40.5" customHeight="1" x14ac:dyDescent="0.35">
      <c r="C18" s="157" t="str">
        <f t="shared" si="0"/>
        <v>N'hésitez pas de nous signaler des problèmes ou de nous communiquer des observations, 
par un mail à antoon.vanbroeckhoven@diplobel.fed.be.</v>
      </c>
      <c r="P18" s="176" t="s">
        <v>2710</v>
      </c>
      <c r="Q18" s="108"/>
      <c r="S18" s="157" t="s">
        <v>2711</v>
      </c>
      <c r="T18" s="157" t="s">
        <v>2751</v>
      </c>
    </row>
    <row r="19" spans="3:20" hidden="1" x14ac:dyDescent="0.35">
      <c r="P19" s="176"/>
      <c r="Q19" s="108"/>
    </row>
    <row r="20" spans="3:20" hidden="1" x14ac:dyDescent="0.35">
      <c r="P20" s="108"/>
      <c r="Q20" s="108"/>
    </row>
    <row r="21" spans="3:20" hidden="1" x14ac:dyDescent="0.35">
      <c r="P21" s="108"/>
      <c r="Q21" s="108"/>
    </row>
    <row r="22" spans="3:20" hidden="1" x14ac:dyDescent="0.35">
      <c r="P22" s="108"/>
      <c r="Q22" s="108"/>
    </row>
    <row r="23" spans="3:20" hidden="1" x14ac:dyDescent="0.35">
      <c r="P23" s="108"/>
    </row>
    <row r="24" spans="3:20" hidden="1" x14ac:dyDescent="0.35">
      <c r="P24" s="108"/>
    </row>
    <row r="25" spans="3:20" hidden="1" x14ac:dyDescent="0.35">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pageSetUpPr fitToPage="1"/>
  </sheetPr>
  <dimension ref="A1:T31"/>
  <sheetViews>
    <sheetView workbookViewId="0">
      <pane xSplit="3" ySplit="6" topLeftCell="D7" activePane="bottomRight" state="frozen"/>
      <selection pane="topRight" activeCell="D1" sqref="D1"/>
      <selection pane="bottomLeft" activeCell="A7" sqref="A7"/>
      <selection pane="bottomRight" activeCell="D10" sqref="D10"/>
    </sheetView>
  </sheetViews>
  <sheetFormatPr defaultColWidth="0" defaultRowHeight="14.5" zeroHeight="1" x14ac:dyDescent="0.35"/>
  <cols>
    <col min="1" max="1" width="17" style="66" customWidth="1"/>
    <col min="2" max="2" width="2.453125" style="66" hidden="1" customWidth="1"/>
    <col min="3" max="3" width="42.7265625" style="66" customWidth="1"/>
    <col min="4" max="4" width="24.453125" style="66" customWidth="1"/>
    <col min="5" max="5" width="20.7265625" style="66" customWidth="1"/>
    <col min="6" max="6" width="10.7265625" style="66" customWidth="1"/>
    <col min="7" max="7" width="19.453125" style="66" customWidth="1"/>
    <col min="8" max="8" width="14.453125" style="66" customWidth="1"/>
    <col min="9" max="9" width="42.7265625" style="66" customWidth="1"/>
    <col min="10" max="16384" width="9.1796875" style="66" hidden="1"/>
  </cols>
  <sheetData>
    <row r="1" spans="1:20" x14ac:dyDescent="0.35">
      <c r="A1" s="66" t="str">
        <f>IF(lang=1,labels!E64,IF(lang=2,labels!F64,"set lang"))</f>
        <v>Acteur abbr.</v>
      </c>
      <c r="C1" s="116" t="s">
        <v>318</v>
      </c>
      <c r="D1" s="111" t="str">
        <f>IF(C1="","",VLOOKUP(C1,Table2[[abbr]:[statut]],2,FALSE))</f>
        <v>OSCCMO</v>
      </c>
      <c r="E1" s="365" t="str">
        <f>IF(D1="AIIA",IF(lang=2,"Admin kosten of structuurkosten?","Coûts admin ou coûts de structure ?"),"")</f>
        <v/>
      </c>
      <c r="F1" s="366"/>
      <c r="G1" s="366"/>
      <c r="H1" s="116"/>
      <c r="K1" s="66" t="b">
        <f>D1="AIIA"</f>
        <v>0</v>
      </c>
      <c r="M1" s="66" t="str">
        <f>IF(D1="AIIA","AIIA",IF(lang=1,"OSCCMOF","OSCCMON"))</f>
        <v>OSCCMOF</v>
      </c>
      <c r="O1" s="66" t="s">
        <v>1855</v>
      </c>
      <c r="P1" s="66" t="s">
        <v>1859</v>
      </c>
      <c r="Q1" s="66" t="s">
        <v>2156</v>
      </c>
      <c r="R1" s="66" t="s">
        <v>2653</v>
      </c>
      <c r="S1" s="66" t="s">
        <v>2661</v>
      </c>
      <c r="T1" s="66" t="s">
        <v>2662</v>
      </c>
    </row>
    <row r="2" spans="1:20" x14ac:dyDescent="0.35">
      <c r="A2" s="66" t="str">
        <f>IF(lang=1,labels!E65,IF(lang=2,labels!F65,"set lang"))</f>
        <v>Acteur nom</v>
      </c>
      <c r="C2" s="92" t="str">
        <f>IF(C1="","",VLOOKUP(C1,Table2[[abbr]:[name2]],8,FALSE))</f>
        <v>Association des Rotary Clubs Belges pour la coopération au développement</v>
      </c>
      <c r="O2" s="66" t="s">
        <v>1853</v>
      </c>
      <c r="P2" s="66" t="s">
        <v>1860</v>
      </c>
      <c r="Q2" s="66" t="s">
        <v>2682</v>
      </c>
      <c r="R2" s="66" t="s">
        <v>2654</v>
      </c>
    </row>
    <row r="3" spans="1:20" x14ac:dyDescent="0.35">
      <c r="A3" s="66" t="str">
        <f>IF(lang=1,labels!E66,IF(lang=2,labels!F66,"set lang"))</f>
        <v>IATI org-ID</v>
      </c>
      <c r="C3" s="92" t="str">
        <f>IF(C1="","",VLOOKUP(C1,Table2[[abbr]:[name2]],6,FALSE))</f>
        <v>BE-BCE_KBO-0419189557</v>
      </c>
      <c r="O3" s="66" t="s">
        <v>1854</v>
      </c>
    </row>
    <row r="4" spans="1:20" x14ac:dyDescent="0.35">
      <c r="A4" s="66" t="str">
        <f>IF(lang=1,labels!E67,IF(lang=2,labels!F67,"set lang"))</f>
        <v>Titre programme</v>
      </c>
      <c r="C4" s="116"/>
    </row>
    <row r="5" spans="1:20" x14ac:dyDescent="0.35">
      <c r="A5" s="66" t="str">
        <f>IF(lang=1,labels!E68,IF(lang=2,labels!F68,"set lang"))</f>
        <v>Prg commun ?</v>
      </c>
      <c r="C5" s="179" t="s">
        <v>2657</v>
      </c>
      <c r="O5" s="66" t="s">
        <v>2719</v>
      </c>
    </row>
    <row r="6" spans="1:20" ht="58" x14ac:dyDescent="0.35">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2327</v>
      </c>
      <c r="O6" s="66" t="s">
        <v>2720</v>
      </c>
    </row>
    <row r="7" spans="1:20" ht="19" x14ac:dyDescent="0.4">
      <c r="A7" s="66">
        <v>1</v>
      </c>
      <c r="B7" s="66">
        <v>1</v>
      </c>
      <c r="C7" s="92" t="str">
        <f>IF(OR(D7="",E7=""),"",C$3&amp;"-prg2022-"&amp;$A7&amp;"-"&amp;VLOOKUP($E7,Table4[[EN]:[ISO]],8,FALSE))</f>
        <v>BE-BCE_KBO-0419189557-prg2022-1-CD</v>
      </c>
      <c r="D7" s="266" t="s">
        <v>319</v>
      </c>
      <c r="E7" s="116" t="s">
        <v>631</v>
      </c>
      <c r="F7" s="116" t="s">
        <v>1853</v>
      </c>
      <c r="G7" s="91" t="str">
        <f>IF(E7="","",IF(AND(VLOOKUP(E7,Table4[[EN]:[CSC]],2,FALSE)="N",F7="geo"),"No geo CSC possible !",""))</f>
        <v/>
      </c>
      <c r="H7" s="134">
        <f ca="1">SUMIFS(Table1[amount],Table1[sheet],A7,Table1[item],"TCO",Table1[year],"TOTAL")</f>
        <v>1950142.52</v>
      </c>
      <c r="I7" s="116"/>
      <c r="J7" s="139">
        <f>IF(E7="","",VLOOKUP($E7,Table4[[EN]:[ctry]],10,FALSE))</f>
        <v>1</v>
      </c>
    </row>
    <row r="8" spans="1:20" x14ac:dyDescent="0.35">
      <c r="A8" s="66">
        <v>2</v>
      </c>
      <c r="B8" s="66">
        <v>2</v>
      </c>
      <c r="C8" s="92" t="str">
        <f>IF(OR(D8="",E8=""),"",C$3&amp;"-prg2022-"&amp;$A8&amp;"-"&amp;VLOOKUP($E8,Table4[[EN]:[ISO]],8,FALSE))</f>
        <v/>
      </c>
      <c r="D8" s="116"/>
      <c r="E8" s="116"/>
      <c r="F8" s="116"/>
      <c r="G8" s="91" t="str">
        <f>IF(E8="","",IF(AND(VLOOKUP(E8,Table4[[EN]:[CSC]],2,FALSE)="N",F8="geo"),"No geo CSC possible !",""))</f>
        <v/>
      </c>
      <c r="H8" s="134">
        <f ca="1">SUMIFS(Table1[amount],Table1[sheet],A8,Table1[item],"TCO",Table1[year],"TOTAL")</f>
        <v>0</v>
      </c>
      <c r="I8" s="116"/>
      <c r="J8" s="139" t="str">
        <f>IF(E8="","",VLOOKUP($E8,Table4[[EN]:[ctry]],10,FALSE))</f>
        <v/>
      </c>
    </row>
    <row r="9" spans="1:20" x14ac:dyDescent="0.35">
      <c r="A9" s="66">
        <v>3</v>
      </c>
      <c r="B9" s="66">
        <v>3</v>
      </c>
      <c r="C9" s="92" t="str">
        <f>IF(OR(D9="",E9=""),"",C$3&amp;"-prg2022-"&amp;$A9&amp;"-"&amp;VLOOKUP($E9,Table4[[EN]:[ISO]],8,FALSE))</f>
        <v/>
      </c>
      <c r="D9" s="116"/>
      <c r="E9" s="116"/>
      <c r="F9" s="116"/>
      <c r="G9" s="91" t="str">
        <f>IF(E9="","",IF(AND(VLOOKUP(E9,Table4[[EN]:[CSC]],2,FALSE)="N",F9="geo"),"No geo CSC possible !",""))</f>
        <v/>
      </c>
      <c r="H9" s="134">
        <f ca="1">SUMIFS(Table1[amount],Table1[sheet],A9,Table1[item],"TCO",Table1[year],"TOTAL")</f>
        <v>0</v>
      </c>
      <c r="I9" s="116"/>
      <c r="J9" s="139" t="str">
        <f>IF(E9="","",VLOOKUP($E9,Table4[[EN]:[ctry]],10,FALSE))</f>
        <v/>
      </c>
    </row>
    <row r="10" spans="1:20" x14ac:dyDescent="0.35">
      <c r="A10" s="66">
        <v>4</v>
      </c>
      <c r="B10" s="66">
        <v>4</v>
      </c>
      <c r="C10" s="92" t="str">
        <f>IF(OR(D10="",E10=""),"",C$3&amp;"-prg2022-"&amp;$A10&amp;"-"&amp;VLOOKUP($E10,Table4[[EN]:[ISO]],8,FALSE))</f>
        <v/>
      </c>
      <c r="D10" s="116"/>
      <c r="E10" s="116"/>
      <c r="F10" s="116"/>
      <c r="G10" s="91" t="str">
        <f>IF(E10="","",IF(AND(VLOOKUP(E10,Table4[[EN]:[CSC]],2,FALSE)="N",F10="geo"),"No geo CSC possible !",""))</f>
        <v/>
      </c>
      <c r="H10" s="134">
        <f ca="1">SUMIFS(Table1[amount],Table1[sheet],A10,Table1[item],"TCO",Table1[year],"TOTAL")</f>
        <v>0</v>
      </c>
      <c r="I10" s="116"/>
      <c r="J10" s="139" t="str">
        <f>IF(E10="","",VLOOKUP($E10,Table4[[EN]:[ctry]],10,FALSE))</f>
        <v/>
      </c>
    </row>
    <row r="11" spans="1:20" x14ac:dyDescent="0.35">
      <c r="A11" s="66">
        <v>5</v>
      </c>
      <c r="B11" s="66">
        <v>5</v>
      </c>
      <c r="C11" s="92" t="str">
        <f>IF(OR(D11="",E11=""),"",C$3&amp;"-prg2022-"&amp;$A11&amp;"-"&amp;VLOOKUP($E11,Table4[[EN]:[ISO]],8,FALSE))</f>
        <v/>
      </c>
      <c r="D11" s="116"/>
      <c r="E11" s="116"/>
      <c r="F11" s="116"/>
      <c r="G11" s="91" t="str">
        <f>IF(E11="","",IF(AND(VLOOKUP(E11,Table4[[EN]:[CSC]],2,FALSE)="N",F11="geo"),"No geo CSC possible !",""))</f>
        <v/>
      </c>
      <c r="H11" s="134">
        <f ca="1">SUMIFS(Table1[amount],Table1[sheet],A11,Table1[item],"TCO",Table1[year],"TOTAL")</f>
        <v>0</v>
      </c>
      <c r="I11" s="116"/>
      <c r="J11" s="139" t="str">
        <f>IF(E11="","",VLOOKUP($E11,Table4[[EN]:[ctry]],10,FALSE))</f>
        <v/>
      </c>
    </row>
    <row r="12" spans="1:20" x14ac:dyDescent="0.35">
      <c r="A12" s="66">
        <v>6</v>
      </c>
      <c r="B12" s="66">
        <v>6</v>
      </c>
      <c r="C12" s="92" t="str">
        <f>IF(OR(D12="",E12=""),"",C$3&amp;"-prg2022-"&amp;$A12&amp;"-"&amp;VLOOKUP($E12,Table4[[EN]:[ISO]],8,FALSE))</f>
        <v/>
      </c>
      <c r="D12" s="116"/>
      <c r="E12" s="116"/>
      <c r="F12" s="116"/>
      <c r="G12" s="91" t="str">
        <f>IF(E12="","",IF(AND(VLOOKUP(E12,Table4[[EN]:[CSC]],2,FALSE)="N",F12="geo"),"No geo CSC possible !",""))</f>
        <v/>
      </c>
      <c r="H12" s="134">
        <f ca="1">SUMIFS(Table1[amount],Table1[sheet],A12,Table1[item],"TCO",Table1[year],"TOTAL")</f>
        <v>0</v>
      </c>
      <c r="I12" s="116"/>
      <c r="J12" s="139" t="str">
        <f>IF(E12="","",VLOOKUP($E12,Table4[[EN]:[ctry]],10,FALSE))</f>
        <v/>
      </c>
    </row>
    <row r="13" spans="1:20" x14ac:dyDescent="0.35">
      <c r="A13" s="66">
        <v>7</v>
      </c>
      <c r="B13" s="66">
        <v>7</v>
      </c>
      <c r="C13" s="92" t="str">
        <f>IF(OR(D13="",E13=""),"",C$3&amp;"-prg2022-"&amp;$A13&amp;"-"&amp;VLOOKUP($E13,Table4[[EN]:[ISO]],8,FALSE))</f>
        <v/>
      </c>
      <c r="D13" s="116"/>
      <c r="E13" s="116"/>
      <c r="F13" s="116"/>
      <c r="G13" s="91" t="str">
        <f>IF(E13="","",IF(AND(VLOOKUP(E13,Table4[[EN]:[CSC]],2,FALSE)="N",F13="geo"),"No geo CSC possible !",""))</f>
        <v/>
      </c>
      <c r="H13" s="134">
        <f ca="1">SUMIFS(Table1[amount],Table1[sheet],A13,Table1[item],"TCO",Table1[year],"TOTAL")</f>
        <v>0</v>
      </c>
      <c r="I13" s="116"/>
      <c r="J13" s="139" t="str">
        <f>IF(E13="","",VLOOKUP($E13,Table4[[EN]:[ctry]],10,FALSE))</f>
        <v/>
      </c>
    </row>
    <row r="14" spans="1:20" x14ac:dyDescent="0.35">
      <c r="A14" s="66">
        <v>8</v>
      </c>
      <c r="B14" s="66">
        <v>8</v>
      </c>
      <c r="C14" s="92" t="str">
        <f>IF(OR(D14="",E14=""),"",C$3&amp;"-prg2022-"&amp;$A14&amp;"-"&amp;VLOOKUP($E14,Table4[[EN]:[ISO]],8,FALSE))</f>
        <v/>
      </c>
      <c r="D14" s="116"/>
      <c r="E14" s="116"/>
      <c r="F14" s="116"/>
      <c r="G14" s="91" t="str">
        <f>IF(E14="","",IF(AND(VLOOKUP(E14,Table4[[EN]:[CSC]],2,FALSE)="N",F14="geo"),"No geo CSC possible !",""))</f>
        <v/>
      </c>
      <c r="H14" s="134">
        <f ca="1">SUMIFS(Table1[amount],Table1[sheet],A14,Table1[item],"TCO",Table1[year],"TOTAL")</f>
        <v>0</v>
      </c>
      <c r="I14" s="116"/>
      <c r="J14" s="139" t="str">
        <f>IF(E14="","",VLOOKUP($E14,Table4[[EN]:[ctry]],10,FALSE))</f>
        <v/>
      </c>
    </row>
    <row r="15" spans="1:20" x14ac:dyDescent="0.35">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35">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35">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35">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35">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35">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35">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35">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35">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35">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35">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35">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35">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35">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35">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35">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35">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paperSize="9" scale="68"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pageSetUpPr fitToPage="1"/>
  </sheetPr>
  <dimension ref="A1:AG100"/>
  <sheetViews>
    <sheetView showZeros="0" tabSelected="1" zoomScale="125" zoomScaleNormal="125" zoomScalePageLayoutView="125" workbookViewId="0">
      <pane xSplit="14" ySplit="5" topLeftCell="O57" activePane="bottomRight" state="frozen"/>
      <selection pane="topRight" activeCell="O1" sqref="O1"/>
      <selection pane="bottomLeft" activeCell="A6" sqref="A6"/>
      <selection pane="bottomRight" activeCell="O60" sqref="O60:S60"/>
    </sheetView>
  </sheetViews>
  <sheetFormatPr defaultColWidth="0" defaultRowHeight="14.5" zeroHeight="1" x14ac:dyDescent="0.35"/>
  <cols>
    <col min="1" max="1" width="5" style="47" hidden="1" customWidth="1"/>
    <col min="2" max="5" width="2.453125" style="47" customWidth="1"/>
    <col min="6" max="14" width="2.453125" style="108" customWidth="1"/>
    <col min="15" max="20" width="15.7265625" style="47" customWidth="1"/>
    <col min="21" max="21" width="2.453125" style="47" customWidth="1"/>
    <col min="22" max="33" width="0" style="47" hidden="1" customWidth="1"/>
    <col min="34" max="16384" width="9.1796875" style="47" hidden="1"/>
  </cols>
  <sheetData>
    <row r="1" spans="1:33" ht="15" customHeight="1" x14ac:dyDescent="0.35">
      <c r="A1" s="73" t="str">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BE-BCE_KBO-0419189557</v>
      </c>
      <c r="P1" s="2"/>
      <c r="Q1" s="2"/>
      <c r="R1" s="2"/>
      <c r="S1" s="2"/>
      <c r="T1" s="2"/>
      <c r="U1" s="3"/>
      <c r="Z1" s="47" t="s">
        <v>2655</v>
      </c>
      <c r="AA1" s="47" t="s">
        <v>2657</v>
      </c>
      <c r="AC1" s="47">
        <v>2</v>
      </c>
      <c r="AD1" s="47" t="s">
        <v>2659</v>
      </c>
      <c r="AE1" s="47" t="str">
        <f>VLOOKUP(AG1,$AC$1:$AD$2,2,FALSE)</f>
        <v>Fjanee</v>
      </c>
      <c r="AG1" s="47">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CONGO (DEMOCRATIC REP.)</v>
      </c>
      <c r="P2" s="18"/>
      <c r="Q2" s="18"/>
      <c r="R2" s="18"/>
      <c r="S2" s="18"/>
      <c r="T2" s="18"/>
      <c r="U2" s="5"/>
      <c r="Z2" s="47" t="s">
        <v>2656</v>
      </c>
      <c r="AA2" s="47" t="s">
        <v>2658</v>
      </c>
      <c r="AC2" s="47">
        <v>1</v>
      </c>
      <c r="AD2" s="47" t="s">
        <v>2660</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47" t="s">
        <v>2679</v>
      </c>
      <c r="AA4" s="47" t="s">
        <v>2678</v>
      </c>
    </row>
    <row r="5" spans="1:33" s="66" customFormat="1"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BE-BCE_KBO-0419189557-prg2022-1-CD</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49">
        <v>2022</v>
      </c>
      <c r="P7" s="49">
        <v>2023</v>
      </c>
      <c r="Q7" s="49">
        <v>2024</v>
      </c>
      <c r="R7" s="49">
        <v>2025</v>
      </c>
      <c r="S7" s="49">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247832.44</v>
      </c>
      <c r="P8" s="184">
        <f t="shared" si="0"/>
        <v>287128.5</v>
      </c>
      <c r="Q8" s="184">
        <f t="shared" si="0"/>
        <v>291428</v>
      </c>
      <c r="R8" s="184">
        <f t="shared" si="0"/>
        <v>209381.59999999998</v>
      </c>
      <c r="S8" s="184">
        <f t="shared" si="0"/>
        <v>143751.98000000001</v>
      </c>
      <c r="T8" s="195">
        <f t="shared" si="0"/>
        <v>1179522.52</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v>150048</v>
      </c>
      <c r="P9" s="186">
        <v>151350.5</v>
      </c>
      <c r="Q9" s="186">
        <v>162440</v>
      </c>
      <c r="R9" s="186">
        <v>81490.45</v>
      </c>
      <c r="S9" s="186">
        <v>79383.55</v>
      </c>
      <c r="T9" s="197">
        <f>SUM(O9:S9)</f>
        <v>624712.5</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v>43112.44</v>
      </c>
      <c r="P10" s="186">
        <v>78906</v>
      </c>
      <c r="Q10" s="186">
        <v>72116</v>
      </c>
      <c r="R10" s="186">
        <v>71019.149999999994</v>
      </c>
      <c r="S10" s="186">
        <v>62768.43</v>
      </c>
      <c r="T10" s="197">
        <f>SUM(O10:S10)</f>
        <v>327922.01999999996</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v>54672</v>
      </c>
      <c r="P11" s="186">
        <v>56872</v>
      </c>
      <c r="Q11" s="186">
        <v>56872</v>
      </c>
      <c r="R11" s="186">
        <v>56872</v>
      </c>
      <c r="S11" s="186">
        <v>1600</v>
      </c>
      <c r="T11" s="197">
        <f>SUM(O11:S11)</f>
        <v>226888</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4000</v>
      </c>
      <c r="P12" s="184">
        <f t="shared" si="1"/>
        <v>3880</v>
      </c>
      <c r="Q12" s="184">
        <f t="shared" si="1"/>
        <v>9180</v>
      </c>
      <c r="R12" s="184">
        <f t="shared" si="1"/>
        <v>3280</v>
      </c>
      <c r="S12" s="184">
        <f t="shared" si="1"/>
        <v>7880</v>
      </c>
      <c r="T12" s="195">
        <f t="shared" si="1"/>
        <v>28220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v>1000</v>
      </c>
      <c r="R13" s="186"/>
      <c r="S13" s="186">
        <v>4000</v>
      </c>
      <c r="T13" s="197">
        <f>SUM(O13:S13)</f>
        <v>5000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v>4000</v>
      </c>
      <c r="P14" s="186">
        <v>3880</v>
      </c>
      <c r="Q14" s="186">
        <v>8180</v>
      </c>
      <c r="R14" s="186">
        <v>3280</v>
      </c>
      <c r="S14" s="186">
        <v>3880</v>
      </c>
      <c r="T14" s="197">
        <f>SUM(O14:S14)</f>
        <v>23220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161900</v>
      </c>
      <c r="P16" s="184">
        <f t="shared" si="2"/>
        <v>138900</v>
      </c>
      <c r="Q16" s="184">
        <f t="shared" si="2"/>
        <v>138900</v>
      </c>
      <c r="R16" s="184">
        <f t="shared" si="2"/>
        <v>142900</v>
      </c>
      <c r="S16" s="184">
        <f t="shared" si="2"/>
        <v>159800</v>
      </c>
      <c r="T16" s="195">
        <f t="shared" si="2"/>
        <v>742400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v>20000</v>
      </c>
      <c r="P17" s="186"/>
      <c r="Q17" s="186"/>
      <c r="R17" s="186"/>
      <c r="S17" s="186">
        <v>25000</v>
      </c>
      <c r="T17" s="197">
        <f>SUM(O17:S17)</f>
        <v>45000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v>9680</v>
      </c>
      <c r="P18" s="186">
        <v>10680</v>
      </c>
      <c r="Q18" s="186">
        <v>10680</v>
      </c>
      <c r="R18" s="186">
        <v>10680</v>
      </c>
      <c r="S18" s="186">
        <v>12580</v>
      </c>
      <c r="T18" s="197">
        <f>SUM(O18:S18)</f>
        <v>54300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v>132220</v>
      </c>
      <c r="P19" s="186">
        <v>128220</v>
      </c>
      <c r="Q19" s="186">
        <v>128220</v>
      </c>
      <c r="R19" s="186">
        <v>132220</v>
      </c>
      <c r="S19" s="186">
        <v>122220</v>
      </c>
      <c r="T19" s="197">
        <f>SUM(O19:S19)</f>
        <v>643100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49">
        <v>2022</v>
      </c>
      <c r="P25" s="49">
        <v>2023</v>
      </c>
      <c r="Q25" s="49">
        <v>2024</v>
      </c>
      <c r="R25" s="49">
        <v>2025</v>
      </c>
      <c r="S25" s="49">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413732.44</v>
      </c>
      <c r="P26" s="184">
        <f t="shared" ref="P26:S26" si="4">P28+P33+P38</f>
        <v>429908.5</v>
      </c>
      <c r="Q26" s="184">
        <f t="shared" si="4"/>
        <v>439508</v>
      </c>
      <c r="R26" s="184">
        <f t="shared" si="4"/>
        <v>355561.6</v>
      </c>
      <c r="S26" s="184">
        <f t="shared" si="4"/>
        <v>311431.98</v>
      </c>
      <c r="T26" s="195">
        <f>SUM(O26:S26)</f>
        <v>1950142.52</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170048</v>
      </c>
      <c r="P28" s="184">
        <f t="shared" si="6"/>
        <v>151350.5</v>
      </c>
      <c r="Q28" s="184">
        <f t="shared" si="6"/>
        <v>163440</v>
      </c>
      <c r="R28" s="184">
        <f t="shared" si="6"/>
        <v>81490.45</v>
      </c>
      <c r="S28" s="184">
        <f t="shared" si="6"/>
        <v>108383.55</v>
      </c>
      <c r="T28" s="195">
        <f t="shared" si="6"/>
        <v>674712.5</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v>20000</v>
      </c>
      <c r="P29" s="186"/>
      <c r="Q29" s="186"/>
      <c r="R29" s="186"/>
      <c r="S29" s="186">
        <v>25000</v>
      </c>
      <c r="T29" s="197">
        <f>SUM(O29:S29)</f>
        <v>45000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v>0</v>
      </c>
      <c r="P30" s="186">
        <v>780</v>
      </c>
      <c r="Q30" s="186">
        <v>5680</v>
      </c>
      <c r="R30" s="186">
        <v>1000</v>
      </c>
      <c r="S30" s="186">
        <v>4000</v>
      </c>
      <c r="T30" s="197">
        <f>SUM(O30:S30)</f>
        <v>11460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v>150048</v>
      </c>
      <c r="P31" s="186">
        <v>150570.5</v>
      </c>
      <c r="Q31" s="186">
        <v>157760</v>
      </c>
      <c r="R31" s="186">
        <v>80490.45</v>
      </c>
      <c r="S31" s="186">
        <v>79383.55</v>
      </c>
      <c r="T31" s="197">
        <f>SUM(O31:S31)</f>
        <v>618252.5</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56792.44</v>
      </c>
      <c r="P33" s="184">
        <f t="shared" si="8"/>
        <v>93466</v>
      </c>
      <c r="Q33" s="184">
        <f t="shared" si="8"/>
        <v>90976</v>
      </c>
      <c r="R33" s="184">
        <f t="shared" si="8"/>
        <v>84979.15</v>
      </c>
      <c r="S33" s="184">
        <f t="shared" si="8"/>
        <v>79228.429999999993</v>
      </c>
      <c r="T33" s="195">
        <f t="shared" si="8"/>
        <v>405442.01999999996</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v>9680</v>
      </c>
      <c r="P35" s="186">
        <v>10680</v>
      </c>
      <c r="Q35" s="186">
        <v>10680</v>
      </c>
      <c r="R35" s="186">
        <v>10680</v>
      </c>
      <c r="S35" s="186">
        <v>12580</v>
      </c>
      <c r="T35" s="197">
        <f>SUM(O35:S35)</f>
        <v>54300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v>47112.44</v>
      </c>
      <c r="P36" s="186">
        <v>82786</v>
      </c>
      <c r="Q36" s="186">
        <v>80296</v>
      </c>
      <c r="R36" s="186">
        <v>74299.149999999994</v>
      </c>
      <c r="S36" s="186">
        <v>66648.429999999993</v>
      </c>
      <c r="T36" s="197">
        <f>SUM(O36:S36)</f>
        <v>351142.01999999996</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186892</v>
      </c>
      <c r="P38" s="184">
        <f t="shared" si="10"/>
        <v>185092</v>
      </c>
      <c r="Q38" s="184">
        <f t="shared" si="10"/>
        <v>185092</v>
      </c>
      <c r="R38" s="184">
        <f t="shared" si="10"/>
        <v>189092</v>
      </c>
      <c r="S38" s="184">
        <f t="shared" si="10"/>
        <v>123820</v>
      </c>
      <c r="T38" s="184">
        <f t="shared" si="10"/>
        <v>869988</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5"/>
      <c r="Q39" s="185"/>
      <c r="R39" s="185"/>
      <c r="S39" s="185"/>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v>74820</v>
      </c>
      <c r="P40" s="185">
        <v>74820</v>
      </c>
      <c r="Q40" s="185">
        <v>74820</v>
      </c>
      <c r="R40" s="185">
        <v>74820</v>
      </c>
      <c r="S40" s="185">
        <v>74820</v>
      </c>
      <c r="T40" s="197">
        <f>SUM(O40:S40)</f>
        <v>374100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v>112072</v>
      </c>
      <c r="P41" s="186">
        <v>110272</v>
      </c>
      <c r="Q41" s="186">
        <v>110272</v>
      </c>
      <c r="R41" s="186">
        <v>114272</v>
      </c>
      <c r="S41" s="186">
        <v>49000</v>
      </c>
      <c r="T41" s="197">
        <f>SUM(O41:S41)</f>
        <v>495888</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46"/>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46"/>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47"/>
      <c r="G53" s="47"/>
      <c r="H53" s="47"/>
      <c r="I53" s="47"/>
      <c r="J53" s="47"/>
      <c r="K53" s="47"/>
      <c r="L53" s="47"/>
      <c r="M53" s="47"/>
      <c r="N53" s="47"/>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180"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47"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49">
        <v>2022</v>
      </c>
      <c r="P56" s="49">
        <v>2023</v>
      </c>
      <c r="Q56" s="49">
        <v>2024</v>
      </c>
      <c r="R56" s="49">
        <v>2025</v>
      </c>
      <c r="S56" s="49">
        <v>2026</v>
      </c>
      <c r="T56" s="218" t="s">
        <v>2</v>
      </c>
      <c r="U56" s="5"/>
    </row>
    <row r="57" spans="1:25" x14ac:dyDescent="0.35">
      <c r="A57" s="4"/>
      <c r="B57" s="355"/>
      <c r="C57" s="356"/>
      <c r="D57" s="356"/>
      <c r="E57" s="356"/>
      <c r="F57" s="356"/>
      <c r="G57" s="356"/>
      <c r="H57" s="356"/>
      <c r="I57" s="356"/>
      <c r="J57" s="356"/>
      <c r="K57" s="356"/>
      <c r="L57" s="356"/>
      <c r="M57" s="356"/>
      <c r="N57" s="357"/>
      <c r="O57" s="184">
        <f>SUM(O59:O89)</f>
        <v>413732.44</v>
      </c>
      <c r="P57" s="184">
        <f t="shared" ref="P57:T57" si="11">SUM(P59:P89)</f>
        <v>429908.5</v>
      </c>
      <c r="Q57" s="184">
        <f t="shared" si="11"/>
        <v>439508</v>
      </c>
      <c r="R57" s="184">
        <f t="shared" si="11"/>
        <v>355561.6</v>
      </c>
      <c r="S57" s="184">
        <f t="shared" si="11"/>
        <v>311431.98</v>
      </c>
      <c r="T57" s="195">
        <f t="shared" si="11"/>
        <v>1950142.52</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 t="shared" ref="T59:T66" si="13">SUM(O59:S59)</f>
        <v>0</v>
      </c>
      <c r="U59" s="5"/>
    </row>
    <row r="60" spans="1:25" x14ac:dyDescent="0.35">
      <c r="A60" s="4"/>
      <c r="B60" s="48" t="str">
        <f>IF(lang=1,labels!E$174,IF(lang=2,labels!F$174,"set lang"))&amp;" "&amp;ROW()-59</f>
        <v>Pays 1</v>
      </c>
      <c r="C60" s="50"/>
      <c r="D60" s="50"/>
      <c r="E60" s="50" t="s">
        <v>78</v>
      </c>
      <c r="F60" s="367" t="s">
        <v>631</v>
      </c>
      <c r="G60" s="368"/>
      <c r="H60" s="368"/>
      <c r="I60" s="368"/>
      <c r="J60" s="368"/>
      <c r="K60" s="368"/>
      <c r="L60" s="368"/>
      <c r="M60" s="368"/>
      <c r="N60" s="369"/>
      <c r="O60" s="186">
        <v>413732.44</v>
      </c>
      <c r="P60" s="186">
        <v>429908.5</v>
      </c>
      <c r="Q60" s="186">
        <v>439508</v>
      </c>
      <c r="R60" s="186">
        <v>355561.6</v>
      </c>
      <c r="S60" s="186">
        <v>311431.98</v>
      </c>
      <c r="T60" s="207">
        <f t="shared" si="13"/>
        <v>1950142.52</v>
      </c>
      <c r="U60" s="5"/>
    </row>
    <row r="61" spans="1:25" x14ac:dyDescent="0.35">
      <c r="A61" s="4"/>
      <c r="B61" s="181" t="str">
        <f>IF(lang=1,labels!E$174,IF(lang=2,labels!F$174,"set lang"))&amp;" "&amp;ROW()-59</f>
        <v>Pays 2</v>
      </c>
      <c r="C61" s="182"/>
      <c r="D61" s="182"/>
      <c r="E61" s="182" t="s">
        <v>78</v>
      </c>
      <c r="F61" s="367"/>
      <c r="G61" s="368"/>
      <c r="H61" s="368"/>
      <c r="I61" s="368"/>
      <c r="J61" s="368"/>
      <c r="K61" s="368"/>
      <c r="L61" s="368"/>
      <c r="M61" s="368"/>
      <c r="N61" s="369"/>
      <c r="O61" s="186"/>
      <c r="P61" s="186"/>
      <c r="Q61" s="186"/>
      <c r="R61" s="186"/>
      <c r="S61" s="186"/>
      <c r="T61" s="207">
        <f t="shared" si="13"/>
        <v>0</v>
      </c>
      <c r="U61" s="5"/>
    </row>
    <row r="62" spans="1:25" x14ac:dyDescent="0.35">
      <c r="A62" s="4"/>
      <c r="B62" s="181" t="str">
        <f>IF(lang=1,labels!E$174,IF(lang=2,labels!F$174,"set lang"))&amp;" "&amp;ROW()-59</f>
        <v>Pays 3</v>
      </c>
      <c r="C62" s="182"/>
      <c r="D62" s="182"/>
      <c r="E62" s="182" t="s">
        <v>78</v>
      </c>
      <c r="F62" s="367"/>
      <c r="G62" s="368"/>
      <c r="H62" s="368"/>
      <c r="I62" s="368"/>
      <c r="J62" s="368"/>
      <c r="K62" s="368"/>
      <c r="L62" s="368"/>
      <c r="M62" s="368"/>
      <c r="N62" s="369"/>
      <c r="O62" s="186"/>
      <c r="P62" s="186"/>
      <c r="Q62" s="186"/>
      <c r="R62" s="186"/>
      <c r="S62" s="186"/>
      <c r="T62" s="207">
        <f t="shared" si="13"/>
        <v>0</v>
      </c>
      <c r="U62" s="5"/>
    </row>
    <row r="63" spans="1:25" x14ac:dyDescent="0.35">
      <c r="A63" s="4"/>
      <c r="B63" s="181" t="str">
        <f>IF(lang=1,labels!E$174,IF(lang=2,labels!F$174,"set lang"))&amp;" "&amp;ROW()-59</f>
        <v>Pays 4</v>
      </c>
      <c r="C63" s="182"/>
      <c r="D63" s="182"/>
      <c r="E63" s="182" t="s">
        <v>78</v>
      </c>
      <c r="F63" s="367"/>
      <c r="G63" s="368"/>
      <c r="H63" s="368"/>
      <c r="I63" s="368"/>
      <c r="J63" s="368"/>
      <c r="K63" s="368"/>
      <c r="L63" s="368"/>
      <c r="M63" s="368"/>
      <c r="N63" s="369"/>
      <c r="O63" s="186"/>
      <c r="P63" s="186"/>
      <c r="Q63" s="186"/>
      <c r="R63" s="186"/>
      <c r="S63" s="186"/>
      <c r="T63" s="212">
        <f t="shared" si="13"/>
        <v>0</v>
      </c>
      <c r="U63" s="5"/>
    </row>
    <row r="64" spans="1:25" x14ac:dyDescent="0.35">
      <c r="A64" s="4"/>
      <c r="B64" s="181" t="str">
        <f>IF(lang=1,labels!E$174,IF(lang=2,labels!F$174,"set lang"))&amp;" "&amp;ROW()-59</f>
        <v>Pays 5</v>
      </c>
      <c r="C64" s="182"/>
      <c r="D64" s="182"/>
      <c r="E64" s="182" t="s">
        <v>78</v>
      </c>
      <c r="F64" s="367"/>
      <c r="G64" s="368"/>
      <c r="H64" s="368"/>
      <c r="I64" s="368"/>
      <c r="J64" s="368"/>
      <c r="K64" s="368"/>
      <c r="L64" s="368"/>
      <c r="M64" s="368"/>
      <c r="N64" s="369"/>
      <c r="O64" s="186"/>
      <c r="P64" s="186"/>
      <c r="Q64" s="186"/>
      <c r="R64" s="186"/>
      <c r="S64" s="186"/>
      <c r="T64" s="212">
        <f t="shared" si="13"/>
        <v>0</v>
      </c>
      <c r="U64" s="5"/>
    </row>
    <row r="65" spans="2:21" x14ac:dyDescent="0.35">
      <c r="B65" s="181" t="str">
        <f>IF(lang=1,labels!E$174,IF(lang=2,labels!F$174,"set lang"))&amp;" "&amp;ROW()-59</f>
        <v>Pays 6</v>
      </c>
      <c r="C65" s="182"/>
      <c r="D65" s="182"/>
      <c r="E65" s="182" t="s">
        <v>78</v>
      </c>
      <c r="F65" s="367"/>
      <c r="G65" s="368"/>
      <c r="H65" s="368"/>
      <c r="I65" s="368"/>
      <c r="J65" s="368"/>
      <c r="K65" s="368"/>
      <c r="L65" s="368"/>
      <c r="M65" s="368"/>
      <c r="N65" s="369"/>
      <c r="O65" s="186"/>
      <c r="P65" s="186"/>
      <c r="Q65" s="186"/>
      <c r="R65" s="186"/>
      <c r="S65" s="186"/>
      <c r="T65" s="212">
        <f t="shared" si="13"/>
        <v>0</v>
      </c>
      <c r="U65" s="5"/>
    </row>
    <row r="66" spans="2:21" x14ac:dyDescent="0.35">
      <c r="B66" s="181" t="str">
        <f>IF(lang=1,labels!E$174,IF(lang=2,labels!F$174,"set lang"))&amp;" "&amp;ROW()-59</f>
        <v>Pays 7</v>
      </c>
      <c r="C66" s="182"/>
      <c r="D66" s="182"/>
      <c r="E66" s="182" t="s">
        <v>78</v>
      </c>
      <c r="F66" s="367"/>
      <c r="G66" s="368"/>
      <c r="H66" s="368"/>
      <c r="I66" s="368"/>
      <c r="J66" s="368"/>
      <c r="K66" s="368"/>
      <c r="L66" s="368"/>
      <c r="M66" s="368"/>
      <c r="N66" s="369"/>
      <c r="O66" s="186"/>
      <c r="P66" s="186"/>
      <c r="Q66" s="186"/>
      <c r="R66" s="186"/>
      <c r="S66" s="186"/>
      <c r="T66" s="212">
        <f t="shared" si="13"/>
        <v>0</v>
      </c>
      <c r="U66" s="5"/>
    </row>
    <row r="67" spans="2:21" x14ac:dyDescent="0.35">
      <c r="B67" s="181" t="str">
        <f>IF(lang=1,labels!E$174,IF(lang=2,labels!F$174,"set lang"))&amp;" "&amp;ROW()-59</f>
        <v>Pays 8</v>
      </c>
      <c r="C67" s="182"/>
      <c r="D67" s="182"/>
      <c r="E67" s="182" t="s">
        <v>78</v>
      </c>
      <c r="F67" s="367"/>
      <c r="G67" s="368"/>
      <c r="H67" s="368"/>
      <c r="I67" s="368"/>
      <c r="J67" s="368"/>
      <c r="K67" s="368"/>
      <c r="L67" s="368"/>
      <c r="M67" s="368"/>
      <c r="N67" s="369"/>
      <c r="O67" s="217"/>
      <c r="P67" s="217"/>
      <c r="Q67" s="217"/>
      <c r="R67" s="217"/>
      <c r="S67" s="217"/>
      <c r="T67" s="212">
        <f t="shared" ref="T67:T100" si="14">SUM(O67:S67)</f>
        <v>0</v>
      </c>
      <c r="U67" s="5"/>
    </row>
    <row r="68" spans="2:21" x14ac:dyDescent="0.35">
      <c r="B68" s="181" t="str">
        <f>IF(lang=1,labels!E$174,IF(lang=2,labels!F$174,"set lang"))&amp;" "&amp;ROW()-59</f>
        <v>Pays 9</v>
      </c>
      <c r="C68" s="182"/>
      <c r="D68" s="182"/>
      <c r="E68" s="182" t="s">
        <v>78</v>
      </c>
      <c r="F68" s="367"/>
      <c r="G68" s="368"/>
      <c r="H68" s="368"/>
      <c r="I68" s="368"/>
      <c r="J68" s="368"/>
      <c r="K68" s="368"/>
      <c r="L68" s="368"/>
      <c r="M68" s="368"/>
      <c r="N68" s="369"/>
      <c r="O68" s="217"/>
      <c r="P68" s="217"/>
      <c r="Q68" s="217"/>
      <c r="R68" s="217"/>
      <c r="S68" s="217"/>
      <c r="T68" s="212">
        <f t="shared" si="14"/>
        <v>0</v>
      </c>
      <c r="U68" s="5"/>
    </row>
    <row r="69" spans="2:21" x14ac:dyDescent="0.35">
      <c r="B69" s="181" t="str">
        <f>IF(lang=1,labels!E$174,IF(lang=2,labels!F$174,"set lang"))&amp;" "&amp;ROW()-59</f>
        <v>Pays 10</v>
      </c>
      <c r="C69" s="182"/>
      <c r="D69" s="182"/>
      <c r="E69" s="182" t="s">
        <v>78</v>
      </c>
      <c r="F69" s="367"/>
      <c r="G69" s="368"/>
      <c r="H69" s="368"/>
      <c r="I69" s="368"/>
      <c r="J69" s="368"/>
      <c r="K69" s="368"/>
      <c r="L69" s="368"/>
      <c r="M69" s="368"/>
      <c r="N69" s="369"/>
      <c r="O69" s="217"/>
      <c r="P69" s="217"/>
      <c r="Q69" s="217"/>
      <c r="R69" s="217"/>
      <c r="S69" s="217"/>
      <c r="T69" s="212">
        <f t="shared" si="14"/>
        <v>0</v>
      </c>
      <c r="U69" s="5"/>
    </row>
    <row r="70" spans="2:21" x14ac:dyDescent="0.35">
      <c r="B70" s="181" t="str">
        <f>IF(lang=1,labels!E$174,IF(lang=2,labels!F$174,"set lang"))&amp;" "&amp;ROW()-59</f>
        <v>Pays 11</v>
      </c>
      <c r="C70" s="182"/>
      <c r="D70" s="182"/>
      <c r="E70" s="182" t="s">
        <v>78</v>
      </c>
      <c r="F70" s="367"/>
      <c r="G70" s="368"/>
      <c r="H70" s="368"/>
      <c r="I70" s="368"/>
      <c r="J70" s="368"/>
      <c r="K70" s="368"/>
      <c r="L70" s="368"/>
      <c r="M70" s="368"/>
      <c r="N70" s="369"/>
      <c r="O70" s="217"/>
      <c r="P70" s="217"/>
      <c r="Q70" s="217"/>
      <c r="R70" s="217"/>
      <c r="S70" s="217"/>
      <c r="T70" s="212">
        <f t="shared" si="14"/>
        <v>0</v>
      </c>
      <c r="U70" s="5"/>
    </row>
    <row r="71" spans="2:21" x14ac:dyDescent="0.35">
      <c r="B71" s="181" t="str">
        <f>IF(lang=1,labels!E$174,IF(lang=2,labels!F$174,"set lang"))&amp;" "&amp;ROW()-59</f>
        <v>Pays 12</v>
      </c>
      <c r="C71" s="182"/>
      <c r="D71" s="182"/>
      <c r="E71" s="182" t="s">
        <v>78</v>
      </c>
      <c r="F71" s="367"/>
      <c r="G71" s="368"/>
      <c r="H71" s="368"/>
      <c r="I71" s="368"/>
      <c r="J71" s="368"/>
      <c r="K71" s="368"/>
      <c r="L71" s="368"/>
      <c r="M71" s="368"/>
      <c r="N71" s="369"/>
      <c r="O71" s="217"/>
      <c r="P71" s="217"/>
      <c r="Q71" s="217"/>
      <c r="R71" s="217"/>
      <c r="S71" s="217"/>
      <c r="T71" s="212">
        <f t="shared" si="14"/>
        <v>0</v>
      </c>
      <c r="U71" s="5"/>
    </row>
    <row r="72" spans="2:21" x14ac:dyDescent="0.35">
      <c r="B72" s="181" t="str">
        <f>IF(lang=1,labels!E$174,IF(lang=2,labels!F$174,"set lang"))&amp;" "&amp;ROW()-59</f>
        <v>Pays 13</v>
      </c>
      <c r="C72" s="182"/>
      <c r="D72" s="182"/>
      <c r="E72" s="182" t="s">
        <v>78</v>
      </c>
      <c r="F72" s="367"/>
      <c r="G72" s="368"/>
      <c r="H72" s="368"/>
      <c r="I72" s="368"/>
      <c r="J72" s="368"/>
      <c r="K72" s="368"/>
      <c r="L72" s="368"/>
      <c r="M72" s="368"/>
      <c r="N72" s="369"/>
      <c r="O72" s="217"/>
      <c r="P72" s="217"/>
      <c r="Q72" s="217"/>
      <c r="R72" s="217"/>
      <c r="S72" s="217"/>
      <c r="T72" s="212">
        <f t="shared" si="14"/>
        <v>0</v>
      </c>
      <c r="U72" s="5"/>
    </row>
    <row r="73" spans="2:21" x14ac:dyDescent="0.35">
      <c r="B73" s="181" t="str">
        <f>IF(lang=1,labels!E$174,IF(lang=2,labels!F$174,"set lang"))&amp;" "&amp;ROW()-59</f>
        <v>Pays 14</v>
      </c>
      <c r="C73" s="182"/>
      <c r="D73" s="182"/>
      <c r="E73" s="182" t="s">
        <v>78</v>
      </c>
      <c r="F73" s="367"/>
      <c r="G73" s="368"/>
      <c r="H73" s="368"/>
      <c r="I73" s="368"/>
      <c r="J73" s="368"/>
      <c r="K73" s="368"/>
      <c r="L73" s="368"/>
      <c r="M73" s="368"/>
      <c r="N73" s="369"/>
      <c r="O73" s="217"/>
      <c r="P73" s="217"/>
      <c r="Q73" s="217"/>
      <c r="R73" s="217"/>
      <c r="S73" s="217"/>
      <c r="T73" s="212">
        <f t="shared" si="14"/>
        <v>0</v>
      </c>
      <c r="U73" s="5"/>
    </row>
    <row r="74" spans="2:21" x14ac:dyDescent="0.35">
      <c r="B74" s="181" t="str">
        <f>IF(lang=1,labels!E$174,IF(lang=2,labels!F$174,"set lang"))&amp;" "&amp;ROW()-59</f>
        <v>Pays 15</v>
      </c>
      <c r="C74" s="182"/>
      <c r="D74" s="182"/>
      <c r="E74" s="182" t="s">
        <v>78</v>
      </c>
      <c r="F74" s="367"/>
      <c r="G74" s="368"/>
      <c r="H74" s="368"/>
      <c r="I74" s="368"/>
      <c r="J74" s="368"/>
      <c r="K74" s="368"/>
      <c r="L74" s="368"/>
      <c r="M74" s="368"/>
      <c r="N74" s="369"/>
      <c r="O74" s="217"/>
      <c r="P74" s="217"/>
      <c r="Q74" s="217"/>
      <c r="R74" s="217"/>
      <c r="S74" s="217"/>
      <c r="T74" s="212">
        <f t="shared" si="14"/>
        <v>0</v>
      </c>
      <c r="U74" s="5"/>
    </row>
    <row r="75" spans="2:21" x14ac:dyDescent="0.35">
      <c r="B75" s="181" t="str">
        <f>IF(lang=1,labels!E$174,IF(lang=2,labels!F$174,"set lang"))&amp;" "&amp;ROW()-59</f>
        <v>Pays 16</v>
      </c>
      <c r="C75" s="182"/>
      <c r="D75" s="182"/>
      <c r="E75" s="182" t="s">
        <v>78</v>
      </c>
      <c r="F75" s="367"/>
      <c r="G75" s="368"/>
      <c r="H75" s="368"/>
      <c r="I75" s="368"/>
      <c r="J75" s="368"/>
      <c r="K75" s="368"/>
      <c r="L75" s="368"/>
      <c r="M75" s="368"/>
      <c r="N75" s="369"/>
      <c r="O75" s="217"/>
      <c r="P75" s="217"/>
      <c r="Q75" s="217"/>
      <c r="R75" s="217"/>
      <c r="S75" s="217"/>
      <c r="T75" s="212">
        <f t="shared" si="14"/>
        <v>0</v>
      </c>
      <c r="U75" s="5"/>
    </row>
    <row r="76" spans="2:21" x14ac:dyDescent="0.35">
      <c r="B76" s="181" t="str">
        <f>IF(lang=1,labels!E$174,IF(lang=2,labels!F$174,"set lang"))&amp;" "&amp;ROW()-59</f>
        <v>Pays 17</v>
      </c>
      <c r="C76" s="182"/>
      <c r="D76" s="182"/>
      <c r="E76" s="182" t="s">
        <v>78</v>
      </c>
      <c r="F76" s="367"/>
      <c r="G76" s="368"/>
      <c r="H76" s="368"/>
      <c r="I76" s="368"/>
      <c r="J76" s="368"/>
      <c r="K76" s="368"/>
      <c r="L76" s="368"/>
      <c r="M76" s="368"/>
      <c r="N76" s="369"/>
      <c r="O76" s="217"/>
      <c r="P76" s="217"/>
      <c r="Q76" s="217"/>
      <c r="R76" s="217"/>
      <c r="S76" s="217"/>
      <c r="T76" s="212">
        <f t="shared" si="14"/>
        <v>0</v>
      </c>
      <c r="U76" s="5"/>
    </row>
    <row r="77" spans="2:21" x14ac:dyDescent="0.35">
      <c r="B77" s="181" t="str">
        <f>IF(lang=1,labels!E$174,IF(lang=2,labels!F$174,"set lang"))&amp;" "&amp;ROW()-59</f>
        <v>Pays 18</v>
      </c>
      <c r="C77" s="182"/>
      <c r="D77" s="182"/>
      <c r="E77" s="182" t="s">
        <v>78</v>
      </c>
      <c r="F77" s="367"/>
      <c r="G77" s="368"/>
      <c r="H77" s="368"/>
      <c r="I77" s="368"/>
      <c r="J77" s="368"/>
      <c r="K77" s="368"/>
      <c r="L77" s="368"/>
      <c r="M77" s="368"/>
      <c r="N77" s="369"/>
      <c r="O77" s="217"/>
      <c r="P77" s="217"/>
      <c r="Q77" s="217"/>
      <c r="R77" s="217"/>
      <c r="S77" s="217"/>
      <c r="T77" s="212">
        <f t="shared" si="14"/>
        <v>0</v>
      </c>
      <c r="U77" s="5"/>
    </row>
    <row r="78" spans="2:21" x14ac:dyDescent="0.35">
      <c r="B78" s="181" t="str">
        <f>IF(lang=1,labels!E$174,IF(lang=2,labels!F$174,"set lang"))&amp;" "&amp;ROW()-59</f>
        <v>Pays 19</v>
      </c>
      <c r="C78" s="182"/>
      <c r="D78" s="182"/>
      <c r="E78" s="182" t="s">
        <v>78</v>
      </c>
      <c r="F78" s="367"/>
      <c r="G78" s="368"/>
      <c r="H78" s="368"/>
      <c r="I78" s="368"/>
      <c r="J78" s="368"/>
      <c r="K78" s="368"/>
      <c r="L78" s="368"/>
      <c r="M78" s="368"/>
      <c r="N78" s="369"/>
      <c r="O78" s="217"/>
      <c r="P78" s="217"/>
      <c r="Q78" s="217"/>
      <c r="R78" s="217"/>
      <c r="S78" s="217"/>
      <c r="T78" s="212">
        <f t="shared" si="14"/>
        <v>0</v>
      </c>
      <c r="U78" s="5"/>
    </row>
    <row r="79" spans="2:21" x14ac:dyDescent="0.35">
      <c r="B79" s="181" t="str">
        <f>IF(lang=1,labels!E$174,IF(lang=2,labels!F$174,"set lang"))&amp;" "&amp;ROW()-59</f>
        <v>Pays 20</v>
      </c>
      <c r="C79" s="182"/>
      <c r="D79" s="182"/>
      <c r="E79" s="182" t="s">
        <v>78</v>
      </c>
      <c r="F79" s="367"/>
      <c r="G79" s="368"/>
      <c r="H79" s="368"/>
      <c r="I79" s="368"/>
      <c r="J79" s="368"/>
      <c r="K79" s="368"/>
      <c r="L79" s="368"/>
      <c r="M79" s="368"/>
      <c r="N79" s="369"/>
      <c r="O79" s="217"/>
      <c r="P79" s="217"/>
      <c r="Q79" s="217"/>
      <c r="R79" s="217"/>
      <c r="S79" s="217"/>
      <c r="T79" s="212">
        <f t="shared" si="14"/>
        <v>0</v>
      </c>
      <c r="U79" s="5"/>
    </row>
    <row r="80" spans="2:21" x14ac:dyDescent="0.35">
      <c r="B80" s="181" t="str">
        <f>IF(lang=1,labels!E$174,IF(lang=2,labels!F$174,"set lang"))&amp;" "&amp;ROW()-59</f>
        <v>Pays 21</v>
      </c>
      <c r="C80" s="182"/>
      <c r="D80" s="182"/>
      <c r="E80" s="182" t="s">
        <v>78</v>
      </c>
      <c r="F80" s="367"/>
      <c r="G80" s="368"/>
      <c r="H80" s="368"/>
      <c r="I80" s="368"/>
      <c r="J80" s="368"/>
      <c r="K80" s="368"/>
      <c r="L80" s="368"/>
      <c r="M80" s="368"/>
      <c r="N80" s="369"/>
      <c r="O80" s="217"/>
      <c r="P80" s="217"/>
      <c r="Q80" s="217"/>
      <c r="R80" s="217"/>
      <c r="S80" s="217"/>
      <c r="T80" s="212">
        <f t="shared" si="14"/>
        <v>0</v>
      </c>
      <c r="U80" s="5"/>
    </row>
    <row r="81" spans="2:21" x14ac:dyDescent="0.35">
      <c r="B81" s="181" t="str">
        <f>IF(lang=1,labels!E$174,IF(lang=2,labels!F$174,"set lang"))&amp;" "&amp;ROW()-59</f>
        <v>Pays 22</v>
      </c>
      <c r="C81" s="182"/>
      <c r="D81" s="182"/>
      <c r="E81" s="182" t="s">
        <v>78</v>
      </c>
      <c r="F81" s="367"/>
      <c r="G81" s="368"/>
      <c r="H81" s="368"/>
      <c r="I81" s="368"/>
      <c r="J81" s="368"/>
      <c r="K81" s="368"/>
      <c r="L81" s="368"/>
      <c r="M81" s="368"/>
      <c r="N81" s="369"/>
      <c r="O81" s="217"/>
      <c r="P81" s="217"/>
      <c r="Q81" s="217"/>
      <c r="R81" s="217"/>
      <c r="S81" s="217"/>
      <c r="T81" s="212">
        <f t="shared" si="14"/>
        <v>0</v>
      </c>
      <c r="U81" s="5"/>
    </row>
    <row r="82" spans="2:21" x14ac:dyDescent="0.35">
      <c r="B82" s="181" t="str">
        <f>IF(lang=1,labels!E$174,IF(lang=2,labels!F$174,"set lang"))&amp;" "&amp;ROW()-59</f>
        <v>Pays 23</v>
      </c>
      <c r="C82" s="182"/>
      <c r="D82" s="182"/>
      <c r="E82" s="182" t="s">
        <v>78</v>
      </c>
      <c r="F82" s="367"/>
      <c r="G82" s="368"/>
      <c r="H82" s="368"/>
      <c r="I82" s="368"/>
      <c r="J82" s="368"/>
      <c r="K82" s="368"/>
      <c r="L82" s="368"/>
      <c r="M82" s="368"/>
      <c r="N82" s="369"/>
      <c r="O82" s="217"/>
      <c r="P82" s="217"/>
      <c r="Q82" s="217"/>
      <c r="R82" s="217"/>
      <c r="S82" s="217"/>
      <c r="T82" s="212">
        <f t="shared" si="14"/>
        <v>0</v>
      </c>
      <c r="U82" s="5"/>
    </row>
    <row r="83" spans="2:21" x14ac:dyDescent="0.35">
      <c r="B83" s="181" t="str">
        <f>IF(lang=1,labels!E$174,IF(lang=2,labels!F$174,"set lang"))&amp;" "&amp;ROW()-59</f>
        <v>Pays 24</v>
      </c>
      <c r="C83" s="182"/>
      <c r="D83" s="182"/>
      <c r="E83" s="182" t="s">
        <v>78</v>
      </c>
      <c r="F83" s="367"/>
      <c r="G83" s="368"/>
      <c r="H83" s="368"/>
      <c r="I83" s="368"/>
      <c r="J83" s="368"/>
      <c r="K83" s="368"/>
      <c r="L83" s="368"/>
      <c r="M83" s="368"/>
      <c r="N83" s="369"/>
      <c r="O83" s="217"/>
      <c r="P83" s="217"/>
      <c r="Q83" s="217"/>
      <c r="R83" s="217"/>
      <c r="S83" s="217"/>
      <c r="T83" s="212">
        <f t="shared" si="14"/>
        <v>0</v>
      </c>
      <c r="U83" s="5"/>
    </row>
    <row r="84" spans="2:21" x14ac:dyDescent="0.35">
      <c r="B84" s="181" t="str">
        <f>IF(lang=1,labels!E$174,IF(lang=2,labels!F$174,"set lang"))&amp;" "&amp;ROW()-59</f>
        <v>Pays 25</v>
      </c>
      <c r="C84" s="182"/>
      <c r="D84" s="182"/>
      <c r="E84" s="182" t="s">
        <v>78</v>
      </c>
      <c r="F84" s="367"/>
      <c r="G84" s="368"/>
      <c r="H84" s="368"/>
      <c r="I84" s="368"/>
      <c r="J84" s="368"/>
      <c r="K84" s="368"/>
      <c r="L84" s="368"/>
      <c r="M84" s="368"/>
      <c r="N84" s="369"/>
      <c r="O84" s="217"/>
      <c r="P84" s="217"/>
      <c r="Q84" s="217"/>
      <c r="R84" s="217"/>
      <c r="S84" s="217"/>
      <c r="T84" s="212">
        <f t="shared" si="14"/>
        <v>0</v>
      </c>
      <c r="U84" s="5"/>
    </row>
    <row r="85" spans="2:21" x14ac:dyDescent="0.35">
      <c r="B85" s="181" t="str">
        <f>IF(lang=1,labels!E$174,IF(lang=2,labels!F$174,"set lang"))&amp;" "&amp;ROW()-59</f>
        <v>Pays 26</v>
      </c>
      <c r="C85" s="182"/>
      <c r="D85" s="182"/>
      <c r="E85" s="182" t="s">
        <v>78</v>
      </c>
      <c r="F85" s="367"/>
      <c r="G85" s="368"/>
      <c r="H85" s="368"/>
      <c r="I85" s="368"/>
      <c r="J85" s="368"/>
      <c r="K85" s="368"/>
      <c r="L85" s="368"/>
      <c r="M85" s="368"/>
      <c r="N85" s="369"/>
      <c r="O85" s="217"/>
      <c r="P85" s="217"/>
      <c r="Q85" s="217"/>
      <c r="R85" s="217"/>
      <c r="S85" s="217"/>
      <c r="T85" s="212">
        <f t="shared" si="14"/>
        <v>0</v>
      </c>
      <c r="U85" s="5"/>
    </row>
    <row r="86" spans="2:21" x14ac:dyDescent="0.35">
      <c r="B86" s="181" t="str">
        <f>IF(lang=1,labels!E$174,IF(lang=2,labels!F$174,"set lang"))&amp;" "&amp;ROW()-59</f>
        <v>Pays 27</v>
      </c>
      <c r="C86" s="182"/>
      <c r="D86" s="182"/>
      <c r="E86" s="182" t="s">
        <v>78</v>
      </c>
      <c r="F86" s="367"/>
      <c r="G86" s="368"/>
      <c r="H86" s="368"/>
      <c r="I86" s="368"/>
      <c r="J86" s="368"/>
      <c r="K86" s="368"/>
      <c r="L86" s="368"/>
      <c r="M86" s="368"/>
      <c r="N86" s="369"/>
      <c r="O86" s="217"/>
      <c r="P86" s="217"/>
      <c r="Q86" s="217"/>
      <c r="R86" s="217"/>
      <c r="S86" s="217"/>
      <c r="T86" s="212">
        <f t="shared" si="14"/>
        <v>0</v>
      </c>
      <c r="U86" s="5"/>
    </row>
    <row r="87" spans="2:21" x14ac:dyDescent="0.35">
      <c r="B87" s="181" t="str">
        <f>IF(lang=1,labels!E$174,IF(lang=2,labels!F$174,"set lang"))&amp;" "&amp;ROW()-59</f>
        <v>Pays 28</v>
      </c>
      <c r="C87" s="182"/>
      <c r="D87" s="182"/>
      <c r="E87" s="182" t="s">
        <v>78</v>
      </c>
      <c r="F87" s="367"/>
      <c r="G87" s="368"/>
      <c r="H87" s="368"/>
      <c r="I87" s="368"/>
      <c r="J87" s="368"/>
      <c r="K87" s="368"/>
      <c r="L87" s="368"/>
      <c r="M87" s="368"/>
      <c r="N87" s="369"/>
      <c r="O87" s="217"/>
      <c r="P87" s="217"/>
      <c r="Q87" s="217"/>
      <c r="R87" s="217"/>
      <c r="S87" s="217"/>
      <c r="T87" s="212">
        <f t="shared" si="14"/>
        <v>0</v>
      </c>
      <c r="U87" s="5"/>
    </row>
    <row r="88" spans="2:21" x14ac:dyDescent="0.35">
      <c r="B88" s="181" t="str">
        <f>IF(lang=1,labels!E$174,IF(lang=2,labels!F$174,"set lang"))&amp;" "&amp;ROW()-59</f>
        <v>Pays 29</v>
      </c>
      <c r="C88" s="182"/>
      <c r="D88" s="182"/>
      <c r="E88" s="182" t="s">
        <v>78</v>
      </c>
      <c r="F88" s="367"/>
      <c r="G88" s="368"/>
      <c r="H88" s="368"/>
      <c r="I88" s="368"/>
      <c r="J88" s="368"/>
      <c r="K88" s="368"/>
      <c r="L88" s="368"/>
      <c r="M88" s="368"/>
      <c r="N88" s="369"/>
      <c r="O88" s="217"/>
      <c r="P88" s="217"/>
      <c r="Q88" s="217"/>
      <c r="R88" s="217"/>
      <c r="S88" s="217"/>
      <c r="T88" s="212">
        <f t="shared" si="14"/>
        <v>0</v>
      </c>
      <c r="U88" s="5"/>
    </row>
    <row r="89" spans="2:21" x14ac:dyDescent="0.35">
      <c r="B89" s="181" t="str">
        <f>IF(lang=1,labels!E$174,IF(lang=2,labels!F$174,"set lang"))&amp;" "&amp;ROW()-59</f>
        <v>Pays 30</v>
      </c>
      <c r="C89" s="182"/>
      <c r="D89" s="182"/>
      <c r="E89" s="182" t="s">
        <v>78</v>
      </c>
      <c r="F89" s="367"/>
      <c r="G89" s="368"/>
      <c r="H89" s="368"/>
      <c r="I89" s="368"/>
      <c r="J89" s="368"/>
      <c r="K89" s="368"/>
      <c r="L89" s="368"/>
      <c r="M89" s="368"/>
      <c r="N89" s="369"/>
      <c r="O89" s="217"/>
      <c r="P89" s="217"/>
      <c r="Q89" s="217"/>
      <c r="R89" s="217"/>
      <c r="S89" s="217"/>
      <c r="T89" s="212">
        <f t="shared" si="14"/>
        <v>0</v>
      </c>
      <c r="U89" s="5"/>
    </row>
    <row r="90" spans="2:21" hidden="1" x14ac:dyDescent="0.35">
      <c r="B90" s="181" t="str">
        <f>IF(lang=1,labels!E$174,IF(lang=2,labels!F$174,"set lang"))&amp;" "&amp;ROW()-59</f>
        <v>Pays 31</v>
      </c>
      <c r="C90" s="182"/>
      <c r="D90" s="182"/>
      <c r="E90" s="182" t="s">
        <v>78</v>
      </c>
      <c r="F90" s="367"/>
      <c r="G90" s="368"/>
      <c r="H90" s="368"/>
      <c r="I90" s="368"/>
      <c r="J90" s="368"/>
      <c r="K90" s="368"/>
      <c r="L90" s="368"/>
      <c r="M90" s="368"/>
      <c r="N90" s="369"/>
      <c r="O90" s="217"/>
      <c r="P90" s="217"/>
      <c r="Q90" s="217"/>
      <c r="R90" s="217"/>
      <c r="S90" s="217"/>
      <c r="T90" s="212">
        <f t="shared" si="14"/>
        <v>0</v>
      </c>
      <c r="U90" s="5"/>
    </row>
    <row r="91" spans="2:21" hidden="1" x14ac:dyDescent="0.35">
      <c r="B91" s="181" t="str">
        <f>IF(lang=1,labels!E$174,IF(lang=2,labels!F$174,"set lang"))&amp;" "&amp;ROW()-59</f>
        <v>Pays 32</v>
      </c>
      <c r="C91" s="182"/>
      <c r="D91" s="182"/>
      <c r="E91" s="182" t="s">
        <v>78</v>
      </c>
      <c r="F91" s="367"/>
      <c r="G91" s="368"/>
      <c r="H91" s="368"/>
      <c r="I91" s="368"/>
      <c r="J91" s="368"/>
      <c r="K91" s="368"/>
      <c r="L91" s="368"/>
      <c r="M91" s="368"/>
      <c r="N91" s="369"/>
      <c r="O91" s="217"/>
      <c r="P91" s="217"/>
      <c r="Q91" s="217"/>
      <c r="R91" s="217"/>
      <c r="S91" s="217"/>
      <c r="T91" s="212">
        <f t="shared" si="14"/>
        <v>0</v>
      </c>
      <c r="U91" s="5"/>
    </row>
    <row r="92" spans="2:21" hidden="1" x14ac:dyDescent="0.35">
      <c r="B92" s="181" t="str">
        <f>IF(lang=1,labels!E$174,IF(lang=2,labels!F$174,"set lang"))&amp;" "&amp;ROW()-59</f>
        <v>Pays 33</v>
      </c>
      <c r="C92" s="182"/>
      <c r="D92" s="182"/>
      <c r="E92" s="182" t="s">
        <v>78</v>
      </c>
      <c r="F92" s="367"/>
      <c r="G92" s="368"/>
      <c r="H92" s="368"/>
      <c r="I92" s="368"/>
      <c r="J92" s="368"/>
      <c r="K92" s="368"/>
      <c r="L92" s="368"/>
      <c r="M92" s="368"/>
      <c r="N92" s="369"/>
      <c r="O92" s="217"/>
      <c r="P92" s="217"/>
      <c r="Q92" s="217"/>
      <c r="R92" s="217"/>
      <c r="S92" s="217"/>
      <c r="T92" s="212">
        <f t="shared" si="14"/>
        <v>0</v>
      </c>
      <c r="U92" s="5"/>
    </row>
    <row r="93" spans="2:21" hidden="1" x14ac:dyDescent="0.35">
      <c r="B93" s="181" t="str">
        <f>IF(lang=1,labels!E$174,IF(lang=2,labels!F$174,"set lang"))&amp;" "&amp;ROW()-59</f>
        <v>Pays 34</v>
      </c>
      <c r="C93" s="182"/>
      <c r="D93" s="182"/>
      <c r="E93" s="182" t="s">
        <v>78</v>
      </c>
      <c r="F93" s="367"/>
      <c r="G93" s="368"/>
      <c r="H93" s="368"/>
      <c r="I93" s="368"/>
      <c r="J93" s="368"/>
      <c r="K93" s="368"/>
      <c r="L93" s="368"/>
      <c r="M93" s="368"/>
      <c r="N93" s="369"/>
      <c r="O93" s="217"/>
      <c r="P93" s="217"/>
      <c r="Q93" s="217"/>
      <c r="R93" s="217"/>
      <c r="S93" s="217"/>
      <c r="T93" s="212">
        <f t="shared" si="14"/>
        <v>0</v>
      </c>
      <c r="U93" s="5"/>
    </row>
    <row r="94" spans="2:21" hidden="1" x14ac:dyDescent="0.35">
      <c r="B94" s="181" t="str">
        <f>IF(lang=1,labels!E$174,IF(lang=2,labels!F$174,"set lang"))&amp;" "&amp;ROW()-59</f>
        <v>Pays 35</v>
      </c>
      <c r="C94" s="182"/>
      <c r="D94" s="182"/>
      <c r="E94" s="182" t="s">
        <v>78</v>
      </c>
      <c r="F94" s="367"/>
      <c r="G94" s="368"/>
      <c r="H94" s="368"/>
      <c r="I94" s="368"/>
      <c r="J94" s="368"/>
      <c r="K94" s="368"/>
      <c r="L94" s="368"/>
      <c r="M94" s="368"/>
      <c r="N94" s="369"/>
      <c r="O94" s="217"/>
      <c r="P94" s="217"/>
      <c r="Q94" s="217"/>
      <c r="R94" s="217"/>
      <c r="S94" s="217"/>
      <c r="T94" s="212">
        <f t="shared" si="14"/>
        <v>0</v>
      </c>
      <c r="U94" s="5"/>
    </row>
    <row r="95" spans="2:21" hidden="1" x14ac:dyDescent="0.35">
      <c r="B95" s="181" t="str">
        <f>IF(lang=1,labels!E$174,IF(lang=2,labels!F$174,"set lang"))&amp;" "&amp;ROW()-59</f>
        <v>Pays 36</v>
      </c>
      <c r="C95" s="182"/>
      <c r="D95" s="182"/>
      <c r="E95" s="182" t="s">
        <v>78</v>
      </c>
      <c r="F95" s="367"/>
      <c r="G95" s="368"/>
      <c r="H95" s="368"/>
      <c r="I95" s="368"/>
      <c r="J95" s="368"/>
      <c r="K95" s="368"/>
      <c r="L95" s="368"/>
      <c r="M95" s="368"/>
      <c r="N95" s="369"/>
      <c r="O95" s="217"/>
      <c r="P95" s="217"/>
      <c r="Q95" s="217"/>
      <c r="R95" s="217"/>
      <c r="S95" s="217"/>
      <c r="T95" s="212">
        <f t="shared" si="14"/>
        <v>0</v>
      </c>
      <c r="U95" s="5"/>
    </row>
    <row r="96" spans="2:21" hidden="1" x14ac:dyDescent="0.35">
      <c r="B96" s="181" t="str">
        <f>IF(lang=1,labels!E$174,IF(lang=2,labels!F$174,"set lang"))&amp;" "&amp;ROW()-59</f>
        <v>Pays 37</v>
      </c>
      <c r="C96" s="182"/>
      <c r="D96" s="182"/>
      <c r="E96" s="182" t="s">
        <v>78</v>
      </c>
      <c r="F96" s="367"/>
      <c r="G96" s="368"/>
      <c r="H96" s="368"/>
      <c r="I96" s="368"/>
      <c r="J96" s="368"/>
      <c r="K96" s="368"/>
      <c r="L96" s="368"/>
      <c r="M96" s="368"/>
      <c r="N96" s="369"/>
      <c r="O96" s="217"/>
      <c r="P96" s="217"/>
      <c r="Q96" s="217"/>
      <c r="R96" s="217"/>
      <c r="S96" s="217"/>
      <c r="T96" s="212">
        <f t="shared" si="14"/>
        <v>0</v>
      </c>
      <c r="U96" s="5"/>
    </row>
    <row r="97" spans="2:21" hidden="1" x14ac:dyDescent="0.35">
      <c r="B97" s="181" t="str">
        <f>IF(lang=1,labels!E$174,IF(lang=2,labels!F$174,"set lang"))&amp;" "&amp;ROW()-59</f>
        <v>Pays 38</v>
      </c>
      <c r="C97" s="182"/>
      <c r="D97" s="182"/>
      <c r="E97" s="182" t="s">
        <v>78</v>
      </c>
      <c r="F97" s="367"/>
      <c r="G97" s="368"/>
      <c r="H97" s="368"/>
      <c r="I97" s="368"/>
      <c r="J97" s="368"/>
      <c r="K97" s="368"/>
      <c r="L97" s="368"/>
      <c r="M97" s="368"/>
      <c r="N97" s="369"/>
      <c r="O97" s="217"/>
      <c r="P97" s="217"/>
      <c r="Q97" s="217"/>
      <c r="R97" s="217"/>
      <c r="S97" s="217"/>
      <c r="T97" s="212">
        <f t="shared" si="14"/>
        <v>0</v>
      </c>
      <c r="U97" s="5"/>
    </row>
    <row r="98" spans="2:21" hidden="1" x14ac:dyDescent="0.35">
      <c r="B98" s="181" t="str">
        <f>IF(lang=1,labels!E$174,IF(lang=2,labels!F$174,"set lang"))&amp;" "&amp;ROW()-59</f>
        <v>Pays 39</v>
      </c>
      <c r="C98" s="182"/>
      <c r="D98" s="182"/>
      <c r="E98" s="182" t="s">
        <v>78</v>
      </c>
      <c r="F98" s="367"/>
      <c r="G98" s="368"/>
      <c r="H98" s="368"/>
      <c r="I98" s="368"/>
      <c r="J98" s="368"/>
      <c r="K98" s="368"/>
      <c r="L98" s="368"/>
      <c r="M98" s="368"/>
      <c r="N98" s="369"/>
      <c r="O98" s="217"/>
      <c r="P98" s="217"/>
      <c r="Q98" s="217"/>
      <c r="R98" s="217"/>
      <c r="S98" s="217"/>
      <c r="T98" s="212">
        <f t="shared" si="14"/>
        <v>0</v>
      </c>
      <c r="U98" s="5"/>
    </row>
    <row r="99" spans="2:21" hidden="1" x14ac:dyDescent="0.35">
      <c r="B99" s="181" t="str">
        <f>IF(lang=1,labels!E$174,IF(lang=2,labels!F$174,"set lang"))&amp;" "&amp;ROW()-59</f>
        <v>Pays 40</v>
      </c>
      <c r="C99" s="182"/>
      <c r="D99" s="182"/>
      <c r="E99" s="182" t="s">
        <v>78</v>
      </c>
      <c r="F99" s="367"/>
      <c r="G99" s="368"/>
      <c r="H99" s="368"/>
      <c r="I99" s="368"/>
      <c r="J99" s="368"/>
      <c r="K99" s="368"/>
      <c r="L99" s="368"/>
      <c r="M99" s="368"/>
      <c r="N99" s="369"/>
      <c r="O99" s="217"/>
      <c r="P99" s="217"/>
      <c r="Q99" s="217"/>
      <c r="R99" s="217"/>
      <c r="S99" s="217"/>
      <c r="T99" s="212">
        <f t="shared" si="14"/>
        <v>0</v>
      </c>
      <c r="U99" s="5"/>
    </row>
    <row r="100" spans="2:21" hidden="1" x14ac:dyDescent="0.35">
      <c r="B100" s="181" t="str">
        <f>IF(lang=1,labels!E$174,IF(lang=2,labels!F$174,"set lang"))&amp;" "&amp;ROW()-59</f>
        <v>Pays 41</v>
      </c>
      <c r="C100" s="182"/>
      <c r="D100" s="182"/>
      <c r="E100" s="182" t="s">
        <v>78</v>
      </c>
      <c r="F100" s="367"/>
      <c r="G100" s="368"/>
      <c r="H100" s="368"/>
      <c r="I100" s="368"/>
      <c r="J100" s="368"/>
      <c r="K100" s="368"/>
      <c r="L100" s="368"/>
      <c r="M100" s="368"/>
      <c r="N100" s="369"/>
      <c r="O100" s="217"/>
      <c r="P100" s="217"/>
      <c r="Q100" s="217"/>
      <c r="R100" s="217"/>
      <c r="S100" s="217"/>
      <c r="T100" s="212">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63:N63"/>
    <mergeCell ref="F64:N64"/>
    <mergeCell ref="F65:N65"/>
    <mergeCell ref="F66:N66"/>
    <mergeCell ref="F67:N67"/>
    <mergeCell ref="F68:N68"/>
    <mergeCell ref="F69:N69"/>
    <mergeCell ref="F70:N70"/>
    <mergeCell ref="F71:N71"/>
    <mergeCell ref="F72:N72"/>
    <mergeCell ref="F78:N78"/>
    <mergeCell ref="F73:N73"/>
    <mergeCell ref="F74:N74"/>
    <mergeCell ref="F75:N75"/>
    <mergeCell ref="F76:N76"/>
    <mergeCell ref="F77:N77"/>
  </mergeCells>
  <phoneticPr fontId="19" type="noConversion"/>
  <pageMargins left="0.70000000000000007" right="0.70000000000000007" top="1.3149999999999999" bottom="0.75000000000000011" header="0.30000000000000004" footer="0.30000000000000004"/>
  <pageSetup paperSize="9" scale="6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6" activePane="bottomRight" state="frozen"/>
      <selection pane="topRight" activeCell="O1" sqref="O1"/>
      <selection pane="bottomLeft" activeCell="A6" sqref="A6"/>
      <selection pane="bottomRight" activeCell="F78" sqref="F78:N78"/>
    </sheetView>
  </sheetViews>
  <sheetFormatPr defaultColWidth="0" defaultRowHeight="14.5" zeroHeight="1" x14ac:dyDescent="0.35"/>
  <cols>
    <col min="1" max="1" width="5" style="260" hidden="1" customWidth="1"/>
    <col min="2" max="5" width="2.453125" style="260" customWidth="1"/>
    <col min="6" max="14" width="2.453125" style="108" customWidth="1"/>
    <col min="15" max="20" width="15.7265625" style="260" customWidth="1"/>
    <col min="21" max="21" width="2.453125" style="260" customWidth="1"/>
    <col min="22" max="33" width="0" style="260" hidden="1" customWidth="1"/>
    <col min="34" max="16384" width="9.1796875" style="260" hidden="1"/>
  </cols>
  <sheetData>
    <row r="1" spans="1:33" ht="15" customHeight="1" x14ac:dyDescent="0.35">
      <c r="A1" s="73" t="str">
        <f t="array" aca="1" ref="A1" ca="1">MID(CELL("filename",B1),FIND("]",CELL("filename",B1))+1,256)</f>
        <v>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0" t="s">
        <v>2655</v>
      </c>
      <c r="AA1" s="260" t="s">
        <v>2657</v>
      </c>
      <c r="AC1" s="260">
        <v>2</v>
      </c>
      <c r="AD1" s="260" t="s">
        <v>2659</v>
      </c>
      <c r="AE1" s="260" t="str">
        <f>VLOOKUP(AG1,$AC$1:$AD$2,2,FALSE)</f>
        <v>Fjanee</v>
      </c>
      <c r="AG1" s="260">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0" t="s">
        <v>2656</v>
      </c>
      <c r="AA2" s="260" t="s">
        <v>2658</v>
      </c>
      <c r="AC2" s="260">
        <v>1</v>
      </c>
      <c r="AD2" s="260"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0" t="s">
        <v>2664</v>
      </c>
      <c r="AA3" s="260"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0" t="s">
        <v>2679</v>
      </c>
      <c r="AA4" s="260"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58">
        <v>2022</v>
      </c>
      <c r="P7" s="258">
        <v>2023</v>
      </c>
      <c r="Q7" s="258">
        <v>2024</v>
      </c>
      <c r="R7" s="258">
        <v>2025</v>
      </c>
      <c r="S7" s="258">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58">
        <v>2022</v>
      </c>
      <c r="P25" s="258">
        <v>2023</v>
      </c>
      <c r="Q25" s="258">
        <v>2024</v>
      </c>
      <c r="R25" s="258">
        <v>2025</v>
      </c>
      <c r="S25" s="258">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57"/>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57"/>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0"/>
      <c r="G53" s="260"/>
      <c r="H53" s="260"/>
      <c r="I53" s="260"/>
      <c r="J53" s="260"/>
      <c r="K53" s="260"/>
      <c r="L53" s="260"/>
      <c r="M53" s="260"/>
      <c r="N53" s="260"/>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0"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0"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58">
        <v>2022</v>
      </c>
      <c r="P56" s="258">
        <v>2023</v>
      </c>
      <c r="Q56" s="258">
        <v>2024</v>
      </c>
      <c r="R56" s="258">
        <v>2025</v>
      </c>
      <c r="S56" s="258">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59"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59"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59"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59"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59"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59"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59"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59"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59"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59"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59"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59"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59"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59"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59"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59"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59"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59"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59"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59"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59"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59"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59"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59"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59"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59"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59"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59"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59"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59"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59"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59"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59"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59"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59"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59"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59"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59"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59"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59"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59"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G100"/>
  <sheetViews>
    <sheetView showZeros="0" workbookViewId="0">
      <pane xSplit="14" ySplit="5" topLeftCell="O6" activePane="bottomRight" state="frozen"/>
      <selection pane="topRight" activeCell="O1" sqref="O1"/>
      <selection pane="bottomLeft" activeCell="A6" sqref="A6"/>
      <selection pane="bottomRight" activeCell="F61" sqref="F61:N61"/>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G100"/>
  <sheetViews>
    <sheetView showZeros="0" workbookViewId="0">
      <pane xSplit="14" ySplit="5" topLeftCell="O6"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defaultColWidth="8.81640625" defaultRowHeight="14.5" x14ac:dyDescent="0.35"/>
  <cols>
    <col min="1" max="1" width="12.453125" style="66" customWidth="1"/>
    <col min="2" max="2" width="17" style="66" hidden="1" customWidth="1"/>
    <col min="3" max="3" width="24" style="66" customWidth="1"/>
    <col min="4" max="4" width="22.1796875" hidden="1" customWidth="1"/>
    <col min="5" max="5" width="39" customWidth="1"/>
    <col min="6" max="6" width="52.1796875" customWidth="1"/>
    <col min="7" max="7" width="15.7265625" style="139" customWidth="1"/>
    <col min="8" max="8" width="13.453125" style="139" customWidth="1"/>
    <col min="9" max="9" width="27.81640625" customWidth="1"/>
    <col min="15" max="15" width="32.81640625" customWidth="1"/>
    <col min="16" max="16" width="38.26953125" customWidth="1"/>
    <col min="17" max="17" width="41.7265625" customWidth="1"/>
  </cols>
  <sheetData>
    <row r="1" spans="1:18" s="66" customFormat="1" x14ac:dyDescent="0.35">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35">
      <c r="A2" s="66" t="s">
        <v>1861</v>
      </c>
      <c r="B2" s="66" t="e">
        <f ca="1">_1__xlfn.FORMULATEXT(D2)</f>
        <v>#NAME?</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 t="shared" ref="L2:L4" si="0">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35">
      <c r="A3" s="66" t="s">
        <v>1861</v>
      </c>
      <c r="B3" s="66" t="e">
        <f t="shared" ref="B3:B61" ca="1" si="1">_1__xlfn.FORMULATEXT(D3)</f>
        <v>#NAME?</v>
      </c>
      <c r="C3" s="106" t="s">
        <v>1866</v>
      </c>
      <c r="D3" s="107" t="s">
        <v>2472</v>
      </c>
      <c r="E3" s="108" t="s">
        <v>2472</v>
      </c>
      <c r="F3" s="146" t="s">
        <v>2368</v>
      </c>
      <c r="G3" s="10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3">CHAR(34)&amp;F3&amp;CHAR(34)</f>
        <v>"De samenvatting van het budget van het programma (’T1’) biedt een overzicht van de gedetailleerde informatie in het programma over de totale beheerskosten (’T2’) en de operationele kosten, uitgesplitst per outcome (’T4’)."</v>
      </c>
      <c r="I3" s="139"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5">RIGHT(C3,LEN(C3)-FIND("!",C3))</f>
        <v>B4</v>
      </c>
      <c r="K3" s="139" t="str">
        <f t="shared" ref="K3:K67" si="6">CHAR(34)&amp;J3&amp;CHAR(34)</f>
        <v>"B4"</v>
      </c>
      <c r="L3" s="139" t="str">
        <f t="shared" si="0"/>
        <v>"T1"</v>
      </c>
      <c r="M3" s="139">
        <f t="shared" ref="M3:M67" si="7">LEN(E3)</f>
        <v>240</v>
      </c>
      <c r="N3" s="139">
        <f t="shared" ref="N3:N67" si="8">LEN(F3)</f>
        <v>221</v>
      </c>
      <c r="O3" t="s">
        <v>2408</v>
      </c>
      <c r="P3" s="139" t="str">
        <f t="shared" ref="P3:P67" si="9">"if(lang=1;labels!e"&amp;ROW()&amp;";if(lang=2;labels!f"&amp;ROW()&amp;";"&amp;CHAR(34)&amp;CHAR(34)&amp;"))"</f>
        <v>if(lang=1;labels!e3;if(lang=2;labels!f3;""))</v>
      </c>
      <c r="Q3" s="139" t="s">
        <v>2474</v>
      </c>
      <c r="R3" s="139" t="str">
        <f t="shared" ref="R3:R67" si="10">"="&amp;Q3</f>
        <v>=if(lang=1;labels!e3;if(lang=2;labels!f3;""))</v>
      </c>
    </row>
    <row r="4" spans="1:18" ht="15" customHeight="1" x14ac:dyDescent="0.35">
      <c r="A4" s="66" t="s">
        <v>1861</v>
      </c>
      <c r="B4" s="66" t="e">
        <f t="shared" ca="1" si="1"/>
        <v>#NAME?</v>
      </c>
      <c r="C4" s="106" t="s">
        <v>1867</v>
      </c>
      <c r="D4" s="107" t="s">
        <v>419</v>
      </c>
      <c r="E4" s="108" t="s">
        <v>419</v>
      </c>
      <c r="F4" s="108" t="s">
        <v>2178</v>
      </c>
      <c r="G4" s="108" t="str">
        <f t="shared" si="2"/>
        <v>"C.O. - COÛTS OPÉRATIONNELS"</v>
      </c>
      <c r="H4" s="108" t="str">
        <f t="shared" si="3"/>
        <v>"O.K. - OPERATIONELE KOSTEN"</v>
      </c>
      <c r="I4" s="139" t="str">
        <f t="shared" si="4"/>
        <v>if(lang=1;"C.O. - COÛTS OPÉRATIONNELS";if(lang=2;"O.K. - OPERATIONELE KOSTEN";""))</v>
      </c>
      <c r="J4" s="139" t="str">
        <f t="shared" si="5"/>
        <v>B6</v>
      </c>
      <c r="K4" s="139" t="str">
        <f t="shared" si="6"/>
        <v>"B6"</v>
      </c>
      <c r="L4" s="139" t="str">
        <f t="shared" si="0"/>
        <v>"T1"</v>
      </c>
      <c r="M4" s="139">
        <f t="shared" si="7"/>
        <v>26</v>
      </c>
      <c r="N4" s="139">
        <f t="shared" si="8"/>
        <v>26</v>
      </c>
      <c r="O4" t="s">
        <v>2409</v>
      </c>
      <c r="P4" s="139" t="str">
        <f t="shared" si="9"/>
        <v>if(lang=1;labels!e4;if(lang=2;labels!f4;""))</v>
      </c>
      <c r="Q4" s="139" t="s">
        <v>2475</v>
      </c>
      <c r="R4" s="139" t="str">
        <f t="shared" si="10"/>
        <v>=if(lang=1;labels!e4;if(lang=2;labels!f4;""))</v>
      </c>
    </row>
    <row r="5" spans="1:18" ht="15" customHeight="1" x14ac:dyDescent="0.35">
      <c r="A5" s="66" t="s">
        <v>1861</v>
      </c>
      <c r="B5" s="66" t="e">
        <f t="shared" ca="1" si="1"/>
        <v>#NAME?</v>
      </c>
      <c r="C5" s="106" t="s">
        <v>1868</v>
      </c>
      <c r="D5" s="107" t="s">
        <v>423</v>
      </c>
      <c r="E5" s="108" t="s">
        <v>423</v>
      </c>
      <c r="F5" s="108" t="s">
        <v>2180</v>
      </c>
      <c r="G5" s="108" t="str">
        <f t="shared" si="2"/>
        <v>"RUBRIQUE GÉNÉRALE"</v>
      </c>
      <c r="H5" s="108" t="str">
        <f t="shared" si="3"/>
        <v>"BUDGETRUBRIEKEN"</v>
      </c>
      <c r="I5" s="139" t="str">
        <f t="shared" si="4"/>
        <v>if(lang=1;"RUBRIQUE GÉNÉRALE";if(lang=2;"BUDGETRUBRIEKEN";""))</v>
      </c>
      <c r="J5" s="139" t="str">
        <f t="shared" si="5"/>
        <v>F6</v>
      </c>
      <c r="K5" s="139" t="str">
        <f t="shared" si="6"/>
        <v>"F6"</v>
      </c>
      <c r="L5" s="139" t="str">
        <f t="shared" ref="L5:L69" si="11">CHAR(34)&amp;A5&amp;CHAR(34)</f>
        <v>"T1"</v>
      </c>
      <c r="M5" s="139">
        <f t="shared" si="7"/>
        <v>17</v>
      </c>
      <c r="N5" s="139">
        <f t="shared" si="8"/>
        <v>15</v>
      </c>
      <c r="O5" t="s">
        <v>2410</v>
      </c>
      <c r="P5" s="139" t="str">
        <f t="shared" si="9"/>
        <v>if(lang=1;labels!e5;if(lang=2;labels!f5;""))</v>
      </c>
      <c r="Q5" s="139" t="s">
        <v>2476</v>
      </c>
      <c r="R5" s="139" t="str">
        <f t="shared" si="10"/>
        <v>=if(lang=1;labels!e5;if(lang=2;labels!f5;""))</v>
      </c>
    </row>
    <row r="6" spans="1:18" ht="15" customHeight="1" x14ac:dyDescent="0.35">
      <c r="A6" s="66" t="s">
        <v>1861</v>
      </c>
      <c r="B6" s="66" t="e">
        <f t="shared" ca="1" si="1"/>
        <v>#NAME?</v>
      </c>
      <c r="C6" s="106" t="s">
        <v>1869</v>
      </c>
      <c r="D6" s="107" t="s">
        <v>428</v>
      </c>
      <c r="E6" s="108" t="s">
        <v>428</v>
      </c>
      <c r="F6" s="108" t="s">
        <v>2184</v>
      </c>
      <c r="G6" s="108" t="str">
        <f t="shared" si="2"/>
        <v>"1. Investissements"</v>
      </c>
      <c r="H6" s="108" t="str">
        <f t="shared" si="3"/>
        <v>"1. Investering"</v>
      </c>
      <c r="I6" s="139" t="str">
        <f t="shared" si="4"/>
        <v>if(lang=1;"1. Investissements";if(lang=2;"1. Investering";""))</v>
      </c>
      <c r="J6" s="139" t="str">
        <f t="shared" si="5"/>
        <v>F7</v>
      </c>
      <c r="K6" s="139" t="str">
        <f t="shared" si="6"/>
        <v>"F7"</v>
      </c>
      <c r="L6" s="139" t="str">
        <f t="shared" si="11"/>
        <v>"T1"</v>
      </c>
      <c r="M6" s="139">
        <f t="shared" si="7"/>
        <v>18</v>
      </c>
      <c r="N6" s="139">
        <f t="shared" si="8"/>
        <v>14</v>
      </c>
      <c r="O6" t="s">
        <v>2411</v>
      </c>
      <c r="P6" s="139" t="str">
        <f t="shared" si="9"/>
        <v>if(lang=1;labels!e6;if(lang=2;labels!f6;""))</v>
      </c>
      <c r="Q6" s="139" t="s">
        <v>2477</v>
      </c>
      <c r="R6" s="139" t="str">
        <f t="shared" si="10"/>
        <v>=if(lang=1;labels!e6;if(lang=2;labels!f6;""))</v>
      </c>
    </row>
    <row r="7" spans="1:18" ht="15" customHeight="1" x14ac:dyDescent="0.35">
      <c r="A7" s="66" t="s">
        <v>1861</v>
      </c>
      <c r="B7" s="66" t="e">
        <f t="shared" ca="1" si="1"/>
        <v>#NAME?</v>
      </c>
      <c r="C7" s="106" t="s">
        <v>1870</v>
      </c>
      <c r="D7" s="107" t="s">
        <v>429</v>
      </c>
      <c r="E7" s="108" t="s">
        <v>429</v>
      </c>
      <c r="F7" s="108" t="s">
        <v>2185</v>
      </c>
      <c r="G7" s="108" t="str">
        <f t="shared" si="2"/>
        <v>"2. Fonctionnement"</v>
      </c>
      <c r="H7" s="108" t="str">
        <f t="shared" si="3"/>
        <v>"2. Werking"</v>
      </c>
      <c r="I7" s="139" t="str">
        <f t="shared" si="4"/>
        <v>if(lang=1;"2. Fonctionnement";if(lang=2;"2. Werking";""))</v>
      </c>
      <c r="J7" s="139" t="str">
        <f t="shared" si="5"/>
        <v>F8</v>
      </c>
      <c r="K7" s="139" t="str">
        <f t="shared" si="6"/>
        <v>"F8"</v>
      </c>
      <c r="L7" s="139" t="str">
        <f t="shared" si="11"/>
        <v>"T1"</v>
      </c>
      <c r="M7" s="139">
        <f t="shared" si="7"/>
        <v>17</v>
      </c>
      <c r="N7" s="139">
        <f t="shared" si="8"/>
        <v>10</v>
      </c>
      <c r="O7" t="s">
        <v>2412</v>
      </c>
      <c r="P7" s="139" t="str">
        <f t="shared" si="9"/>
        <v>if(lang=1;labels!e7;if(lang=2;labels!f7;""))</v>
      </c>
      <c r="Q7" s="139" t="s">
        <v>2588</v>
      </c>
      <c r="R7" s="139" t="str">
        <f t="shared" si="10"/>
        <v>=if(lang=1;labels!e7;if(lang=2;labels!f7;""""))</v>
      </c>
    </row>
    <row r="8" spans="1:18" ht="15" customHeight="1" x14ac:dyDescent="0.35">
      <c r="A8" s="66" t="s">
        <v>1861</v>
      </c>
      <c r="B8" s="66" t="e">
        <f t="shared" ca="1" si="1"/>
        <v>#NAME?</v>
      </c>
      <c r="C8" s="106" t="s">
        <v>1871</v>
      </c>
      <c r="D8" s="107" t="s">
        <v>430</v>
      </c>
      <c r="E8" s="108" t="s">
        <v>430</v>
      </c>
      <c r="F8" s="108" t="s">
        <v>2186</v>
      </c>
      <c r="G8" s="108" t="str">
        <f t="shared" si="2"/>
        <v>"3. Personnel"</v>
      </c>
      <c r="H8" s="108" t="str">
        <f t="shared" si="3"/>
        <v>"3. Personeel"</v>
      </c>
      <c r="I8" s="139" t="str">
        <f t="shared" si="4"/>
        <v>if(lang=1;"3. Personnel";if(lang=2;"3. Personeel";""))</v>
      </c>
      <c r="J8" s="139" t="str">
        <f t="shared" si="5"/>
        <v>F9</v>
      </c>
      <c r="K8" s="139" t="str">
        <f t="shared" si="6"/>
        <v>"F9"</v>
      </c>
      <c r="L8" s="139" t="str">
        <f t="shared" si="11"/>
        <v>"T1"</v>
      </c>
      <c r="M8" s="139">
        <f t="shared" si="7"/>
        <v>12</v>
      </c>
      <c r="N8" s="139">
        <f t="shared" si="8"/>
        <v>12</v>
      </c>
      <c r="O8" t="s">
        <v>2413</v>
      </c>
      <c r="P8" s="139" t="str">
        <f t="shared" si="9"/>
        <v>if(lang=1;labels!e8;if(lang=2;labels!f8;""))</v>
      </c>
      <c r="Q8" t="s">
        <v>2478</v>
      </c>
      <c r="R8" s="139" t="str">
        <f t="shared" si="10"/>
        <v>=if(lang=1;labels!e8;if(lang=2;labels!f8;""))</v>
      </c>
    </row>
    <row r="9" spans="1:18" ht="15" customHeight="1" x14ac:dyDescent="0.35">
      <c r="A9" s="66" t="s">
        <v>1861</v>
      </c>
      <c r="B9" s="66" t="e">
        <f t="shared" ca="1" si="1"/>
        <v>#NAME?</v>
      </c>
      <c r="C9" s="106" t="s">
        <v>1872</v>
      </c>
      <c r="D9" s="107" t="s">
        <v>73</v>
      </c>
      <c r="E9" s="108" t="s">
        <v>73</v>
      </c>
      <c r="F9" s="108" t="s">
        <v>2181</v>
      </c>
      <c r="G9" s="108" t="str">
        <f t="shared" si="2"/>
        <v>"CSC"</v>
      </c>
      <c r="H9" s="108" t="str">
        <f t="shared" si="3"/>
        <v>"GSK"</v>
      </c>
      <c r="I9" s="139" t="str">
        <f t="shared" si="4"/>
        <v>if(lang=1;"CSC";if(lang=2;"GSK";""))</v>
      </c>
      <c r="J9" s="139" t="str">
        <f t="shared" si="5"/>
        <v>C7</v>
      </c>
      <c r="K9" s="139" t="str">
        <f t="shared" si="6"/>
        <v>"C7"</v>
      </c>
      <c r="L9" s="139" t="str">
        <f t="shared" si="11"/>
        <v>"T1"</v>
      </c>
      <c r="M9" s="139">
        <f t="shared" si="7"/>
        <v>3</v>
      </c>
      <c r="N9" s="139">
        <f t="shared" si="8"/>
        <v>3</v>
      </c>
      <c r="O9" t="s">
        <v>2414</v>
      </c>
      <c r="P9" s="139" t="str">
        <f t="shared" si="9"/>
        <v>if(lang=1;labels!e9;if(lang=2;labels!f9;""))</v>
      </c>
      <c r="Q9" t="s">
        <v>2479</v>
      </c>
      <c r="R9" s="139" t="str">
        <f t="shared" si="10"/>
        <v>=if(lang=1;labels!e9;if(lang=2;labels!f9;""))</v>
      </c>
    </row>
    <row r="10" spans="1:18" ht="15" customHeight="1" x14ac:dyDescent="0.35">
      <c r="A10" s="66" t="s">
        <v>1861</v>
      </c>
      <c r="B10" s="66" t="e">
        <f t="shared" ca="1" si="1"/>
        <v>#NAME?</v>
      </c>
      <c r="C10" s="106" t="s">
        <v>1873</v>
      </c>
      <c r="D10" s="107" t="s">
        <v>1857</v>
      </c>
      <c r="E10" s="108" t="s">
        <v>1857</v>
      </c>
      <c r="F10" s="108" t="s">
        <v>2190</v>
      </c>
      <c r="G10" s="108" t="str">
        <f t="shared" si="2"/>
        <v>"  HORS-
CSC"</v>
      </c>
      <c r="H10" s="108" t="str">
        <f t="shared" si="3"/>
        <v>"BUITEN-GSK"</v>
      </c>
      <c r="I10" s="139" t="str">
        <f t="shared" si="4"/>
        <v>if(lang=1;"  HORS-
CSC";if(lang=2;"BUITEN-GSK";""))</v>
      </c>
      <c r="J10" s="139" t="str">
        <f t="shared" si="5"/>
        <v>C21</v>
      </c>
      <c r="K10" s="139" t="str">
        <f t="shared" si="6"/>
        <v>"C21"</v>
      </c>
      <c r="L10" s="139" t="str">
        <f t="shared" si="11"/>
        <v>"T1"</v>
      </c>
      <c r="M10" s="139">
        <f t="shared" si="7"/>
        <v>11</v>
      </c>
      <c r="N10" s="139">
        <f t="shared" si="8"/>
        <v>10</v>
      </c>
      <c r="O10" t="s">
        <v>2415</v>
      </c>
      <c r="P10" s="139" t="str">
        <f t="shared" si="9"/>
        <v>if(lang=1;labels!e10;if(lang=2;labels!f10;""))</v>
      </c>
      <c r="Q10" t="s">
        <v>2480</v>
      </c>
      <c r="R10" s="139" t="str">
        <f t="shared" si="10"/>
        <v>=if(lang=1;labels!e10;if(lang=2;labels!f10;""))</v>
      </c>
    </row>
    <row r="11" spans="1:18" ht="15" customHeight="1" x14ac:dyDescent="0.35">
      <c r="A11" s="66" t="s">
        <v>1861</v>
      </c>
      <c r="B11" s="66" t="e">
        <f t="shared" ca="1" si="1"/>
        <v>#NAME?</v>
      </c>
      <c r="C11" s="106" t="s">
        <v>1874</v>
      </c>
      <c r="D11" s="107" t="s">
        <v>428</v>
      </c>
      <c r="E11" s="108" t="s">
        <v>428</v>
      </c>
      <c r="F11" s="108" t="s">
        <v>2184</v>
      </c>
      <c r="G11" s="108" t="str">
        <f t="shared" si="2"/>
        <v>"1. Investissements"</v>
      </c>
      <c r="H11" s="108" t="str">
        <f t="shared" si="3"/>
        <v>"1. Investering"</v>
      </c>
      <c r="I11" s="139" t="str">
        <f t="shared" si="4"/>
        <v>if(lang=1;"1. Investissements";if(lang=2;"1. Investering";""))</v>
      </c>
      <c r="J11" s="139" t="str">
        <f t="shared" si="5"/>
        <v>F21</v>
      </c>
      <c r="K11" s="139" t="str">
        <f t="shared" si="6"/>
        <v>"F21"</v>
      </c>
      <c r="L11" s="139" t="str">
        <f t="shared" si="11"/>
        <v>"T1"</v>
      </c>
      <c r="M11" s="139">
        <f t="shared" si="7"/>
        <v>18</v>
      </c>
      <c r="N11" s="139">
        <f t="shared" si="8"/>
        <v>14</v>
      </c>
      <c r="O11" t="s">
        <v>2411</v>
      </c>
      <c r="P11" s="139" t="str">
        <f t="shared" si="9"/>
        <v>if(lang=1;labels!e11;if(lang=2;labels!f11;""))</v>
      </c>
      <c r="Q11" t="s">
        <v>2481</v>
      </c>
      <c r="R11" s="139" t="str">
        <f t="shared" si="10"/>
        <v>=if(lang=1;labels!e11;if(lang=2;labels!f11;""))</v>
      </c>
    </row>
    <row r="12" spans="1:18" ht="15" customHeight="1" x14ac:dyDescent="0.35">
      <c r="A12" s="66" t="s">
        <v>1861</v>
      </c>
      <c r="B12" s="66" t="e">
        <f t="shared" ca="1" si="1"/>
        <v>#NAME?</v>
      </c>
      <c r="C12" s="106" t="s">
        <v>1875</v>
      </c>
      <c r="D12" s="107" t="s">
        <v>429</v>
      </c>
      <c r="E12" s="108" t="s">
        <v>429</v>
      </c>
      <c r="F12" s="108" t="s">
        <v>2185</v>
      </c>
      <c r="G12" s="108" t="str">
        <f t="shared" si="2"/>
        <v>"2. Fonctionnement"</v>
      </c>
      <c r="H12" s="108" t="str">
        <f t="shared" si="3"/>
        <v>"2. Werking"</v>
      </c>
      <c r="I12" s="139" t="str">
        <f t="shared" si="4"/>
        <v>if(lang=1;"2. Fonctionnement";if(lang=2;"2. Werking";""))</v>
      </c>
      <c r="J12" s="139" t="str">
        <f t="shared" si="5"/>
        <v>F22</v>
      </c>
      <c r="K12" s="139" t="str">
        <f t="shared" si="6"/>
        <v>"F22"</v>
      </c>
      <c r="L12" s="139" t="str">
        <f t="shared" si="11"/>
        <v>"T1"</v>
      </c>
      <c r="M12" s="139">
        <f t="shared" si="7"/>
        <v>17</v>
      </c>
      <c r="N12" s="139">
        <f t="shared" si="8"/>
        <v>10</v>
      </c>
      <c r="O12" t="s">
        <v>2412</v>
      </c>
      <c r="P12" s="139" t="str">
        <f t="shared" si="9"/>
        <v>if(lang=1;labels!e12;if(lang=2;labels!f12;""))</v>
      </c>
      <c r="Q12" t="s">
        <v>2482</v>
      </c>
      <c r="R12" s="139" t="str">
        <f t="shared" si="10"/>
        <v>=if(lang=1;labels!e12;if(lang=2;labels!f12;""))</v>
      </c>
    </row>
    <row r="13" spans="1:18" ht="15" customHeight="1" x14ac:dyDescent="0.35">
      <c r="A13" s="66" t="s">
        <v>1861</v>
      </c>
      <c r="B13" s="66" t="e">
        <f t="shared" ca="1" si="1"/>
        <v>#NAME?</v>
      </c>
      <c r="C13" s="106" t="s">
        <v>1876</v>
      </c>
      <c r="D13" s="107" t="s">
        <v>430</v>
      </c>
      <c r="E13" s="108" t="s">
        <v>430</v>
      </c>
      <c r="F13" s="108" t="s">
        <v>2186</v>
      </c>
      <c r="G13" s="108" t="str">
        <f t="shared" si="2"/>
        <v>"3. Personnel"</v>
      </c>
      <c r="H13" s="108" t="str">
        <f t="shared" si="3"/>
        <v>"3. Personeel"</v>
      </c>
      <c r="I13" s="139" t="str">
        <f t="shared" si="4"/>
        <v>if(lang=1;"3. Personnel";if(lang=2;"3. Personeel";""))</v>
      </c>
      <c r="J13" s="139" t="str">
        <f t="shared" si="5"/>
        <v>F23</v>
      </c>
      <c r="K13" s="139" t="str">
        <f t="shared" si="6"/>
        <v>"F23"</v>
      </c>
      <c r="L13" s="139" t="str">
        <f t="shared" si="11"/>
        <v>"T1"</v>
      </c>
      <c r="M13" s="139">
        <f t="shared" si="7"/>
        <v>12</v>
      </c>
      <c r="N13" s="139">
        <f t="shared" si="8"/>
        <v>12</v>
      </c>
      <c r="O13" t="s">
        <v>2413</v>
      </c>
      <c r="P13" s="139" t="str">
        <f t="shared" si="9"/>
        <v>if(lang=1;labels!e13;if(lang=2;labels!f13;""))</v>
      </c>
      <c r="Q13" t="s">
        <v>2483</v>
      </c>
      <c r="R13" s="139" t="str">
        <f t="shared" si="10"/>
        <v>=if(lang=1;labels!e13;if(lang=2;labels!f13;""))</v>
      </c>
    </row>
    <row r="14" spans="1:18" ht="15" customHeight="1" x14ac:dyDescent="0.35">
      <c r="A14" s="66" t="s">
        <v>1861</v>
      </c>
      <c r="B14" s="66" t="e">
        <f t="shared" ca="1" si="1"/>
        <v>#NAME?</v>
      </c>
      <c r="C14" s="106" t="s">
        <v>1877</v>
      </c>
      <c r="D14" s="107" t="s">
        <v>436</v>
      </c>
      <c r="E14" s="108" t="s">
        <v>436</v>
      </c>
      <c r="F14" s="108" t="s">
        <v>2591</v>
      </c>
      <c r="G14" s="108" t="str">
        <f t="shared" si="2"/>
        <v>"TOTAL VOLET CSC"</v>
      </c>
      <c r="H14" s="108" t="str">
        <f t="shared" si="3"/>
        <v>"TOTAAL BINNEN GSK"</v>
      </c>
      <c r="I14" s="139" t="str">
        <f t="shared" si="4"/>
        <v>if(lang=1;"TOTAL VOLET CSC";if(lang=2;"TOTAAL BINNEN GSK";""))</v>
      </c>
      <c r="J14" s="139" t="str">
        <f t="shared" si="5"/>
        <v>C20</v>
      </c>
      <c r="K14" s="139" t="str">
        <f t="shared" si="6"/>
        <v>"C20"</v>
      </c>
      <c r="L14" s="139" t="str">
        <f t="shared" si="11"/>
        <v>"T1"</v>
      </c>
      <c r="M14" s="139">
        <f t="shared" si="7"/>
        <v>15</v>
      </c>
      <c r="N14" s="139">
        <f t="shared" si="8"/>
        <v>17</v>
      </c>
      <c r="O14" t="s">
        <v>2416</v>
      </c>
      <c r="P14" s="139" t="str">
        <f t="shared" si="9"/>
        <v>if(lang=1;labels!e14;if(lang=2;labels!f14;""))</v>
      </c>
      <c r="Q14" t="s">
        <v>2484</v>
      </c>
      <c r="R14" s="139" t="str">
        <f t="shared" si="10"/>
        <v>=if(lang=1;labels!e14;if(lang=2;labels!f14;""))</v>
      </c>
    </row>
    <row r="15" spans="1:18" ht="15" customHeight="1" x14ac:dyDescent="0.35">
      <c r="A15" s="66" t="s">
        <v>1861</v>
      </c>
      <c r="B15" s="66" t="e">
        <f t="shared" ca="1" si="1"/>
        <v>#NAME?</v>
      </c>
      <c r="C15" s="106" t="s">
        <v>1878</v>
      </c>
      <c r="D15" s="107" t="s">
        <v>2193</v>
      </c>
      <c r="E15" s="108" t="s">
        <v>2193</v>
      </c>
      <c r="F15" s="108" t="s">
        <v>2592</v>
      </c>
      <c r="G15" s="108" t="str">
        <f t="shared" si="2"/>
        <v>"TOTAL VOLET HORS-CSC"</v>
      </c>
      <c r="H15" s="108" t="str">
        <f t="shared" si="3"/>
        <v>"TOTAAL BUITEN GSK"</v>
      </c>
      <c r="I15" s="139" t="str">
        <f t="shared" si="4"/>
        <v>if(lang=1;"TOTAL VOLET HORS-CSC";if(lang=2;"TOTAAL BUITEN GSK";""))</v>
      </c>
      <c r="J15" s="139" t="str">
        <f t="shared" si="5"/>
        <v>C34</v>
      </c>
      <c r="K15" s="139" t="str">
        <f t="shared" si="6"/>
        <v>"C34"</v>
      </c>
      <c r="L15" s="139" t="str">
        <f t="shared" si="11"/>
        <v>"T1"</v>
      </c>
      <c r="M15" s="139">
        <f t="shared" si="7"/>
        <v>20</v>
      </c>
      <c r="N15" s="139">
        <f t="shared" si="8"/>
        <v>17</v>
      </c>
      <c r="O15" t="s">
        <v>2417</v>
      </c>
      <c r="P15" s="139" t="str">
        <f t="shared" si="9"/>
        <v>if(lang=1;labels!e15;if(lang=2;labels!f15;""))</v>
      </c>
      <c r="Q15" t="s">
        <v>2485</v>
      </c>
      <c r="R15" s="139" t="str">
        <f t="shared" si="10"/>
        <v>=if(lang=1;labels!e15;if(lang=2;labels!f15;""))</v>
      </c>
    </row>
    <row r="16" spans="1:18" ht="15" customHeight="1" x14ac:dyDescent="0.35">
      <c r="A16" s="66" t="s">
        <v>1861</v>
      </c>
      <c r="B16" s="66" t="e">
        <f t="shared" ca="1" si="1"/>
        <v>#NAME?</v>
      </c>
      <c r="C16" s="106" t="s">
        <v>1879</v>
      </c>
      <c r="D16" s="107" t="s">
        <v>424</v>
      </c>
      <c r="E16" s="108" t="s">
        <v>424</v>
      </c>
      <c r="F16" s="108" t="s">
        <v>2162</v>
      </c>
      <c r="G16" s="108" t="str">
        <f t="shared" si="2"/>
        <v>"GRAND TOTAL"</v>
      </c>
      <c r="H16" s="108" t="str">
        <f t="shared" si="3"/>
        <v>"ALGEMEEN TOTAAL"</v>
      </c>
      <c r="I16" s="139" t="str">
        <f t="shared" si="4"/>
        <v>if(lang=1;"GRAND TOTAL";if(lang=2;"ALGEMEEN TOTAAL";""))</v>
      </c>
      <c r="J16" s="139" t="str">
        <f t="shared" si="5"/>
        <v>L6</v>
      </c>
      <c r="K16" s="139" t="str">
        <f t="shared" si="6"/>
        <v>"L6"</v>
      </c>
      <c r="L16" s="139" t="str">
        <f t="shared" si="11"/>
        <v>"T1"</v>
      </c>
      <c r="M16" s="139">
        <f t="shared" si="7"/>
        <v>11</v>
      </c>
      <c r="N16" s="139">
        <f t="shared" si="8"/>
        <v>15</v>
      </c>
      <c r="O16" t="s">
        <v>2418</v>
      </c>
      <c r="P16" s="139" t="str">
        <f t="shared" si="9"/>
        <v>if(lang=1;labels!e16;if(lang=2;labels!f16;""))</v>
      </c>
      <c r="Q16" t="s">
        <v>2486</v>
      </c>
      <c r="R16" s="139" t="str">
        <f t="shared" si="10"/>
        <v>=if(lang=1;labels!e16;if(lang=2;labels!f16;""))</v>
      </c>
    </row>
    <row r="17" spans="1:18" ht="15" customHeight="1" x14ac:dyDescent="0.35">
      <c r="A17" s="66" t="s">
        <v>1861</v>
      </c>
      <c r="B17" s="66" t="e">
        <f t="shared" ca="1" si="1"/>
        <v>#NAME?</v>
      </c>
      <c r="C17" s="106" t="s">
        <v>1880</v>
      </c>
      <c r="D17" s="107" t="s">
        <v>445</v>
      </c>
      <c r="E17" s="108" t="s">
        <v>445</v>
      </c>
      <c r="F17" s="108" t="s">
        <v>2195</v>
      </c>
      <c r="G17" s="108" t="str">
        <f t="shared" si="2"/>
        <v>"C.O. - TOTAL COÛTS OPÉRATIONNELS"</v>
      </c>
      <c r="H17" s="108" t="str">
        <f t="shared" si="3"/>
        <v>"O.K. - TOTAAL OPERATIONELE KOSTEN"</v>
      </c>
      <c r="I17" s="139" t="str">
        <f t="shared" si="4"/>
        <v>if(lang=1;"C.O. - TOTAL COÛTS OPÉRATIONNELS";if(lang=2;"O.K. - TOTAAL OPERATIONELE KOSTEN";""))</v>
      </c>
      <c r="J17" s="139" t="str">
        <f t="shared" si="5"/>
        <v>C35</v>
      </c>
      <c r="K17" s="139" t="str">
        <f t="shared" si="6"/>
        <v>"C35"</v>
      </c>
      <c r="L17" s="139" t="str">
        <f t="shared" si="11"/>
        <v>"T1"</v>
      </c>
      <c r="M17" s="139">
        <f t="shared" si="7"/>
        <v>32</v>
      </c>
      <c r="N17" s="139">
        <f t="shared" si="8"/>
        <v>33</v>
      </c>
      <c r="O17" t="s">
        <v>2419</v>
      </c>
      <c r="P17" s="139" t="str">
        <f t="shared" si="9"/>
        <v>if(lang=1;labels!e17;if(lang=2;labels!f17;""))</v>
      </c>
      <c r="Q17" t="s">
        <v>2487</v>
      </c>
      <c r="R17" s="139" t="str">
        <f t="shared" si="10"/>
        <v>=if(lang=1;labels!e17;if(lang=2;labels!f17;""))</v>
      </c>
    </row>
    <row r="18" spans="1:18" ht="15" customHeight="1" x14ac:dyDescent="0.35">
      <c r="A18" s="66" t="s">
        <v>1861</v>
      </c>
      <c r="B18" s="66" t="e">
        <f t="shared" ca="1" si="1"/>
        <v>#NAME?</v>
      </c>
      <c r="C18" s="106" t="s">
        <v>1881</v>
      </c>
      <c r="D18" s="107" t="s">
        <v>446</v>
      </c>
      <c r="E18" s="108" t="s">
        <v>446</v>
      </c>
      <c r="F18" s="108" t="s">
        <v>2590</v>
      </c>
      <c r="G18" s="108" t="str">
        <f t="shared" si="2"/>
        <v>"C.G. - 
COÛTS DE GESTION GLOBALISÉS"</v>
      </c>
      <c r="H18" s="108" t="str">
        <f t="shared" si="3"/>
        <v>"B.K. - BEHEERSKOSTEN"</v>
      </c>
      <c r="I18" s="139" t="str">
        <f t="shared" si="4"/>
        <v>if(lang=1;"C.G. - 
COÛTS DE GESTION GLOBALISÉS";if(lang=2;"B.K. - BEHEERSKOSTEN";""))</v>
      </c>
      <c r="J18" s="139" t="str">
        <f t="shared" si="5"/>
        <v>B36</v>
      </c>
      <c r="K18" s="139" t="str">
        <f t="shared" si="6"/>
        <v>"B36"</v>
      </c>
      <c r="L18" s="139" t="str">
        <f t="shared" si="11"/>
        <v>"T1"</v>
      </c>
      <c r="M18" s="139">
        <f t="shared" si="7"/>
        <v>35</v>
      </c>
      <c r="N18" s="139">
        <f t="shared" si="8"/>
        <v>20</v>
      </c>
      <c r="O18" t="s">
        <v>2420</v>
      </c>
      <c r="P18" s="139" t="str">
        <f t="shared" si="9"/>
        <v>if(lang=1;labels!e18;if(lang=2;labels!f18;""))</v>
      </c>
      <c r="Q18" t="s">
        <v>2488</v>
      </c>
      <c r="R18" s="139" t="str">
        <f t="shared" si="10"/>
        <v>=if(lang=1;labels!e18;if(lang=2;labels!f18;""))</v>
      </c>
    </row>
    <row r="19" spans="1:18" ht="15" customHeight="1" x14ac:dyDescent="0.35">
      <c r="A19" s="66" t="s">
        <v>1861</v>
      </c>
      <c r="B19" s="66" t="e">
        <f t="shared" ca="1" si="1"/>
        <v>#NAME?</v>
      </c>
      <c r="C19" s="106" t="s">
        <v>1882</v>
      </c>
      <c r="D19" s="107" t="s">
        <v>447</v>
      </c>
      <c r="E19" s="108" t="s">
        <v>447</v>
      </c>
      <c r="F19" s="108" t="s">
        <v>2198</v>
      </c>
      <c r="G19" s="108" t="str">
        <f t="shared" si="2"/>
        <v>"1. Personnel"</v>
      </c>
      <c r="H19" s="108" t="str">
        <f t="shared" si="3"/>
        <v>"1. Personeel"</v>
      </c>
      <c r="I19" s="139" t="str">
        <f t="shared" si="4"/>
        <v>if(lang=1;"1. Personnel";if(lang=2;"1. Personeel";""))</v>
      </c>
      <c r="J19" s="139" t="str">
        <f t="shared" si="5"/>
        <v>F36</v>
      </c>
      <c r="K19" s="139" t="str">
        <f t="shared" si="6"/>
        <v>"F36"</v>
      </c>
      <c r="L19" s="139" t="str">
        <f t="shared" si="11"/>
        <v>"T1"</v>
      </c>
      <c r="M19" s="139">
        <f t="shared" si="7"/>
        <v>12</v>
      </c>
      <c r="N19" s="139">
        <f t="shared" si="8"/>
        <v>12</v>
      </c>
      <c r="O19" t="s">
        <v>2421</v>
      </c>
      <c r="P19" s="139" t="str">
        <f t="shared" si="9"/>
        <v>if(lang=1;labels!e19;if(lang=2;labels!f19;""))</v>
      </c>
      <c r="Q19" t="s">
        <v>2489</v>
      </c>
      <c r="R19" s="139" t="str">
        <f t="shared" si="10"/>
        <v>=if(lang=1;labels!e19;if(lang=2;labels!f19;""))</v>
      </c>
    </row>
    <row r="20" spans="1:18" ht="15" customHeight="1" x14ac:dyDescent="0.35">
      <c r="A20" s="66" t="s">
        <v>1861</v>
      </c>
      <c r="B20" s="66" t="e">
        <f t="shared" ca="1" si="1"/>
        <v>#NAME?</v>
      </c>
      <c r="C20" s="106" t="s">
        <v>1883</v>
      </c>
      <c r="D20" s="107" t="s">
        <v>448</v>
      </c>
      <c r="E20" s="108" t="s">
        <v>448</v>
      </c>
      <c r="F20" s="108" t="s">
        <v>2199</v>
      </c>
      <c r="G20" s="108" t="str">
        <f t="shared" si="2"/>
        <v>"2. Evaluation &amp; Audit"</v>
      </c>
      <c r="H20" s="108" t="str">
        <f t="shared" si="3"/>
        <v>"2. Evaluatie &amp; Audit"</v>
      </c>
      <c r="I20" s="139" t="str">
        <f t="shared" si="4"/>
        <v>if(lang=1;"2. Evaluation &amp; Audit";if(lang=2;"2. Evaluatie &amp; Audit";""))</v>
      </c>
      <c r="J20" s="139" t="str">
        <f t="shared" si="5"/>
        <v>F37</v>
      </c>
      <c r="K20" s="139" t="str">
        <f t="shared" si="6"/>
        <v>"F37"</v>
      </c>
      <c r="L20" s="139" t="str">
        <f t="shared" si="11"/>
        <v>"T1"</v>
      </c>
      <c r="M20" s="139">
        <f t="shared" si="7"/>
        <v>21</v>
      </c>
      <c r="N20" s="139">
        <f t="shared" si="8"/>
        <v>20</v>
      </c>
      <c r="O20" t="s">
        <v>2422</v>
      </c>
      <c r="P20" s="139" t="str">
        <f t="shared" si="9"/>
        <v>if(lang=1;labels!e20;if(lang=2;labels!f20;""))</v>
      </c>
      <c r="Q20" t="s">
        <v>2490</v>
      </c>
      <c r="R20" s="139" t="str">
        <f t="shared" si="10"/>
        <v>=if(lang=1;labels!e20;if(lang=2;labels!f20;""))</v>
      </c>
    </row>
    <row r="21" spans="1:18" ht="15" customHeight="1" x14ac:dyDescent="0.35">
      <c r="A21" s="66" t="s">
        <v>1861</v>
      </c>
      <c r="B21" s="66" t="e">
        <f t="shared" ca="1" si="1"/>
        <v>#NAME?</v>
      </c>
      <c r="C21" s="106" t="s">
        <v>1884</v>
      </c>
      <c r="D21" s="107" t="s">
        <v>449</v>
      </c>
      <c r="E21" s="108" t="s">
        <v>449</v>
      </c>
      <c r="F21" s="108" t="s">
        <v>2200</v>
      </c>
      <c r="G21" s="108" t="str">
        <f t="shared" si="2"/>
        <v>"3. Autres coûts"</v>
      </c>
      <c r="H21" s="108" t="str">
        <f t="shared" si="3"/>
        <v>"3. Andere kosten"</v>
      </c>
      <c r="I21" s="139" t="str">
        <f t="shared" si="4"/>
        <v>if(lang=1;"3. Autres coûts";if(lang=2;"3. Andere kosten";""))</v>
      </c>
      <c r="J21" s="139" t="str">
        <f t="shared" si="5"/>
        <v>F38</v>
      </c>
      <c r="K21" s="139" t="str">
        <f t="shared" si="6"/>
        <v>"F38"</v>
      </c>
      <c r="L21" s="139" t="str">
        <f t="shared" si="11"/>
        <v>"T1"</v>
      </c>
      <c r="M21" s="139">
        <f t="shared" si="7"/>
        <v>15</v>
      </c>
      <c r="N21" s="139">
        <f t="shared" si="8"/>
        <v>16</v>
      </c>
      <c r="O21" t="s">
        <v>2423</v>
      </c>
      <c r="P21" s="139" t="str">
        <f t="shared" si="9"/>
        <v>if(lang=1;labels!e21;if(lang=2;labels!f21;""))</v>
      </c>
      <c r="Q21" t="s">
        <v>2491</v>
      </c>
      <c r="R21" s="139" t="str">
        <f t="shared" si="10"/>
        <v>=if(lang=1;labels!e21;if(lang=2;labels!f21;""))</v>
      </c>
    </row>
    <row r="22" spans="1:18" ht="15" customHeight="1" x14ac:dyDescent="0.35">
      <c r="A22" s="66" t="s">
        <v>1861</v>
      </c>
      <c r="B22" s="66" t="e">
        <f t="shared" ca="1" si="1"/>
        <v>#NAME?</v>
      </c>
      <c r="C22" s="106" t="s">
        <v>1885</v>
      </c>
      <c r="D22" s="107" t="s">
        <v>2</v>
      </c>
      <c r="E22" s="108" t="s">
        <v>2</v>
      </c>
      <c r="F22" s="108" t="s">
        <v>2187</v>
      </c>
      <c r="G22" s="108" t="str">
        <f t="shared" si="2"/>
        <v>"TOTAL"</v>
      </c>
      <c r="H22" s="108" t="str">
        <f t="shared" si="3"/>
        <v>"Totaal"</v>
      </c>
      <c r="I22" s="139" t="str">
        <f t="shared" si="4"/>
        <v>if(lang=1;"TOTAL";if(lang=2;"Totaal";""))</v>
      </c>
      <c r="J22" s="139" t="str">
        <f t="shared" si="5"/>
        <v>F39</v>
      </c>
      <c r="K22" s="139" t="str">
        <f t="shared" si="6"/>
        <v>"F39"</v>
      </c>
      <c r="L22" s="139" t="str">
        <f t="shared" si="11"/>
        <v>"T1"</v>
      </c>
      <c r="M22" s="139">
        <f t="shared" si="7"/>
        <v>5</v>
      </c>
      <c r="N22" s="139">
        <f t="shared" si="8"/>
        <v>6</v>
      </c>
      <c r="O22" t="s">
        <v>2424</v>
      </c>
      <c r="P22" s="139" t="str">
        <f t="shared" si="9"/>
        <v>if(lang=1;labels!e22;if(lang=2;labels!f22;""))</v>
      </c>
      <c r="Q22" t="s">
        <v>2492</v>
      </c>
      <c r="R22" s="139" t="str">
        <f t="shared" si="10"/>
        <v>=if(lang=1;labels!e22;if(lang=2;labels!f22;""))</v>
      </c>
    </row>
    <row r="23" spans="1:18" ht="15" customHeight="1" x14ac:dyDescent="0.35">
      <c r="A23" s="66" t="s">
        <v>1861</v>
      </c>
      <c r="B23" s="66" t="e">
        <f t="shared" ca="1" si="1"/>
        <v>#NAME?</v>
      </c>
      <c r="C23" s="106" t="s">
        <v>1886</v>
      </c>
      <c r="D23" s="107" t="s">
        <v>450</v>
      </c>
      <c r="E23" s="108" t="s">
        <v>450</v>
      </c>
      <c r="F23" s="108" t="s">
        <v>2202</v>
      </c>
      <c r="G23" s="108" t="str">
        <f t="shared" si="2"/>
        <v>"C.D. - TOTAL COÛTS DIRECTS (C.D. = C.O. + C.G.)"</v>
      </c>
      <c r="H23" s="108" t="str">
        <f t="shared" si="3"/>
        <v>"D.K. - TOTAAL DIRECTE KOSTEN (D.K. = O.K. + B.K.)"</v>
      </c>
      <c r="I23" s="139" t="str">
        <f t="shared" si="4"/>
        <v>if(lang=1;"C.D. - TOTAL COÛTS DIRECTS (C.D. = C.O. + C.G.)";if(lang=2;"D.K. - TOTAAL DIRECTE KOSTEN (D.K. = O.K. + B.K.)";""))</v>
      </c>
      <c r="J23" s="139" t="str">
        <f t="shared" si="5"/>
        <v>B40</v>
      </c>
      <c r="K23" s="139" t="str">
        <f t="shared" si="6"/>
        <v>"B40"</v>
      </c>
      <c r="L23" s="139" t="str">
        <f t="shared" si="11"/>
        <v>"T1"</v>
      </c>
      <c r="M23" s="139">
        <f t="shared" si="7"/>
        <v>47</v>
      </c>
      <c r="N23" s="139">
        <f t="shared" si="8"/>
        <v>49</v>
      </c>
      <c r="O23" t="s">
        <v>2425</v>
      </c>
      <c r="P23" s="139" t="str">
        <f t="shared" si="9"/>
        <v>if(lang=1;labels!e23;if(lang=2;labels!f23;""))</v>
      </c>
      <c r="Q23" t="s">
        <v>2493</v>
      </c>
      <c r="R23" s="139" t="str">
        <f t="shared" si="10"/>
        <v>=if(lang=1;labels!e23;if(lang=2;labels!f23;""))</v>
      </c>
    </row>
    <row r="24" spans="1:18" ht="15" customHeight="1" x14ac:dyDescent="0.35">
      <c r="A24" s="66" t="s">
        <v>1862</v>
      </c>
      <c r="B24" s="66" t="e">
        <f t="shared" ca="1" si="1"/>
        <v>#NAME?</v>
      </c>
      <c r="C24" s="106" t="s">
        <v>1887</v>
      </c>
      <c r="D24" s="107" t="s">
        <v>412</v>
      </c>
      <c r="E24" s="108" t="s">
        <v>2715</v>
      </c>
      <c r="F24" s="108" t="s">
        <v>2716</v>
      </c>
      <c r="G24" s="108" t="str">
        <f t="shared" si="2"/>
        <v>"Budget du programme: C.G. - COÛTS DE GESTION GLOBALISÉS POUR LE PROGRAMME"</v>
      </c>
      <c r="H24" s="108" t="str">
        <f t="shared" si="3"/>
        <v>"Programma-budget: B.K. - TOTALE BEHEERSKOSTEN VOOR HET PROGRAMMA"</v>
      </c>
      <c r="I24" s="139" t="str">
        <f t="shared" si="4"/>
        <v>if(lang=1;"Budget du programme: C.G. - COÛTS DE GESTION GLOBALISÉS POUR LE PROGRAMME";if(lang=2;"Programma-budget: B.K. - TOTALE BEHEERSKOSTEN VOOR HET PROGRAMMA";""))</v>
      </c>
      <c r="J24" s="139" t="str">
        <f t="shared" si="5"/>
        <v>B2</v>
      </c>
      <c r="K24" s="139" t="str">
        <f t="shared" si="6"/>
        <v>"B2"</v>
      </c>
      <c r="L24" s="139" t="str">
        <f t="shared" si="11"/>
        <v>"T2 - CG-BK"</v>
      </c>
      <c r="M24" s="139">
        <f t="shared" si="7"/>
        <v>73</v>
      </c>
      <c r="N24" s="139">
        <f t="shared" si="8"/>
        <v>64</v>
      </c>
      <c r="O24" t="s">
        <v>2426</v>
      </c>
      <c r="P24" s="139" t="str">
        <f t="shared" si="9"/>
        <v>if(lang=1;labels!e24;if(lang=2;labels!f24;""))</v>
      </c>
      <c r="Q24" t="s">
        <v>2494</v>
      </c>
      <c r="R24" s="139" t="str">
        <f t="shared" si="10"/>
        <v>=if(lang=1;labels!e24;if(lang=2;labels!f24;""))</v>
      </c>
    </row>
    <row r="25" spans="1:18" ht="15" customHeight="1" x14ac:dyDescent="0.35">
      <c r="A25" s="66" t="s">
        <v>1862</v>
      </c>
      <c r="B25" s="66" t="e">
        <f t="shared" ca="1" si="1"/>
        <v>#NAME?</v>
      </c>
      <c r="C25" s="106" t="s">
        <v>1888</v>
      </c>
      <c r="D25" s="107" t="s">
        <v>11</v>
      </c>
      <c r="E25" s="108" t="s">
        <v>11</v>
      </c>
      <c r="F25" s="108" t="s">
        <v>2207</v>
      </c>
      <c r="G25" s="108" t="str">
        <f t="shared" si="2"/>
        <v>"RUBRIQUES"</v>
      </c>
      <c r="H25" s="108" t="str">
        <f t="shared" si="3"/>
        <v>"RUBRIEKEN"</v>
      </c>
      <c r="I25" s="139" t="str">
        <f t="shared" si="4"/>
        <v>if(lang=1;"RUBRIQUES";if(lang=2;"RUBRIEKEN";""))</v>
      </c>
      <c r="J25" s="139" t="str">
        <f t="shared" si="5"/>
        <v>B3</v>
      </c>
      <c r="K25" s="139" t="str">
        <f t="shared" si="6"/>
        <v>"B3"</v>
      </c>
      <c r="L25" s="139" t="str">
        <f t="shared" si="11"/>
        <v>"T2 - CG-BK"</v>
      </c>
      <c r="M25" s="139">
        <f t="shared" si="7"/>
        <v>9</v>
      </c>
      <c r="N25" s="139">
        <f t="shared" si="8"/>
        <v>9</v>
      </c>
      <c r="O25" t="s">
        <v>2370</v>
      </c>
      <c r="P25" s="139" t="str">
        <f t="shared" si="9"/>
        <v>if(lang=1;labels!e25;if(lang=2;labels!f25;""))</v>
      </c>
      <c r="Q25" t="s">
        <v>2495</v>
      </c>
      <c r="R25" s="139" t="str">
        <f t="shared" si="10"/>
        <v>=if(lang=1;labels!e25;if(lang=2;labels!f25;""))</v>
      </c>
    </row>
    <row r="26" spans="1:18" ht="15" customHeight="1" x14ac:dyDescent="0.35">
      <c r="A26" s="66" t="s">
        <v>1862</v>
      </c>
      <c r="B26" s="66" t="e">
        <f t="shared" ca="1" si="1"/>
        <v>#NAME?</v>
      </c>
      <c r="C26" s="106" t="s">
        <v>1889</v>
      </c>
      <c r="D26" s="107" t="s">
        <v>2</v>
      </c>
      <c r="E26" s="108" t="s">
        <v>2</v>
      </c>
      <c r="F26" s="108" t="s">
        <v>2187</v>
      </c>
      <c r="G26" s="108" t="str">
        <f t="shared" si="2"/>
        <v>"TOTAL"</v>
      </c>
      <c r="H26" s="108" t="str">
        <f t="shared" si="3"/>
        <v>"Totaal"</v>
      </c>
      <c r="I26" s="139" t="str">
        <f t="shared" si="4"/>
        <v>if(lang=1;"TOTAL";if(lang=2;"Totaal";""))</v>
      </c>
      <c r="J26" s="139" t="str">
        <f t="shared" si="5"/>
        <v>H3</v>
      </c>
      <c r="K26" s="139" t="str">
        <f t="shared" si="6"/>
        <v>"H3"</v>
      </c>
      <c r="L26" s="139" t="str">
        <f t="shared" si="11"/>
        <v>"T2 - CG-BK"</v>
      </c>
      <c r="M26" s="139">
        <f t="shared" si="7"/>
        <v>5</v>
      </c>
      <c r="N26" s="139">
        <f t="shared" si="8"/>
        <v>6</v>
      </c>
      <c r="O26" t="s">
        <v>2424</v>
      </c>
      <c r="P26" s="139" t="str">
        <f t="shared" si="9"/>
        <v>if(lang=1;labels!e26;if(lang=2;labels!f26;""))</v>
      </c>
      <c r="Q26" t="s">
        <v>2496</v>
      </c>
      <c r="R26" s="139" t="str">
        <f t="shared" si="10"/>
        <v>=if(lang=1;labels!e26;if(lang=2;labels!f26;""))</v>
      </c>
    </row>
    <row r="27" spans="1:18" ht="15" customHeight="1" x14ac:dyDescent="0.35">
      <c r="A27" s="66" t="s">
        <v>1862</v>
      </c>
      <c r="B27" s="66" t="e">
        <f t="shared" ca="1" si="1"/>
        <v>#NAME?</v>
      </c>
      <c r="C27" s="106" t="s">
        <v>1890</v>
      </c>
      <c r="D27" s="107" t="s">
        <v>56</v>
      </c>
      <c r="E27" s="108" t="s">
        <v>56</v>
      </c>
      <c r="F27" s="108" t="s">
        <v>2208</v>
      </c>
      <c r="G27" s="108" t="str">
        <f t="shared" si="2"/>
        <v>"TOTAL COÛTS DE GESTION"</v>
      </c>
      <c r="H27" s="108" t="str">
        <f t="shared" si="3"/>
        <v>"TOTAAL BEHEERSKOSTEN"</v>
      </c>
      <c r="I27" s="139" t="str">
        <f t="shared" si="4"/>
        <v>if(lang=1;"TOTAL COÛTS DE GESTION";if(lang=2;"TOTAAL BEHEERSKOSTEN";""))</v>
      </c>
      <c r="J27" s="139" t="str">
        <f t="shared" si="5"/>
        <v>B4</v>
      </c>
      <c r="K27" s="139" t="str">
        <f t="shared" si="6"/>
        <v>"B4"</v>
      </c>
      <c r="L27" s="139" t="str">
        <f t="shared" si="11"/>
        <v>"T2 - CG-BK"</v>
      </c>
      <c r="M27" s="139">
        <f t="shared" si="7"/>
        <v>22</v>
      </c>
      <c r="N27" s="139">
        <f t="shared" si="8"/>
        <v>20</v>
      </c>
      <c r="O27" t="s">
        <v>2427</v>
      </c>
      <c r="P27" s="139" t="str">
        <f t="shared" si="9"/>
        <v>if(lang=1;labels!e27;if(lang=2;labels!f27;""))</v>
      </c>
      <c r="Q27" t="s">
        <v>2497</v>
      </c>
      <c r="R27" s="139" t="str">
        <f t="shared" si="10"/>
        <v>=if(lang=1;labels!e27;if(lang=2;labels!f27;""))</v>
      </c>
    </row>
    <row r="28" spans="1:18" ht="15" customHeight="1" x14ac:dyDescent="0.35">
      <c r="A28" s="66" t="s">
        <v>1862</v>
      </c>
      <c r="B28" s="66" t="e">
        <f t="shared" ca="1" si="1"/>
        <v>#NAME?</v>
      </c>
      <c r="C28" s="106" t="s">
        <v>1891</v>
      </c>
      <c r="D28" s="107" t="s">
        <v>57</v>
      </c>
      <c r="E28" s="108" t="s">
        <v>57</v>
      </c>
      <c r="F28" s="108" t="s">
        <v>2209</v>
      </c>
      <c r="G28" s="108" t="str">
        <f t="shared" si="2"/>
        <v>"1. TOTAL PERSONNEL"</v>
      </c>
      <c r="H28" s="108" t="str">
        <f t="shared" si="3"/>
        <v>"1. TOTAAL PERSONEEL"</v>
      </c>
      <c r="I28" s="139" t="str">
        <f t="shared" si="4"/>
        <v>if(lang=1;"1. TOTAL PERSONNEL";if(lang=2;"1. TOTAAL PERSONEEL";""))</v>
      </c>
      <c r="J28" s="139" t="str">
        <f t="shared" si="5"/>
        <v>B5</v>
      </c>
      <c r="K28" s="139" t="str">
        <f t="shared" si="6"/>
        <v>"B5"</v>
      </c>
      <c r="L28" s="139" t="str">
        <f t="shared" si="11"/>
        <v>"T2 - CG-BK"</v>
      </c>
      <c r="M28" s="139">
        <f t="shared" si="7"/>
        <v>18</v>
      </c>
      <c r="N28" s="139">
        <f t="shared" si="8"/>
        <v>19</v>
      </c>
      <c r="O28" t="s">
        <v>2428</v>
      </c>
      <c r="P28" s="139" t="str">
        <f t="shared" si="9"/>
        <v>if(lang=1;labels!e28;if(lang=2;labels!f28;""))</v>
      </c>
      <c r="Q28" t="s">
        <v>2498</v>
      </c>
      <c r="R28" s="139" t="str">
        <f t="shared" si="10"/>
        <v>=if(lang=1;labels!e28;if(lang=2;labels!f28;""))</v>
      </c>
    </row>
    <row r="29" spans="1:18" ht="15" customHeight="1" x14ac:dyDescent="0.35">
      <c r="A29" s="66" t="s">
        <v>1862</v>
      </c>
      <c r="B29" s="66" t="e">
        <f t="shared" ca="1" si="1"/>
        <v>#NAME?</v>
      </c>
      <c r="C29" s="106" t="s">
        <v>1892</v>
      </c>
      <c r="D29" s="107" t="s">
        <v>2306</v>
      </c>
      <c r="E29" s="108" t="s">
        <v>2306</v>
      </c>
      <c r="F29" s="108" t="s">
        <v>2309</v>
      </c>
      <c r="G29" s="108" t="str">
        <f t="shared" si="2"/>
        <v>"1.1 Salaires au siège"</v>
      </c>
      <c r="H29" s="108" t="str">
        <f t="shared" si="3"/>
        <v>"1.1 Salaris hoofdzetel "</v>
      </c>
      <c r="I29" s="139" t="str">
        <f t="shared" si="4"/>
        <v>if(lang=1;"1.1 Salaires au siège";if(lang=2;"1.1 Salaris hoofdzetel ";""))</v>
      </c>
      <c r="J29" s="139" t="str">
        <f t="shared" si="5"/>
        <v>B6</v>
      </c>
      <c r="K29" s="139" t="str">
        <f t="shared" si="6"/>
        <v>"B6"</v>
      </c>
      <c r="L29" s="139" t="str">
        <f t="shared" si="11"/>
        <v>"T2 - CG-BK"</v>
      </c>
      <c r="M29" s="139">
        <f t="shared" si="7"/>
        <v>21</v>
      </c>
      <c r="N29" s="139">
        <f t="shared" si="8"/>
        <v>23</v>
      </c>
      <c r="O29" t="s">
        <v>2429</v>
      </c>
      <c r="P29" s="139" t="str">
        <f t="shared" si="9"/>
        <v>if(lang=1;labels!e29;if(lang=2;labels!f29;""))</v>
      </c>
      <c r="Q29" t="s">
        <v>2499</v>
      </c>
      <c r="R29" s="139" t="str">
        <f t="shared" si="10"/>
        <v>=if(lang=1;labels!e29;if(lang=2;labels!f29;""))</v>
      </c>
    </row>
    <row r="30" spans="1:18" ht="15" customHeight="1" x14ac:dyDescent="0.35">
      <c r="A30" s="66" t="s">
        <v>1862</v>
      </c>
      <c r="B30" s="66" t="e">
        <f t="shared" ca="1" si="1"/>
        <v>#NAME?</v>
      </c>
      <c r="C30" s="106" t="s">
        <v>1893</v>
      </c>
      <c r="D30" s="107" t="s">
        <v>2307</v>
      </c>
      <c r="E30" s="108" t="s">
        <v>2307</v>
      </c>
      <c r="F30" s="108" t="s">
        <v>2310</v>
      </c>
      <c r="G30" s="108" t="str">
        <f t="shared" si="2"/>
        <v>"1.2 Salaires des expatriés"</v>
      </c>
      <c r="H30" s="108" t="str">
        <f t="shared" si="3"/>
        <v>"1.2 Salaris expats"</v>
      </c>
      <c r="I30" s="139" t="str">
        <f t="shared" si="4"/>
        <v>if(lang=1;"1.2 Salaires des expatriés";if(lang=2;"1.2 Salaris expats";""))</v>
      </c>
      <c r="J30" s="139" t="str">
        <f t="shared" si="5"/>
        <v>B7</v>
      </c>
      <c r="K30" s="139" t="str">
        <f t="shared" si="6"/>
        <v>"B7"</v>
      </c>
      <c r="L30" s="139" t="str">
        <f t="shared" si="11"/>
        <v>"T2 - CG-BK"</v>
      </c>
      <c r="M30" s="139">
        <f t="shared" si="7"/>
        <v>26</v>
      </c>
      <c r="N30" s="139">
        <f t="shared" si="8"/>
        <v>18</v>
      </c>
      <c r="O30" t="s">
        <v>2430</v>
      </c>
      <c r="P30" s="139" t="str">
        <f t="shared" si="9"/>
        <v>if(lang=1;labels!e30;if(lang=2;labels!f30;""))</v>
      </c>
      <c r="Q30" t="s">
        <v>2500</v>
      </c>
      <c r="R30" s="139" t="str">
        <f t="shared" si="10"/>
        <v>=if(lang=1;labels!e30;if(lang=2;labels!f30;""))</v>
      </c>
    </row>
    <row r="31" spans="1:18" ht="15" customHeight="1" x14ac:dyDescent="0.35">
      <c r="A31" s="66" t="s">
        <v>1862</v>
      </c>
      <c r="B31" s="66" t="e">
        <f t="shared" ca="1" si="1"/>
        <v>#NAME?</v>
      </c>
      <c r="C31" s="106" t="s">
        <v>1894</v>
      </c>
      <c r="D31" s="107" t="s">
        <v>2308</v>
      </c>
      <c r="E31" s="108" t="s">
        <v>2308</v>
      </c>
      <c r="F31" s="108" t="s">
        <v>2311</v>
      </c>
      <c r="G31" s="108" t="str">
        <f t="shared" si="2"/>
        <v>"1.3 Salaires du personnel local"</v>
      </c>
      <c r="H31" s="108" t="str">
        <f t="shared" si="3"/>
        <v>"1.3 Salaris lokaal personeel"</v>
      </c>
      <c r="I31" s="139" t="str">
        <f t="shared" si="4"/>
        <v>if(lang=1;"1.3 Salaires du personnel local";if(lang=2;"1.3 Salaris lokaal personeel";""))</v>
      </c>
      <c r="J31" s="139" t="str">
        <f t="shared" si="5"/>
        <v>B8</v>
      </c>
      <c r="K31" s="139" t="str">
        <f t="shared" si="6"/>
        <v>"B8"</v>
      </c>
      <c r="L31" s="139" t="str">
        <f t="shared" si="11"/>
        <v>"T2 - CG-BK"</v>
      </c>
      <c r="M31" s="139">
        <f t="shared" si="7"/>
        <v>31</v>
      </c>
      <c r="N31" s="139">
        <f t="shared" si="8"/>
        <v>28</v>
      </c>
      <c r="O31" t="s">
        <v>2431</v>
      </c>
      <c r="P31" s="139" t="str">
        <f t="shared" si="9"/>
        <v>if(lang=1;labels!e31;if(lang=2;labels!f31;""))</v>
      </c>
      <c r="Q31" t="s">
        <v>2501</v>
      </c>
      <c r="R31" s="139" t="str">
        <f t="shared" si="10"/>
        <v>=if(lang=1;labels!e31;if(lang=2;labels!f31;""))</v>
      </c>
    </row>
    <row r="32" spans="1:18" ht="15" customHeight="1" x14ac:dyDescent="0.35">
      <c r="A32" s="66" t="s">
        <v>1862</v>
      </c>
      <c r="B32" s="66" t="e">
        <f t="shared" ca="1" si="1"/>
        <v>#NAME?</v>
      </c>
      <c r="C32" s="106" t="s">
        <v>1895</v>
      </c>
      <c r="D32" s="107" t="s">
        <v>2287</v>
      </c>
      <c r="E32" s="108" t="s">
        <v>2287</v>
      </c>
      <c r="F32" s="108" t="s">
        <v>2286</v>
      </c>
      <c r="G32" s="108" t="str">
        <f t="shared" si="2"/>
        <v>"1.4 Autres frais de personnel"</v>
      </c>
      <c r="H32" s="108" t="str">
        <f t="shared" si="3"/>
        <v>"1.4 Andere personeelskosten"</v>
      </c>
      <c r="I32" s="139" t="str">
        <f t="shared" si="4"/>
        <v>if(lang=1;"1.4 Autres frais de personnel";if(lang=2;"1.4 Andere personeelskosten";""))</v>
      </c>
      <c r="J32" s="139" t="str">
        <f t="shared" si="5"/>
        <v>B9</v>
      </c>
      <c r="K32" s="139" t="str">
        <f t="shared" si="6"/>
        <v>"B9"</v>
      </c>
      <c r="L32" s="139" t="str">
        <f t="shared" si="11"/>
        <v>"T2 - CG-BK"</v>
      </c>
      <c r="M32" s="139">
        <f t="shared" si="7"/>
        <v>29</v>
      </c>
      <c r="N32" s="139">
        <f t="shared" si="8"/>
        <v>27</v>
      </c>
      <c r="O32" t="s">
        <v>2432</v>
      </c>
      <c r="P32" s="139" t="str">
        <f t="shared" si="9"/>
        <v>if(lang=1;labels!e32;if(lang=2;labels!f32;""))</v>
      </c>
      <c r="Q32" t="s">
        <v>2502</v>
      </c>
      <c r="R32" s="139" t="str">
        <f t="shared" si="10"/>
        <v>=if(lang=1;labels!e32;if(lang=2;labels!f32;""))</v>
      </c>
    </row>
    <row r="33" spans="1:18" ht="15" customHeight="1" x14ac:dyDescent="0.35">
      <c r="A33" s="66" t="s">
        <v>1862</v>
      </c>
      <c r="B33" s="66" t="e">
        <f t="shared" ca="1" si="1"/>
        <v>#NAME?</v>
      </c>
      <c r="C33" s="106" t="s">
        <v>1896</v>
      </c>
      <c r="D33" s="107" t="s">
        <v>58</v>
      </c>
      <c r="E33" s="108" t="s">
        <v>58</v>
      </c>
      <c r="F33" s="108" t="s">
        <v>2218</v>
      </c>
      <c r="G33" s="108" t="str">
        <f t="shared" si="2"/>
        <v>"2. TOTAL ÉVALUATION &amp; AUDIT"</v>
      </c>
      <c r="H33" s="108" t="str">
        <f t="shared" si="3"/>
        <v>"2. TOTAAL EVALUATIE &amp; AUDIT"</v>
      </c>
      <c r="I33" s="139" t="str">
        <f t="shared" si="4"/>
        <v>if(lang=1;"2. TOTAL ÉVALUATION &amp; AUDIT";if(lang=2;"2. TOTAAL EVALUATIE &amp; AUDIT";""))</v>
      </c>
      <c r="J33" s="139" t="str">
        <f t="shared" si="5"/>
        <v>B10</v>
      </c>
      <c r="K33" s="139" t="str">
        <f t="shared" si="6"/>
        <v>"B10"</v>
      </c>
      <c r="L33" s="139" t="str">
        <f t="shared" si="11"/>
        <v>"T2 - CG-BK"</v>
      </c>
      <c r="M33" s="139">
        <f t="shared" si="7"/>
        <v>27</v>
      </c>
      <c r="N33" s="139">
        <f t="shared" si="8"/>
        <v>27</v>
      </c>
      <c r="O33" t="s">
        <v>2433</v>
      </c>
      <c r="P33" s="139" t="str">
        <f t="shared" si="9"/>
        <v>if(lang=1;labels!e33;if(lang=2;labels!f33;""))</v>
      </c>
      <c r="Q33" t="s">
        <v>2503</v>
      </c>
      <c r="R33" s="139" t="str">
        <f t="shared" si="10"/>
        <v>=if(lang=1;labels!e33;if(lang=2;labels!f33;""))</v>
      </c>
    </row>
    <row r="34" spans="1:18" ht="15" customHeight="1" x14ac:dyDescent="0.35">
      <c r="A34" s="66" t="s">
        <v>1862</v>
      </c>
      <c r="B34" s="66" t="e">
        <f t="shared" ca="1" si="1"/>
        <v>#NAME?</v>
      </c>
      <c r="C34" s="106" t="s">
        <v>1897</v>
      </c>
      <c r="D34" s="107" t="s">
        <v>59</v>
      </c>
      <c r="E34" s="108" t="s">
        <v>59</v>
      </c>
      <c r="F34" s="108" t="s">
        <v>2219</v>
      </c>
      <c r="G34" s="108" t="str">
        <f t="shared" si="2"/>
        <v>"2.1 Coûts d'audit"</v>
      </c>
      <c r="H34" s="108" t="str">
        <f t="shared" si="3"/>
        <v>"2.1  Auditkosten"</v>
      </c>
      <c r="I34" s="139" t="str">
        <f t="shared" si="4"/>
        <v>if(lang=1;"2.1 Coûts d'audit";if(lang=2;"2.1  Auditkosten";""))</v>
      </c>
      <c r="J34" s="139" t="str">
        <f t="shared" si="5"/>
        <v>B11</v>
      </c>
      <c r="K34" s="139" t="str">
        <f t="shared" si="6"/>
        <v>"B11"</v>
      </c>
      <c r="L34" s="139" t="str">
        <f t="shared" si="11"/>
        <v>"T2 - CG-BK"</v>
      </c>
      <c r="M34" s="139">
        <f t="shared" si="7"/>
        <v>17</v>
      </c>
      <c r="N34" s="139">
        <f t="shared" si="8"/>
        <v>16</v>
      </c>
      <c r="O34" t="s">
        <v>2434</v>
      </c>
      <c r="P34" s="139" t="str">
        <f t="shared" si="9"/>
        <v>if(lang=1;labels!e34;if(lang=2;labels!f34;""))</v>
      </c>
      <c r="Q34" t="s">
        <v>2504</v>
      </c>
      <c r="R34" s="139" t="str">
        <f t="shared" si="10"/>
        <v>=if(lang=1;labels!e34;if(lang=2;labels!f34;""))</v>
      </c>
    </row>
    <row r="35" spans="1:18" ht="15" customHeight="1" x14ac:dyDescent="0.35">
      <c r="A35" s="66" t="s">
        <v>1862</v>
      </c>
      <c r="B35" s="66" t="e">
        <f t="shared" ca="1" si="1"/>
        <v>#NAME?</v>
      </c>
      <c r="C35" s="106" t="s">
        <v>1898</v>
      </c>
      <c r="D35" s="107" t="s">
        <v>60</v>
      </c>
      <c r="E35" s="108" t="s">
        <v>60</v>
      </c>
      <c r="F35" s="108" t="s">
        <v>2220</v>
      </c>
      <c r="G35" s="108" t="str">
        <f t="shared" si="2"/>
        <v>"2.2 Coûts d'évaluation"</v>
      </c>
      <c r="H35" s="108" t="str">
        <f t="shared" si="3"/>
        <v>"2.2 Evaluatiekosten"</v>
      </c>
      <c r="I35" s="139" t="str">
        <f t="shared" si="4"/>
        <v>if(lang=1;"2.2 Coûts d'évaluation";if(lang=2;"2.2 Evaluatiekosten";""))</v>
      </c>
      <c r="J35" s="139" t="str">
        <f t="shared" si="5"/>
        <v>B12</v>
      </c>
      <c r="K35" s="139" t="str">
        <f t="shared" si="6"/>
        <v>"B12"</v>
      </c>
      <c r="L35" s="139" t="str">
        <f t="shared" si="11"/>
        <v>"T2 - CG-BK"</v>
      </c>
      <c r="M35" s="139">
        <f t="shared" si="7"/>
        <v>22</v>
      </c>
      <c r="N35" s="139">
        <f t="shared" si="8"/>
        <v>19</v>
      </c>
      <c r="O35" t="s">
        <v>2435</v>
      </c>
      <c r="P35" s="139" t="str">
        <f t="shared" si="9"/>
        <v>if(lang=1;labels!e35;if(lang=2;labels!f35;""))</v>
      </c>
      <c r="Q35" t="s">
        <v>2505</v>
      </c>
      <c r="R35" s="139" t="str">
        <f t="shared" si="10"/>
        <v>=if(lang=1;labels!e35;if(lang=2;labels!f35;""))</v>
      </c>
    </row>
    <row r="36" spans="1:18" ht="15" customHeight="1" x14ac:dyDescent="0.35">
      <c r="A36" s="66" t="s">
        <v>1862</v>
      </c>
      <c r="B36" s="66" t="e">
        <f t="shared" ca="1" si="1"/>
        <v>#NAME?</v>
      </c>
      <c r="C36" s="106" t="s">
        <v>1899</v>
      </c>
      <c r="D36" s="107" t="s">
        <v>61</v>
      </c>
      <c r="E36" s="108" t="s">
        <v>61</v>
      </c>
      <c r="F36" s="108" t="s">
        <v>2221</v>
      </c>
      <c r="G36" s="108" t="str">
        <f t="shared" si="2"/>
        <v>"3. TOTAL AUTRES COÛTS DE GESTION"</v>
      </c>
      <c r="H36" s="108" t="str">
        <f t="shared" si="3"/>
        <v>"3. TOTAAL ANDERE BEHEERSKOSTEN"</v>
      </c>
      <c r="I36" s="139" t="str">
        <f t="shared" si="4"/>
        <v>if(lang=1;"3. TOTAL AUTRES COÛTS DE GESTION";if(lang=2;"3. TOTAAL ANDERE BEHEERSKOSTEN";""))</v>
      </c>
      <c r="J36" s="139" t="str">
        <f t="shared" si="5"/>
        <v>B13</v>
      </c>
      <c r="K36" s="139" t="str">
        <f t="shared" si="6"/>
        <v>"B13"</v>
      </c>
      <c r="L36" s="139" t="str">
        <f t="shared" si="11"/>
        <v>"T2 - CG-BK"</v>
      </c>
      <c r="M36" s="139">
        <f t="shared" si="7"/>
        <v>32</v>
      </c>
      <c r="N36" s="139">
        <f t="shared" si="8"/>
        <v>30</v>
      </c>
      <c r="O36" t="s">
        <v>2436</v>
      </c>
      <c r="P36" s="139" t="str">
        <f t="shared" si="9"/>
        <v>if(lang=1;labels!e36;if(lang=2;labels!f36;""))</v>
      </c>
      <c r="Q36" t="s">
        <v>2506</v>
      </c>
      <c r="R36" s="139" t="str">
        <f t="shared" si="10"/>
        <v>=if(lang=1;labels!e36;if(lang=2;labels!f36;""))</v>
      </c>
    </row>
    <row r="37" spans="1:18" ht="15" customHeight="1" x14ac:dyDescent="0.35">
      <c r="A37" s="66" t="s">
        <v>1862</v>
      </c>
      <c r="B37" s="66" t="e">
        <f t="shared" ca="1" si="1"/>
        <v>#NAME?</v>
      </c>
      <c r="C37" s="106" t="s">
        <v>1900</v>
      </c>
      <c r="D37" s="107" t="s">
        <v>19</v>
      </c>
      <c r="E37" s="108" t="s">
        <v>19</v>
      </c>
      <c r="F37" s="108" t="s">
        <v>2222</v>
      </c>
      <c r="G37" s="108" t="str">
        <f t="shared" si="2"/>
        <v>"3.1 Investissements"</v>
      </c>
      <c r="H37" s="108" t="str">
        <f t="shared" si="3"/>
        <v>"3.1 Investering"</v>
      </c>
      <c r="I37" s="139" t="str">
        <f t="shared" si="4"/>
        <v>if(lang=1;"3.1 Investissements";if(lang=2;"3.1 Investering";""))</v>
      </c>
      <c r="J37" s="139" t="str">
        <f t="shared" si="5"/>
        <v>B14</v>
      </c>
      <c r="K37" s="139" t="str">
        <f t="shared" si="6"/>
        <v>"B14"</v>
      </c>
      <c r="L37" s="139" t="str">
        <f t="shared" si="11"/>
        <v>"T2 - CG-BK"</v>
      </c>
      <c r="M37" s="139">
        <f t="shared" si="7"/>
        <v>19</v>
      </c>
      <c r="N37" s="139">
        <f t="shared" si="8"/>
        <v>15</v>
      </c>
      <c r="O37" t="s">
        <v>2380</v>
      </c>
      <c r="P37" s="139" t="str">
        <f t="shared" si="9"/>
        <v>if(lang=1;labels!e37;if(lang=2;labels!f37;""))</v>
      </c>
      <c r="Q37" t="s">
        <v>2507</v>
      </c>
      <c r="R37" s="139" t="str">
        <f t="shared" si="10"/>
        <v>=if(lang=1;labels!e37;if(lang=2;labels!f37;""))</v>
      </c>
    </row>
    <row r="38" spans="1:18" ht="15" customHeight="1" x14ac:dyDescent="0.35">
      <c r="A38" s="66" t="s">
        <v>1862</v>
      </c>
      <c r="B38" s="66" t="e">
        <f t="shared" ca="1" si="1"/>
        <v>#NAME?</v>
      </c>
      <c r="C38" s="106" t="s">
        <v>1901</v>
      </c>
      <c r="D38" s="107" t="s">
        <v>62</v>
      </c>
      <c r="E38" s="108" t="s">
        <v>62</v>
      </c>
      <c r="F38" s="108" t="s">
        <v>2223</v>
      </c>
      <c r="G38" s="108" t="str">
        <f t="shared" si="2"/>
        <v>"3.1.1 Achat de véhicules"</v>
      </c>
      <c r="H38" s="108" t="str">
        <f t="shared" si="3"/>
        <v>"3.1.1 Aankoop voertuigen"</v>
      </c>
      <c r="I38" s="139" t="str">
        <f t="shared" si="4"/>
        <v>if(lang=1;"3.1.1 Achat de véhicules";if(lang=2;"3.1.1 Aankoop voertuigen";""))</v>
      </c>
      <c r="J38" s="139" t="str">
        <f t="shared" si="5"/>
        <v>B15</v>
      </c>
      <c r="K38" s="139" t="str">
        <f t="shared" si="6"/>
        <v>"B15"</v>
      </c>
      <c r="L38" s="139" t="str">
        <f t="shared" si="11"/>
        <v>"T2 - CG-BK"</v>
      </c>
      <c r="M38" s="139">
        <f t="shared" si="7"/>
        <v>24</v>
      </c>
      <c r="N38" s="139">
        <f t="shared" si="8"/>
        <v>24</v>
      </c>
      <c r="O38" t="s">
        <v>2437</v>
      </c>
      <c r="P38" s="139" t="str">
        <f t="shared" si="9"/>
        <v>if(lang=1;labels!e38;if(lang=2;labels!f38;""))</v>
      </c>
      <c r="Q38" t="s">
        <v>2508</v>
      </c>
      <c r="R38" s="139" t="str">
        <f t="shared" si="10"/>
        <v>=if(lang=1;labels!e38;if(lang=2;labels!f38;""))</v>
      </c>
    </row>
    <row r="39" spans="1:18" ht="15" customHeight="1" x14ac:dyDescent="0.35">
      <c r="A39" s="66" t="s">
        <v>1862</v>
      </c>
      <c r="B39" s="66" t="e">
        <f t="shared" ca="1" si="1"/>
        <v>#NAME?</v>
      </c>
      <c r="C39" s="106" t="s">
        <v>1902</v>
      </c>
      <c r="D39" s="107" t="s">
        <v>63</v>
      </c>
      <c r="E39" s="108" t="s">
        <v>63</v>
      </c>
      <c r="F39" s="108" t="s">
        <v>2224</v>
      </c>
      <c r="G39" s="108" t="str">
        <f t="shared" si="2"/>
        <v>"3.1.2 Mobilier, ICT"</v>
      </c>
      <c r="H39" s="108" t="str">
        <f t="shared" si="3"/>
        <v>"3.1.2 Meubilair,  ICT"</v>
      </c>
      <c r="I39" s="139" t="str">
        <f t="shared" si="4"/>
        <v>if(lang=1;"3.1.2 Mobilier, ICT";if(lang=2;"3.1.2 Meubilair,  ICT";""))</v>
      </c>
      <c r="J39" s="139" t="str">
        <f t="shared" si="5"/>
        <v>B16</v>
      </c>
      <c r="K39" s="139" t="str">
        <f t="shared" si="6"/>
        <v>"B16"</v>
      </c>
      <c r="L39" s="139" t="str">
        <f t="shared" si="11"/>
        <v>"T2 - CG-BK"</v>
      </c>
      <c r="M39" s="139">
        <f t="shared" si="7"/>
        <v>19</v>
      </c>
      <c r="N39" s="139">
        <f t="shared" si="8"/>
        <v>21</v>
      </c>
      <c r="O39" t="s">
        <v>2438</v>
      </c>
      <c r="P39" s="139" t="str">
        <f t="shared" si="9"/>
        <v>if(lang=1;labels!e39;if(lang=2;labels!f39;""))</v>
      </c>
      <c r="Q39" t="s">
        <v>2509</v>
      </c>
      <c r="R39" s="139" t="str">
        <f t="shared" si="10"/>
        <v>=if(lang=1;labels!e39;if(lang=2;labels!f39;""))</v>
      </c>
    </row>
    <row r="40" spans="1:18" ht="15" customHeight="1" x14ac:dyDescent="0.35">
      <c r="A40" s="66" t="s">
        <v>1862</v>
      </c>
      <c r="B40" s="66" t="e">
        <f t="shared" ca="1" si="1"/>
        <v>#NAME?</v>
      </c>
      <c r="C40" s="106" t="s">
        <v>1903</v>
      </c>
      <c r="D40" s="107" t="s">
        <v>2289</v>
      </c>
      <c r="E40" s="108" t="s">
        <v>2289</v>
      </c>
      <c r="F40" s="108" t="s">
        <v>2288</v>
      </c>
      <c r="G40" s="108" t="str">
        <f t="shared" si="2"/>
        <v>"3.1.3 Autres frais d'investissement"</v>
      </c>
      <c r="H40" s="108" t="str">
        <f t="shared" si="3"/>
        <v>"3.1.3 Andere investeringskosten"</v>
      </c>
      <c r="I40" s="139" t="str">
        <f t="shared" si="4"/>
        <v>if(lang=1;"3.1.3 Autres frais d'investissement";if(lang=2;"3.1.3 Andere investeringskosten";""))</v>
      </c>
      <c r="J40" s="139" t="str">
        <f t="shared" si="5"/>
        <v>B17</v>
      </c>
      <c r="K40" s="139" t="str">
        <f t="shared" si="6"/>
        <v>"B17"</v>
      </c>
      <c r="L40" s="139" t="str">
        <f t="shared" si="11"/>
        <v>"T2 - CG-BK"</v>
      </c>
      <c r="M40" s="139">
        <f t="shared" si="7"/>
        <v>35</v>
      </c>
      <c r="N40" s="139">
        <f t="shared" si="8"/>
        <v>31</v>
      </c>
      <c r="O40" t="s">
        <v>2439</v>
      </c>
      <c r="P40" s="139" t="str">
        <f t="shared" si="9"/>
        <v>if(lang=1;labels!e40;if(lang=2;labels!f40;""))</v>
      </c>
      <c r="Q40" t="s">
        <v>2510</v>
      </c>
      <c r="R40" s="139" t="str">
        <f t="shared" si="10"/>
        <v>=if(lang=1;labels!e40;if(lang=2;labels!f40;""))</v>
      </c>
    </row>
    <row r="41" spans="1:18" ht="15" customHeight="1" x14ac:dyDescent="0.35">
      <c r="A41" s="66" t="s">
        <v>1862</v>
      </c>
      <c r="B41" s="66" t="e">
        <f t="shared" ca="1" si="1"/>
        <v>#NAME?</v>
      </c>
      <c r="C41" s="106" t="s">
        <v>1904</v>
      </c>
      <c r="D41" s="107" t="s">
        <v>20</v>
      </c>
      <c r="E41" s="108" t="s">
        <v>20</v>
      </c>
      <c r="F41" s="108" t="s">
        <v>2227</v>
      </c>
      <c r="G41" s="108" t="str">
        <f t="shared" si="2"/>
        <v>"3.2 Fonctionnement"</v>
      </c>
      <c r="H41" s="108" t="str">
        <f t="shared" si="3"/>
        <v>"3.2 Werking"</v>
      </c>
      <c r="I41" s="139" t="str">
        <f t="shared" si="4"/>
        <v>if(lang=1;"3.2 Fonctionnement";if(lang=2;"3.2 Werking";""))</v>
      </c>
      <c r="J41" s="139" t="str">
        <f t="shared" si="5"/>
        <v>B18</v>
      </c>
      <c r="K41" s="139" t="str">
        <f t="shared" si="6"/>
        <v>"B18"</v>
      </c>
      <c r="L41" s="139" t="str">
        <f t="shared" si="11"/>
        <v>"T2 - CG-BK"</v>
      </c>
      <c r="M41" s="139">
        <f t="shared" si="7"/>
        <v>18</v>
      </c>
      <c r="N41" s="139">
        <f t="shared" si="8"/>
        <v>11</v>
      </c>
      <c r="O41" t="s">
        <v>2381</v>
      </c>
      <c r="P41" s="139" t="str">
        <f t="shared" si="9"/>
        <v>if(lang=1;labels!e41;if(lang=2;labels!f41;""))</v>
      </c>
      <c r="Q41" t="s">
        <v>2511</v>
      </c>
      <c r="R41" s="139" t="str">
        <f t="shared" si="10"/>
        <v>=if(lang=1;labels!e41;if(lang=2;labels!f41;""))</v>
      </c>
    </row>
    <row r="42" spans="1:18" ht="15" customHeight="1" x14ac:dyDescent="0.35">
      <c r="A42" s="66" t="s">
        <v>1862</v>
      </c>
      <c r="B42" s="66" t="e">
        <f t="shared" ca="1" si="1"/>
        <v>#NAME?</v>
      </c>
      <c r="C42" s="106" t="s">
        <v>1905</v>
      </c>
      <c r="D42" s="107" t="s">
        <v>64</v>
      </c>
      <c r="E42" s="108" t="s">
        <v>64</v>
      </c>
      <c r="F42" s="108" t="s">
        <v>2228</v>
      </c>
      <c r="G42" s="108" t="str">
        <f t="shared" si="2"/>
        <v>"3.2.1 Déplacements"</v>
      </c>
      <c r="H42" s="108" t="str">
        <f t="shared" si="3"/>
        <v>"3.2.1 Verplaatsingen"</v>
      </c>
      <c r="I42" s="139" t="str">
        <f t="shared" si="4"/>
        <v>if(lang=1;"3.2.1 Déplacements";if(lang=2;"3.2.1 Verplaatsingen";""))</v>
      </c>
      <c r="J42" s="139" t="str">
        <f t="shared" si="5"/>
        <v>B19</v>
      </c>
      <c r="K42" s="139" t="str">
        <f t="shared" si="6"/>
        <v>"B19"</v>
      </c>
      <c r="L42" s="139" t="str">
        <f t="shared" si="11"/>
        <v>"T2 - CG-BK"</v>
      </c>
      <c r="M42" s="139">
        <f t="shared" si="7"/>
        <v>18</v>
      </c>
      <c r="N42" s="139">
        <f t="shared" si="8"/>
        <v>20</v>
      </c>
      <c r="O42" t="s">
        <v>2440</v>
      </c>
      <c r="P42" s="139" t="str">
        <f t="shared" si="9"/>
        <v>if(lang=1;labels!e42;if(lang=2;labels!f42;""))</v>
      </c>
      <c r="Q42" t="s">
        <v>2512</v>
      </c>
      <c r="R42" s="139" t="str">
        <f t="shared" si="10"/>
        <v>=if(lang=1;labels!e42;if(lang=2;labels!f42;""))</v>
      </c>
    </row>
    <row r="43" spans="1:18" ht="15" customHeight="1" x14ac:dyDescent="0.35">
      <c r="A43" s="66" t="s">
        <v>1862</v>
      </c>
      <c r="B43" s="66" t="e">
        <f t="shared" ca="1" si="1"/>
        <v>#NAME?</v>
      </c>
      <c r="C43" s="106" t="s">
        <v>1906</v>
      </c>
      <c r="D43" s="107" t="s">
        <v>65</v>
      </c>
      <c r="E43" s="108" t="s">
        <v>65</v>
      </c>
      <c r="F43" s="108" t="s">
        <v>2229</v>
      </c>
      <c r="G43" s="108" t="str">
        <f t="shared" si="2"/>
        <v>"3.2.2 Bureau local"</v>
      </c>
      <c r="H43" s="108" t="str">
        <f t="shared" si="3"/>
        <v>"3.2.2 Lokaal kantoor"</v>
      </c>
      <c r="I43" s="139" t="str">
        <f t="shared" si="4"/>
        <v>if(lang=1;"3.2.2 Bureau local";if(lang=2;"3.2.2 Lokaal kantoor";""))</v>
      </c>
      <c r="J43" s="139" t="str">
        <f t="shared" si="5"/>
        <v>B20</v>
      </c>
      <c r="K43" s="139" t="str">
        <f t="shared" si="6"/>
        <v>"B20"</v>
      </c>
      <c r="L43" s="139" t="str">
        <f t="shared" si="11"/>
        <v>"T2 - CG-BK"</v>
      </c>
      <c r="M43" s="139">
        <f t="shared" si="7"/>
        <v>18</v>
      </c>
      <c r="N43" s="139">
        <f t="shared" si="8"/>
        <v>20</v>
      </c>
      <c r="O43" t="s">
        <v>2441</v>
      </c>
      <c r="P43" s="139" t="str">
        <f t="shared" si="9"/>
        <v>if(lang=1;labels!e43;if(lang=2;labels!f43;""))</v>
      </c>
      <c r="Q43" t="s">
        <v>2513</v>
      </c>
      <c r="R43" s="139" t="str">
        <f t="shared" si="10"/>
        <v>=if(lang=1;labels!e43;if(lang=2;labels!f43;""))</v>
      </c>
    </row>
    <row r="44" spans="1:18" ht="15" customHeight="1" x14ac:dyDescent="0.35">
      <c r="A44" s="66" t="s">
        <v>1862</v>
      </c>
      <c r="B44" s="66" t="e">
        <f t="shared" ca="1" si="1"/>
        <v>#NAME?</v>
      </c>
      <c r="C44" s="106" t="s">
        <v>1907</v>
      </c>
      <c r="D44" s="107" t="s">
        <v>2291</v>
      </c>
      <c r="E44" s="108" t="s">
        <v>2291</v>
      </c>
      <c r="F44" s="108" t="s">
        <v>2290</v>
      </c>
      <c r="G44" s="108" t="str">
        <f t="shared" si="2"/>
        <v>"3.2.3 Autres frais de fonctionnement"</v>
      </c>
      <c r="H44" s="108" t="str">
        <f t="shared" si="3"/>
        <v>"3.2.3 Andere werkingskosten"</v>
      </c>
      <c r="I44" s="139" t="str">
        <f t="shared" si="4"/>
        <v>if(lang=1;"3.2.3 Autres frais de fonctionnement";if(lang=2;"3.2.3 Andere werkingskosten";""))</v>
      </c>
      <c r="J44" s="139" t="str">
        <f t="shared" si="5"/>
        <v>B21</v>
      </c>
      <c r="K44" s="139" t="str">
        <f t="shared" si="6"/>
        <v>"B21"</v>
      </c>
      <c r="L44" s="139" t="str">
        <f t="shared" si="11"/>
        <v>"T2 - CG-BK"</v>
      </c>
      <c r="M44" s="139">
        <f t="shared" si="7"/>
        <v>36</v>
      </c>
      <c r="N44" s="139">
        <f t="shared" si="8"/>
        <v>27</v>
      </c>
      <c r="O44" t="s">
        <v>2442</v>
      </c>
      <c r="P44" s="139" t="str">
        <f t="shared" si="9"/>
        <v>if(lang=1;labels!e44;if(lang=2;labels!f44;""))</v>
      </c>
      <c r="Q44" t="s">
        <v>2514</v>
      </c>
      <c r="R44" s="139" t="str">
        <f t="shared" si="10"/>
        <v>=if(lang=1;labels!e44;if(lang=2;labels!f44;""))</v>
      </c>
    </row>
    <row r="45" spans="1:18" ht="15" customHeight="1" x14ac:dyDescent="0.35">
      <c r="A45" s="66" t="s">
        <v>1862</v>
      </c>
      <c r="B45" s="66" t="e">
        <f t="shared" ca="1" si="1"/>
        <v>#NAME?</v>
      </c>
      <c r="C45" s="106" t="s">
        <v>1908</v>
      </c>
      <c r="D45" s="107" t="s">
        <v>2301</v>
      </c>
      <c r="E45" s="108" t="s">
        <v>2301</v>
      </c>
      <c r="F45" s="108" t="s">
        <v>2330</v>
      </c>
      <c r="G45" s="108" t="str">
        <f t="shared" si="2"/>
        <v>"Salaire du personnel : montants bruts incluant les charges de sécurité sociale et les autres coûts liés"</v>
      </c>
      <c r="H45" s="108" t="str">
        <f t="shared" si="3"/>
        <v>"Salarissen personeel: brutobedragen met inbegrip van sociale lasten en andere daarmee verband houdende kosten"</v>
      </c>
      <c r="I45" s="139" t="str">
        <f t="shared" si="4"/>
        <v>if(lang=1;"Salaire du personnel : montants bruts incluant les charges de sécurité sociale et les autres coûts liés";if(lang=2;"Salarissen personeel: brutobedragen met inbegrip van sociale lasten en andere daarmee verband houdende kosten";""))</v>
      </c>
      <c r="J45" s="139" t="str">
        <f t="shared" si="5"/>
        <v>B22</v>
      </c>
      <c r="K45" s="139" t="str">
        <f t="shared" si="6"/>
        <v>"B22"</v>
      </c>
      <c r="L45" s="139" t="str">
        <f t="shared" si="11"/>
        <v>"T2 - CG-BK"</v>
      </c>
      <c r="M45" s="139">
        <f t="shared" si="7"/>
        <v>103</v>
      </c>
      <c r="N45" s="139">
        <f t="shared" si="8"/>
        <v>109</v>
      </c>
      <c r="O45" t="s">
        <v>2400</v>
      </c>
      <c r="P45" s="139" t="str">
        <f t="shared" si="9"/>
        <v>if(lang=1;labels!e45;if(lang=2;labels!f45;""))</v>
      </c>
      <c r="Q45" t="s">
        <v>2515</v>
      </c>
      <c r="R45" s="139" t="str">
        <f t="shared" si="10"/>
        <v>=if(lang=1;labels!e45;if(lang=2;labels!f45;""))</v>
      </c>
    </row>
    <row r="46" spans="1:18" ht="15" customHeight="1" x14ac:dyDescent="0.35">
      <c r="A46" s="66" t="s">
        <v>1863</v>
      </c>
      <c r="B46" s="66" t="e">
        <f t="shared" ca="1" si="1"/>
        <v>#NAME?</v>
      </c>
      <c r="C46" s="106" t="s">
        <v>1909</v>
      </c>
      <c r="D46" s="107" t="s">
        <v>413</v>
      </c>
      <c r="E46" s="108" t="s">
        <v>413</v>
      </c>
      <c r="F46" s="108" t="s">
        <v>2235</v>
      </c>
      <c r="G46" s="108" t="str">
        <f t="shared" si="2"/>
        <v>"C.A. - COÛTS D'ADMINISTRATION GLOBALISÉS POUR LE PROGRAMME"</v>
      </c>
      <c r="H46" s="108" t="str">
        <f t="shared" si="3"/>
        <v>"A.K. - TOTALE ADMINISTRATIEKOSTEN VOOR HET PROGRAMMA"</v>
      </c>
      <c r="I46" s="139" t="str">
        <f t="shared" si="4"/>
        <v>if(lang=1;"C.A. - COÛTS D'ADMINISTRATION GLOBALISÉS POUR LE PROGRAMME";if(lang=2;"A.K. - TOTALE ADMINISTRATIEKOSTEN VOOR HET PROGRAMMA";""))</v>
      </c>
      <c r="J46" s="139" t="str">
        <f t="shared" si="5"/>
        <v>B2</v>
      </c>
      <c r="K46" s="139" t="str">
        <f t="shared" si="6"/>
        <v>"B2"</v>
      </c>
      <c r="L46" s="139" t="str">
        <f t="shared" si="11"/>
        <v>"T3 - CA-AK"</v>
      </c>
      <c r="M46" s="139">
        <f t="shared" si="7"/>
        <v>58</v>
      </c>
      <c r="N46" s="139">
        <f t="shared" si="8"/>
        <v>52</v>
      </c>
      <c r="O46" t="s">
        <v>2443</v>
      </c>
      <c r="P46" s="139" t="str">
        <f t="shared" si="9"/>
        <v>if(lang=1;labels!e46;if(lang=2;labels!f46;""))</v>
      </c>
      <c r="Q46" t="s">
        <v>2516</v>
      </c>
      <c r="R46" s="139" t="str">
        <f t="shared" si="10"/>
        <v>=if(lang=1;labels!e46;if(lang=2;labels!f46;""))</v>
      </c>
    </row>
    <row r="47" spans="1:18" s="139" customFormat="1" ht="15" customHeight="1" x14ac:dyDescent="0.35">
      <c r="A47" s="139" t="s">
        <v>1863</v>
      </c>
      <c r="B47" s="139" t="e">
        <f ca="1">_1__xlfn.FORMULATEXT(D47)</f>
        <v>#NAME?</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35">
      <c r="A48" s="66" t="s">
        <v>1863</v>
      </c>
      <c r="B48" s="66" t="e">
        <f t="shared" ca="1" si="1"/>
        <v>#NAME?</v>
      </c>
      <c r="C48" s="106" t="s">
        <v>1910</v>
      </c>
      <c r="D48" s="107" t="s">
        <v>11</v>
      </c>
      <c r="E48" s="108" t="s">
        <v>45</v>
      </c>
      <c r="F48" s="108" t="s">
        <v>2239</v>
      </c>
      <c r="G48" s="108" t="str">
        <f t="shared" si="2"/>
        <v>"1.2 Sous-rubrique 2"</v>
      </c>
      <c r="H48" s="108" t="str">
        <f t="shared" si="3"/>
        <v>"1.2 Subrubriek 2"</v>
      </c>
      <c r="I48" s="139" t="str">
        <f t="shared" si="4"/>
        <v>if(lang=1;"1.2 Sous-rubrique 2";if(lang=2;"1.2 Subrubriek 2";""))</v>
      </c>
      <c r="J48" s="139" t="str">
        <f t="shared" si="5"/>
        <v>B8</v>
      </c>
      <c r="K48" s="139" t="str">
        <f t="shared" si="6"/>
        <v>"B8"</v>
      </c>
      <c r="L48" s="139" t="str">
        <f t="shared" si="11"/>
        <v>"T3 - CA-AK"</v>
      </c>
      <c r="M48" s="139">
        <f t="shared" si="7"/>
        <v>19</v>
      </c>
      <c r="N48" s="139">
        <f t="shared" si="8"/>
        <v>16</v>
      </c>
      <c r="O48" t="s">
        <v>2370</v>
      </c>
      <c r="P48" s="139" t="str">
        <f t="shared" si="9"/>
        <v>if(lang=1;labels!e48;if(lang=2;labels!f48;""))</v>
      </c>
      <c r="Q48" t="s">
        <v>2517</v>
      </c>
      <c r="R48" s="139" t="str">
        <f t="shared" si="10"/>
        <v>=if(lang=1;labels!e47;if(lang=2;labels!f47;""))</v>
      </c>
    </row>
    <row r="49" spans="1:18" ht="15" customHeight="1" x14ac:dyDescent="0.35">
      <c r="A49" s="66" t="s">
        <v>1863</v>
      </c>
      <c r="B49" s="66" t="e">
        <f t="shared" ca="1" si="1"/>
        <v>#NAME?</v>
      </c>
      <c r="C49" s="106" t="s">
        <v>1911</v>
      </c>
      <c r="D49" s="107" t="s">
        <v>42</v>
      </c>
      <c r="E49" s="108" t="s">
        <v>414</v>
      </c>
      <c r="F49" s="108" t="s">
        <v>2240</v>
      </c>
      <c r="G49" s="108" t="str">
        <f t="shared" si="2"/>
        <v>"1.x Sous-rubrique x"</v>
      </c>
      <c r="H49" s="108" t="str">
        <f t="shared" si="3"/>
        <v>"1.x Subrubriek x"</v>
      </c>
      <c r="I49" s="139" t="str">
        <f t="shared" si="4"/>
        <v>if(lang=1;"1.x Sous-rubrique x";if(lang=2;"1.x Subrubriek x";""))</v>
      </c>
      <c r="J49" s="139" t="str">
        <f t="shared" si="5"/>
        <v>B9</v>
      </c>
      <c r="K49" s="139" t="str">
        <f t="shared" si="6"/>
        <v>"B9"</v>
      </c>
      <c r="L49" s="139" t="str">
        <f t="shared" si="11"/>
        <v>"T3 - CA-AK"</v>
      </c>
      <c r="M49" s="139">
        <f t="shared" si="7"/>
        <v>19</v>
      </c>
      <c r="N49" s="139">
        <f t="shared" si="8"/>
        <v>16</v>
      </c>
      <c r="O49" t="s">
        <v>2444</v>
      </c>
      <c r="P49" s="139" t="str">
        <f t="shared" si="9"/>
        <v>if(lang=1;labels!e49;if(lang=2;labels!f49;""))</v>
      </c>
      <c r="Q49" t="s">
        <v>2518</v>
      </c>
      <c r="R49" s="139" t="str">
        <f t="shared" si="10"/>
        <v>=if(lang=1;labels!e48;if(lang=2;labels!f48;""))</v>
      </c>
    </row>
    <row r="50" spans="1:18" ht="15" customHeight="1" x14ac:dyDescent="0.35">
      <c r="A50" s="66" t="s">
        <v>1863</v>
      </c>
      <c r="B50" s="66" t="e">
        <f t="shared" ca="1" si="1"/>
        <v>#NAME?</v>
      </c>
      <c r="C50" s="106" t="s">
        <v>1912</v>
      </c>
      <c r="D50" s="107" t="s">
        <v>43</v>
      </c>
      <c r="E50" s="108" t="s">
        <v>43</v>
      </c>
      <c r="F50" s="108" t="s">
        <v>2237</v>
      </c>
      <c r="G50" s="108" t="str">
        <f t="shared" si="2"/>
        <v>"1. TOTAL INVESTISSEMENTS"</v>
      </c>
      <c r="H50" s="108" t="str">
        <f t="shared" si="3"/>
        <v>"1. TOTAAL INVESTERING"</v>
      </c>
      <c r="I50" s="139" t="str">
        <f t="shared" si="4"/>
        <v>if(lang=1;"1. TOTAL INVESTISSEMENTS";if(lang=2;"1. TOTAAL INVESTERING";""))</v>
      </c>
      <c r="J50" s="139" t="str">
        <f t="shared" si="5"/>
        <v>B10</v>
      </c>
      <c r="K50" s="139" t="str">
        <f t="shared" si="6"/>
        <v>"B10"</v>
      </c>
      <c r="L50" s="139" t="str">
        <f t="shared" si="11"/>
        <v>"T3 - CA-AK"</v>
      </c>
      <c r="M50" s="139">
        <f t="shared" si="7"/>
        <v>24</v>
      </c>
      <c r="N50" s="139">
        <f t="shared" si="8"/>
        <v>21</v>
      </c>
      <c r="O50" t="s">
        <v>2445</v>
      </c>
      <c r="P50" s="139" t="str">
        <f t="shared" si="9"/>
        <v>if(lang=1;labels!e50;if(lang=2;labels!f50;""))</v>
      </c>
      <c r="Q50" t="s">
        <v>2519</v>
      </c>
      <c r="R50" s="139" t="str">
        <f t="shared" si="10"/>
        <v>=if(lang=1;labels!e49;if(lang=2;labels!f49;""))</v>
      </c>
    </row>
    <row r="51" spans="1:18" ht="15" customHeight="1" x14ac:dyDescent="0.35">
      <c r="A51" s="66" t="s">
        <v>1863</v>
      </c>
      <c r="B51" s="66" t="e">
        <f t="shared" ca="1" si="1"/>
        <v>#NAME?</v>
      </c>
      <c r="C51" s="106" t="s">
        <v>1913</v>
      </c>
      <c r="D51" s="107" t="s">
        <v>44</v>
      </c>
      <c r="E51" s="108" t="s">
        <v>44</v>
      </c>
      <c r="F51" s="108" t="s">
        <v>2238</v>
      </c>
      <c r="G51" s="108" t="str">
        <f t="shared" si="2"/>
        <v>"1.1 Sous-rubrique 1"</v>
      </c>
      <c r="H51" s="108" t="str">
        <f t="shared" si="3"/>
        <v>"1.1 Subrubriek 1"</v>
      </c>
      <c r="I51" s="139" t="str">
        <f t="shared" si="4"/>
        <v>if(lang=1;"1.1 Sous-rubrique 1";if(lang=2;"1.1 Subrubriek 1";""))</v>
      </c>
      <c r="J51" s="139" t="str">
        <f t="shared" si="5"/>
        <v>B11</v>
      </c>
      <c r="K51" s="139" t="str">
        <f t="shared" si="6"/>
        <v>"B11"</v>
      </c>
      <c r="L51" s="139" t="str">
        <f t="shared" si="11"/>
        <v>"T3 - CA-AK"</v>
      </c>
      <c r="M51" s="139">
        <f t="shared" si="7"/>
        <v>19</v>
      </c>
      <c r="N51" s="139">
        <f t="shared" si="8"/>
        <v>16</v>
      </c>
      <c r="O51" t="s">
        <v>2446</v>
      </c>
      <c r="P51" s="139" t="str">
        <f t="shared" si="9"/>
        <v>if(lang=1;labels!e51;if(lang=2;labels!f51;""))</v>
      </c>
      <c r="Q51" t="s">
        <v>2520</v>
      </c>
      <c r="R51" s="139" t="str">
        <f t="shared" si="10"/>
        <v>=if(lang=1;labels!e50;if(lang=2;labels!f50;""))</v>
      </c>
    </row>
    <row r="52" spans="1:18" ht="15" customHeight="1" x14ac:dyDescent="0.35">
      <c r="A52" s="66" t="s">
        <v>1863</v>
      </c>
      <c r="B52" s="66" t="e">
        <f t="shared" ca="1" si="1"/>
        <v>#NAME?</v>
      </c>
      <c r="C52" s="106" t="s">
        <v>1914</v>
      </c>
      <c r="D52" s="107" t="s">
        <v>45</v>
      </c>
      <c r="E52" s="108" t="s">
        <v>45</v>
      </c>
      <c r="F52" s="108" t="s">
        <v>2239</v>
      </c>
      <c r="G52" s="108" t="str">
        <f t="shared" si="2"/>
        <v>"1.2 Sous-rubrique 2"</v>
      </c>
      <c r="H52" s="108" t="str">
        <f t="shared" si="3"/>
        <v>"1.2 Subrubriek 2"</v>
      </c>
      <c r="I52" s="139" t="str">
        <f t="shared" si="4"/>
        <v>if(lang=1;"1.2 Sous-rubrique 2";if(lang=2;"1.2 Subrubriek 2";""))</v>
      </c>
      <c r="J52" s="139" t="str">
        <f t="shared" si="5"/>
        <v>B12</v>
      </c>
      <c r="K52" s="139" t="str">
        <f t="shared" si="6"/>
        <v>"B12"</v>
      </c>
      <c r="L52" s="139" t="str">
        <f t="shared" si="11"/>
        <v>"T3 - CA-AK"</v>
      </c>
      <c r="M52" s="139">
        <f t="shared" si="7"/>
        <v>19</v>
      </c>
      <c r="N52" s="139">
        <f t="shared" si="8"/>
        <v>16</v>
      </c>
      <c r="O52" t="s">
        <v>2447</v>
      </c>
      <c r="P52" s="139" t="str">
        <f t="shared" si="9"/>
        <v>if(lang=1;labels!e52;if(lang=2;labels!f52;""))</v>
      </c>
      <c r="Q52" t="s">
        <v>2521</v>
      </c>
      <c r="R52" s="139" t="str">
        <f t="shared" si="10"/>
        <v>=if(lang=1;labels!e51;if(lang=2;labels!f51;""))</v>
      </c>
    </row>
    <row r="53" spans="1:18" ht="15" customHeight="1" x14ac:dyDescent="0.35">
      <c r="A53" s="66" t="s">
        <v>1863</v>
      </c>
      <c r="B53" s="66" t="e">
        <f t="shared" ca="1" si="1"/>
        <v>#NAME?</v>
      </c>
      <c r="C53" s="106" t="s">
        <v>1915</v>
      </c>
      <c r="D53" s="107" t="s">
        <v>414</v>
      </c>
      <c r="E53" s="108" t="s">
        <v>414</v>
      </c>
      <c r="F53" s="108" t="s">
        <v>2240</v>
      </c>
      <c r="G53" s="108" t="str">
        <f t="shared" si="2"/>
        <v>"1.x Sous-rubrique x"</v>
      </c>
      <c r="H53" s="108" t="str">
        <f t="shared" si="3"/>
        <v>"1.x Subrubriek x"</v>
      </c>
      <c r="I53" s="139" t="str">
        <f t="shared" si="4"/>
        <v>if(lang=1;"1.x Sous-rubrique x";if(lang=2;"1.x Subrubriek x";""))</v>
      </c>
      <c r="J53" s="139" t="str">
        <f t="shared" si="5"/>
        <v>B13</v>
      </c>
      <c r="K53" s="139" t="str">
        <f t="shared" si="6"/>
        <v>"B13"</v>
      </c>
      <c r="L53" s="139" t="str">
        <f t="shared" si="11"/>
        <v>"T3 - CA-AK"</v>
      </c>
      <c r="M53" s="139">
        <f t="shared" si="7"/>
        <v>19</v>
      </c>
      <c r="N53" s="139">
        <f t="shared" si="8"/>
        <v>16</v>
      </c>
      <c r="O53" t="s">
        <v>2448</v>
      </c>
      <c r="P53" s="139" t="str">
        <f t="shared" si="9"/>
        <v>if(lang=1;labels!e53;if(lang=2;labels!f53;""))</v>
      </c>
      <c r="Q53" t="s">
        <v>2522</v>
      </c>
      <c r="R53" s="139" t="str">
        <f t="shared" si="10"/>
        <v>=if(lang=1;labels!e52;if(lang=2;labels!f52;""))</v>
      </c>
    </row>
    <row r="54" spans="1:18" ht="15" customHeight="1" x14ac:dyDescent="0.35">
      <c r="A54" s="66" t="s">
        <v>1863</v>
      </c>
      <c r="B54" s="66" t="e">
        <f t="shared" ca="1" si="1"/>
        <v>#NAME?</v>
      </c>
      <c r="C54" s="106" t="s">
        <v>1916</v>
      </c>
      <c r="D54" s="107" t="s">
        <v>47</v>
      </c>
      <c r="E54" s="108" t="s">
        <v>47</v>
      </c>
      <c r="F54" s="108" t="s">
        <v>2241</v>
      </c>
      <c r="G54" s="108" t="str">
        <f t="shared" si="2"/>
        <v>"2. TOTAL FONCTIONNEMENT"</v>
      </c>
      <c r="H54" s="108" t="str">
        <f t="shared" si="3"/>
        <v>"2. TOTAAL WERKING"</v>
      </c>
      <c r="I54" s="139" t="str">
        <f t="shared" si="4"/>
        <v>if(lang=1;"2. TOTAL FONCTIONNEMENT";if(lang=2;"2. TOTAAL WERKING";""))</v>
      </c>
      <c r="J54" s="139" t="str">
        <f t="shared" si="5"/>
        <v>B14</v>
      </c>
      <c r="K54" s="139" t="str">
        <f t="shared" si="6"/>
        <v>"B14"</v>
      </c>
      <c r="L54" s="139" t="str">
        <f t="shared" si="11"/>
        <v>"T3 - CA-AK"</v>
      </c>
      <c r="M54" s="139">
        <f t="shared" si="7"/>
        <v>23</v>
      </c>
      <c r="N54" s="139">
        <f t="shared" si="8"/>
        <v>17</v>
      </c>
      <c r="O54" t="s">
        <v>2449</v>
      </c>
      <c r="P54" s="139" t="str">
        <f t="shared" si="9"/>
        <v>if(lang=1;labels!e54;if(lang=2;labels!f54;""))</v>
      </c>
      <c r="Q54" t="s">
        <v>2523</v>
      </c>
      <c r="R54" s="139" t="str">
        <f t="shared" si="10"/>
        <v>=if(lang=1;labels!e53;if(lang=2;labels!f53;""))</v>
      </c>
    </row>
    <row r="55" spans="1:18" ht="15" customHeight="1" x14ac:dyDescent="0.35">
      <c r="A55" s="66" t="s">
        <v>1863</v>
      </c>
      <c r="B55" s="66" t="e">
        <f t="shared" ca="1" si="1"/>
        <v>#NAME?</v>
      </c>
      <c r="C55" s="106" t="s">
        <v>1917</v>
      </c>
      <c r="D55" s="107" t="s">
        <v>48</v>
      </c>
      <c r="E55" s="108" t="s">
        <v>48</v>
      </c>
      <c r="F55" s="108" t="s">
        <v>2242</v>
      </c>
      <c r="G55" s="108" t="str">
        <f t="shared" si="2"/>
        <v>"2.1 Sous-rubrique 1"</v>
      </c>
      <c r="H55" s="108" t="str">
        <f t="shared" si="3"/>
        <v>"2.1 Subrubriek 1"</v>
      </c>
      <c r="I55" s="139" t="str">
        <f t="shared" si="4"/>
        <v>if(lang=1;"2.1 Sous-rubrique 1";if(lang=2;"2.1 Subrubriek 1";""))</v>
      </c>
      <c r="J55" s="139" t="str">
        <f t="shared" si="5"/>
        <v>B15</v>
      </c>
      <c r="K55" s="139" t="str">
        <f t="shared" si="6"/>
        <v>"B15"</v>
      </c>
      <c r="L55" s="139" t="str">
        <f t="shared" si="11"/>
        <v>"T3 - CA-AK"</v>
      </c>
      <c r="M55" s="139">
        <f t="shared" si="7"/>
        <v>19</v>
      </c>
      <c r="N55" s="139">
        <f t="shared" si="8"/>
        <v>16</v>
      </c>
      <c r="O55" t="s">
        <v>2450</v>
      </c>
      <c r="P55" s="139" t="str">
        <f t="shared" si="9"/>
        <v>if(lang=1;labels!e55;if(lang=2;labels!f55;""))</v>
      </c>
      <c r="Q55" t="s">
        <v>2524</v>
      </c>
      <c r="R55" s="139" t="str">
        <f t="shared" si="10"/>
        <v>=if(lang=1;labels!e54;if(lang=2;labels!f54;""))</v>
      </c>
    </row>
    <row r="56" spans="1:18" ht="15" customHeight="1" x14ac:dyDescent="0.35">
      <c r="A56" s="66" t="s">
        <v>1863</v>
      </c>
      <c r="B56" s="66" t="e">
        <f t="shared" ca="1" si="1"/>
        <v>#NAME?</v>
      </c>
      <c r="C56" s="106" t="s">
        <v>1918</v>
      </c>
      <c r="D56" s="107" t="s">
        <v>49</v>
      </c>
      <c r="E56" s="108" t="s">
        <v>49</v>
      </c>
      <c r="F56" s="108" t="s">
        <v>2243</v>
      </c>
      <c r="G56" s="108" t="str">
        <f t="shared" si="2"/>
        <v>"2.2 Sous-rubrique 2"</v>
      </c>
      <c r="H56" s="108" t="str">
        <f t="shared" si="3"/>
        <v>"2.2 Subrubriek 2"</v>
      </c>
      <c r="I56" s="139" t="str">
        <f t="shared" si="4"/>
        <v>if(lang=1;"2.2 Sous-rubrique 2";if(lang=2;"2.2 Subrubriek 2";""))</v>
      </c>
      <c r="J56" s="139" t="str">
        <f t="shared" si="5"/>
        <v>B16</v>
      </c>
      <c r="K56" s="139" t="str">
        <f t="shared" si="6"/>
        <v>"B16"</v>
      </c>
      <c r="L56" s="139" t="str">
        <f t="shared" si="11"/>
        <v>"T3 - CA-AK"</v>
      </c>
      <c r="M56" s="139">
        <f t="shared" si="7"/>
        <v>19</v>
      </c>
      <c r="N56" s="139">
        <f t="shared" si="8"/>
        <v>16</v>
      </c>
      <c r="O56" t="s">
        <v>2451</v>
      </c>
      <c r="P56" s="139" t="str">
        <f t="shared" si="9"/>
        <v>if(lang=1;labels!e56;if(lang=2;labels!f56;""))</v>
      </c>
      <c r="Q56" t="s">
        <v>2525</v>
      </c>
      <c r="R56" s="139" t="str">
        <f t="shared" si="10"/>
        <v>=if(lang=1;labels!e55;if(lang=2;labels!f55;""))</v>
      </c>
    </row>
    <row r="57" spans="1:18" ht="15" customHeight="1" x14ac:dyDescent="0.35">
      <c r="A57" s="66" t="s">
        <v>1863</v>
      </c>
      <c r="B57" s="66" t="e">
        <f t="shared" ca="1" si="1"/>
        <v>#NAME?</v>
      </c>
      <c r="C57" s="106" t="s">
        <v>1919</v>
      </c>
      <c r="D57" s="107" t="s">
        <v>415</v>
      </c>
      <c r="E57" s="108" t="s">
        <v>415</v>
      </c>
      <c r="F57" s="108" t="s">
        <v>2244</v>
      </c>
      <c r="G57" s="108" t="str">
        <f t="shared" si="2"/>
        <v>"2.x Sous-rubrique x"</v>
      </c>
      <c r="H57" s="108" t="str">
        <f t="shared" si="3"/>
        <v>"2.x Subrubriek x"</v>
      </c>
      <c r="I57" s="139" t="str">
        <f t="shared" si="4"/>
        <v>if(lang=1;"2.x Sous-rubrique x";if(lang=2;"2.x Subrubriek x";""))</v>
      </c>
      <c r="J57" s="139" t="str">
        <f t="shared" si="5"/>
        <v>B17</v>
      </c>
      <c r="K57" s="139" t="str">
        <f t="shared" si="6"/>
        <v>"B17"</v>
      </c>
      <c r="L57" s="139" t="str">
        <f t="shared" si="11"/>
        <v>"T3 - CA-AK"</v>
      </c>
      <c r="M57" s="139">
        <f t="shared" si="7"/>
        <v>19</v>
      </c>
      <c r="N57" s="139">
        <f t="shared" si="8"/>
        <v>16</v>
      </c>
      <c r="O57" t="s">
        <v>2452</v>
      </c>
      <c r="P57" s="139" t="str">
        <f t="shared" si="9"/>
        <v>if(lang=1;labels!e57;if(lang=2;labels!f57;""))</v>
      </c>
      <c r="Q57" t="s">
        <v>2526</v>
      </c>
      <c r="R57" s="139" t="str">
        <f t="shared" si="10"/>
        <v>=if(lang=1;labels!e56;if(lang=2;labels!f56;""))</v>
      </c>
    </row>
    <row r="58" spans="1:18" ht="15" customHeight="1" x14ac:dyDescent="0.35">
      <c r="A58" s="66" t="s">
        <v>1863</v>
      </c>
      <c r="B58" s="66" t="e">
        <f t="shared" ca="1" si="1"/>
        <v>#NAME?</v>
      </c>
      <c r="C58" s="106" t="s">
        <v>1920</v>
      </c>
      <c r="D58" s="107" t="s">
        <v>2329</v>
      </c>
      <c r="E58" s="108" t="s">
        <v>2329</v>
      </c>
      <c r="F58" s="108" t="s">
        <v>2355</v>
      </c>
      <c r="G58" s="108" t="str">
        <f t="shared" si="2"/>
        <v>"3. TOTAL PERSONNEL"</v>
      </c>
      <c r="H58" s="108" t="str">
        <f t="shared" si="3"/>
        <v>"3. TOTAAL PERSONNEEL"</v>
      </c>
      <c r="I58" s="139" t="str">
        <f t="shared" si="4"/>
        <v>if(lang=1;"3. TOTAL PERSONNEL";if(lang=2;"3. TOTAAL PERSONNEEL";""))</v>
      </c>
      <c r="J58" s="139" t="str">
        <f t="shared" si="5"/>
        <v>B18</v>
      </c>
      <c r="K58" s="139" t="str">
        <f t="shared" si="6"/>
        <v>"B18"</v>
      </c>
      <c r="L58" s="139" t="str">
        <f t="shared" si="11"/>
        <v>"T3 - CA-AK"</v>
      </c>
      <c r="M58" s="139">
        <f t="shared" si="7"/>
        <v>18</v>
      </c>
      <c r="N58" s="139">
        <f t="shared" si="8"/>
        <v>20</v>
      </c>
      <c r="O58" t="s">
        <v>2453</v>
      </c>
      <c r="P58" s="139" t="str">
        <f t="shared" si="9"/>
        <v>if(lang=1;labels!e58;if(lang=2;labels!f58;""))</v>
      </c>
      <c r="Q58" t="s">
        <v>2527</v>
      </c>
      <c r="R58" s="139" t="str">
        <f t="shared" si="10"/>
        <v>=if(lang=1;labels!e57;if(lang=2;labels!f57;""))</v>
      </c>
    </row>
    <row r="59" spans="1:18" ht="15" customHeight="1" x14ac:dyDescent="0.35">
      <c r="A59" s="66" t="s">
        <v>1863</v>
      </c>
      <c r="B59" s="66" t="e">
        <f t="shared" ca="1" si="1"/>
        <v>#NAME?</v>
      </c>
      <c r="C59" s="106" t="s">
        <v>1921</v>
      </c>
      <c r="D59" s="107" t="s">
        <v>52</v>
      </c>
      <c r="E59" s="108" t="s">
        <v>52</v>
      </c>
      <c r="F59" s="108" t="s">
        <v>2245</v>
      </c>
      <c r="G59" s="108" t="str">
        <f t="shared" si="2"/>
        <v>"3.1 Sous-rubrique 1"</v>
      </c>
      <c r="H59" s="108" t="str">
        <f t="shared" si="3"/>
        <v>"3.1 Subrubriek 1"</v>
      </c>
      <c r="I59" s="139" t="str">
        <f t="shared" si="4"/>
        <v>if(lang=1;"3.1 Sous-rubrique 1";if(lang=2;"3.1 Subrubriek 1";""))</v>
      </c>
      <c r="J59" s="139" t="str">
        <f t="shared" si="5"/>
        <v>B19</v>
      </c>
      <c r="K59" s="139" t="str">
        <f t="shared" si="6"/>
        <v>"B19"</v>
      </c>
      <c r="L59" s="139" t="str">
        <f t="shared" si="11"/>
        <v>"T3 - CA-AK"</v>
      </c>
      <c r="M59" s="139">
        <f t="shared" si="7"/>
        <v>19</v>
      </c>
      <c r="N59" s="139">
        <f t="shared" si="8"/>
        <v>16</v>
      </c>
      <c r="O59" t="s">
        <v>2454</v>
      </c>
      <c r="P59" s="139" t="str">
        <f t="shared" si="9"/>
        <v>if(lang=1;labels!e59;if(lang=2;labels!f59;""))</v>
      </c>
      <c r="Q59" t="s">
        <v>2528</v>
      </c>
      <c r="R59" s="139" t="str">
        <f t="shared" si="10"/>
        <v>=if(lang=1;labels!e58;if(lang=2;labels!f58;""))</v>
      </c>
    </row>
    <row r="60" spans="1:18" ht="15" customHeight="1" x14ac:dyDescent="0.35">
      <c r="A60" s="66" t="s">
        <v>1863</v>
      </c>
      <c r="B60" s="66" t="e">
        <f t="shared" ca="1" si="1"/>
        <v>#NAME?</v>
      </c>
      <c r="C60" s="106" t="s">
        <v>1922</v>
      </c>
      <c r="D60" s="107" t="s">
        <v>53</v>
      </c>
      <c r="E60" s="108" t="s">
        <v>53</v>
      </c>
      <c r="F60" s="108" t="s">
        <v>2246</v>
      </c>
      <c r="G60" s="108" t="str">
        <f t="shared" si="2"/>
        <v>"3.2 Sous-rubrique 2"</v>
      </c>
      <c r="H60" s="108" t="str">
        <f t="shared" si="3"/>
        <v>"3.2 Subrubriek 2"</v>
      </c>
      <c r="I60" s="139" t="str">
        <f t="shared" si="4"/>
        <v>if(lang=1;"3.2 Sous-rubrique 2";if(lang=2;"3.2 Subrubriek 2";""))</v>
      </c>
      <c r="J60" s="139" t="str">
        <f t="shared" si="5"/>
        <v>B20</v>
      </c>
      <c r="K60" s="139" t="str">
        <f t="shared" si="6"/>
        <v>"B20"</v>
      </c>
      <c r="L60" s="139" t="str">
        <f t="shared" si="11"/>
        <v>"T3 - CA-AK"</v>
      </c>
      <c r="M60" s="139">
        <f t="shared" si="7"/>
        <v>19</v>
      </c>
      <c r="N60" s="139">
        <f t="shared" si="8"/>
        <v>16</v>
      </c>
      <c r="O60" t="s">
        <v>2455</v>
      </c>
      <c r="P60" s="139" t="str">
        <f t="shared" si="9"/>
        <v>if(lang=1;labels!e60;if(lang=2;labels!f60;""))</v>
      </c>
      <c r="Q60" t="s">
        <v>2529</v>
      </c>
      <c r="R60" s="139" t="str">
        <f t="shared" si="10"/>
        <v>=if(lang=1;labels!e59;if(lang=2;labels!f59;""))</v>
      </c>
    </row>
    <row r="61" spans="1:18" ht="15" customHeight="1" x14ac:dyDescent="0.35">
      <c r="A61" s="66" t="s">
        <v>1863</v>
      </c>
      <c r="B61" s="66" t="e">
        <f t="shared" ca="1" si="1"/>
        <v>#NAME?</v>
      </c>
      <c r="C61" s="106" t="s">
        <v>1923</v>
      </c>
      <c r="D61" s="107" t="s">
        <v>416</v>
      </c>
      <c r="E61" s="108" t="s">
        <v>416</v>
      </c>
      <c r="F61" s="108" t="s">
        <v>2247</v>
      </c>
      <c r="G61" s="108" t="str">
        <f t="shared" si="2"/>
        <v>"3.x Sous-rubrique x"</v>
      </c>
      <c r="H61" s="108" t="str">
        <f t="shared" si="3"/>
        <v>"3.x Subrubriek x"</v>
      </c>
      <c r="I61" s="139" t="str">
        <f t="shared" si="4"/>
        <v>if(lang=1;"3.x Sous-rubrique x";if(lang=2;"3.x Subrubriek x";""))</v>
      </c>
      <c r="J61" s="139" t="str">
        <f t="shared" si="5"/>
        <v>B21</v>
      </c>
      <c r="K61" s="139" t="str">
        <f t="shared" si="6"/>
        <v>"B21"</v>
      </c>
      <c r="L61" s="139" t="str">
        <f t="shared" si="11"/>
        <v>"T3 - CA-AK"</v>
      </c>
      <c r="M61" s="139">
        <f t="shared" si="7"/>
        <v>19</v>
      </c>
      <c r="N61" s="139">
        <f t="shared" si="8"/>
        <v>16</v>
      </c>
      <c r="O61" t="s">
        <v>2456</v>
      </c>
      <c r="P61" s="139" t="str">
        <f t="shared" si="9"/>
        <v>if(lang=1;labels!e61;if(lang=2;labels!f61;""))</v>
      </c>
      <c r="Q61" t="s">
        <v>2530</v>
      </c>
      <c r="R61" s="139" t="str">
        <f t="shared" si="10"/>
        <v>=if(lang=1;labels!e60;if(lang=2;labels!f60;""))</v>
      </c>
    </row>
    <row r="62" spans="1:18" ht="15" customHeight="1" x14ac:dyDescent="0.35">
      <c r="A62" s="66" t="s">
        <v>1863</v>
      </c>
      <c r="B62" s="66" t="e">
        <f t="shared" ref="B62:B118" ca="1" si="12">_1__xlfn.FORMULATEXT(D62)</f>
        <v>#NAME?</v>
      </c>
      <c r="C62" s="106" t="s">
        <v>1924</v>
      </c>
      <c r="D62" s="107" t="s">
        <v>2301</v>
      </c>
      <c r="E62" s="108" t="s">
        <v>2301</v>
      </c>
      <c r="F62" s="108" t="s">
        <v>2330</v>
      </c>
      <c r="G62" s="108" t="str">
        <f t="shared" si="2"/>
        <v>"Salaire du personnel : montants bruts incluant les charges de sécurité sociale et les autres coûts liés"</v>
      </c>
      <c r="H62" s="108" t="str">
        <f t="shared" si="3"/>
        <v>"Salarissen personeel: brutobedragen met inbegrip van sociale lasten en andere daarmee verband houdende kosten"</v>
      </c>
      <c r="I62" s="139" t="str">
        <f t="shared" si="4"/>
        <v>if(lang=1;"Salaire du personnel : montants bruts incluant les charges de sécurité sociale et les autres coûts liés";if(lang=2;"Salarissen personeel: brutobedragen met inbegrip van sociale lasten en andere daarmee verband houdende kosten";""))</v>
      </c>
      <c r="J62" s="139" t="str">
        <f t="shared" si="5"/>
        <v>B22</v>
      </c>
      <c r="K62" s="139" t="str">
        <f t="shared" si="6"/>
        <v>"B22"</v>
      </c>
      <c r="L62" s="139" t="str">
        <f t="shared" si="11"/>
        <v>"T3 - CA-AK"</v>
      </c>
      <c r="M62" s="139">
        <f t="shared" si="7"/>
        <v>103</v>
      </c>
      <c r="N62" s="139">
        <f t="shared" si="8"/>
        <v>109</v>
      </c>
      <c r="O62" t="s">
        <v>2400</v>
      </c>
      <c r="P62" s="139" t="str">
        <f t="shared" si="9"/>
        <v>if(lang=1;labels!e62;if(lang=2;labels!f62;""))</v>
      </c>
      <c r="Q62" t="s">
        <v>2531</v>
      </c>
      <c r="R62" s="139" t="str">
        <f t="shared" si="10"/>
        <v>=if(lang=1;labels!e61;if(lang=2;labels!f61;""))</v>
      </c>
    </row>
    <row r="63" spans="1:18" ht="15" customHeight="1" x14ac:dyDescent="0.35">
      <c r="A63" s="66" t="s">
        <v>1863</v>
      </c>
      <c r="B63" s="66" t="e">
        <f t="shared" ca="1" si="12"/>
        <v>#NAME?</v>
      </c>
      <c r="C63" s="106" t="s">
        <v>1925</v>
      </c>
      <c r="D63" s="107" t="s">
        <v>2</v>
      </c>
      <c r="E63" s="108" t="s">
        <v>42</v>
      </c>
      <c r="F63" s="108" t="s">
        <v>2236</v>
      </c>
      <c r="G63" s="108" t="str">
        <f t="shared" si="2"/>
        <v>"TOTAL COÛTS D'ADMINISTRATION"</v>
      </c>
      <c r="H63" s="108" t="str">
        <f t="shared" si="3"/>
        <v>"TOTAAL ADMINISTRATIEKOSTEN"</v>
      </c>
      <c r="I63" s="139" t="str">
        <f t="shared" si="4"/>
        <v>if(lang=1;"TOTAL COÛTS D'ADMINISTRATION";if(lang=2;"TOTAAL ADMINISTRATIEKOSTEN";""))</v>
      </c>
      <c r="J63" s="139" t="str">
        <f t="shared" si="5"/>
        <v>H8</v>
      </c>
      <c r="K63" s="139" t="str">
        <f t="shared" si="6"/>
        <v>"H8"</v>
      </c>
      <c r="L63" s="139" t="str">
        <f t="shared" si="11"/>
        <v>"T3 - CA-AK"</v>
      </c>
      <c r="M63" s="139">
        <f t="shared" si="7"/>
        <v>28</v>
      </c>
      <c r="N63" s="139">
        <f t="shared" si="8"/>
        <v>26</v>
      </c>
      <c r="O63" t="s">
        <v>2424</v>
      </c>
      <c r="P63" s="139" t="str">
        <f t="shared" si="9"/>
        <v>if(lang=1;labels!e63;if(lang=2;labels!f63;""))</v>
      </c>
      <c r="Q63" t="s">
        <v>2532</v>
      </c>
      <c r="R63" s="139" t="str">
        <f t="shared" si="10"/>
        <v>=if(lang=1;labels!e62;if(lang=2;labels!f62;""))</v>
      </c>
    </row>
    <row r="64" spans="1:18" ht="15" customHeight="1" x14ac:dyDescent="0.35">
      <c r="A64" s="66" t="s">
        <v>1864</v>
      </c>
      <c r="B64" s="66" t="e">
        <f t="shared" ca="1" si="12"/>
        <v>#NAME?</v>
      </c>
      <c r="C64" s="66" t="s">
        <v>1926</v>
      </c>
      <c r="D64" s="107" t="s">
        <v>1225</v>
      </c>
      <c r="E64" s="108" t="s">
        <v>2331</v>
      </c>
      <c r="F64" s="108" t="s">
        <v>2338</v>
      </c>
      <c r="G64" s="108" t="str">
        <f t="shared" si="2"/>
        <v>"Acteur abbr."</v>
      </c>
      <c r="H64" s="108" t="str">
        <f t="shared" si="3"/>
        <v>"Actor afkorting"</v>
      </c>
      <c r="I64" s="139" t="str">
        <f t="shared" si="4"/>
        <v>if(lang=1;"Acteur abbr.";if(lang=2;"Actor afkorting";""))</v>
      </c>
      <c r="J64" s="139" t="str">
        <f t="shared" si="5"/>
        <v>A1</v>
      </c>
      <c r="K64" s="139" t="str">
        <f t="shared" si="6"/>
        <v>"A1"</v>
      </c>
      <c r="L64" s="139" t="str">
        <f t="shared" si="11"/>
        <v>"Prg"</v>
      </c>
      <c r="M64" s="139">
        <f t="shared" si="7"/>
        <v>12</v>
      </c>
      <c r="N64" s="139">
        <f t="shared" si="8"/>
        <v>15</v>
      </c>
      <c r="O64" t="s">
        <v>2457</v>
      </c>
      <c r="P64" s="139" t="str">
        <f t="shared" si="9"/>
        <v>if(lang=1;labels!e64;if(lang=2;labels!f64;""))</v>
      </c>
      <c r="Q64" t="s">
        <v>2533</v>
      </c>
      <c r="R64" s="139" t="str">
        <f t="shared" si="10"/>
        <v>=if(lang=1;labels!e63;if(lang=2;labels!f63;""))</v>
      </c>
    </row>
    <row r="65" spans="1:18" ht="15" customHeight="1" x14ac:dyDescent="0.35">
      <c r="A65" s="66" t="s">
        <v>1864</v>
      </c>
      <c r="B65" s="66" t="e">
        <f t="shared" ca="1" si="12"/>
        <v>#NAME?</v>
      </c>
      <c r="C65" s="66" t="s">
        <v>1927</v>
      </c>
      <c r="D65" s="107" t="s">
        <v>1224</v>
      </c>
      <c r="E65" s="108" t="s">
        <v>2332</v>
      </c>
      <c r="F65" s="108" t="s">
        <v>2339</v>
      </c>
      <c r="G65" s="108" t="str">
        <f t="shared" si="2"/>
        <v>"Acteur nom"</v>
      </c>
      <c r="H65" s="108" t="str">
        <f t="shared" si="3"/>
        <v>"Actor naam"</v>
      </c>
      <c r="I65" s="139" t="str">
        <f t="shared" si="4"/>
        <v>if(lang=1;"Acteur nom";if(lang=2;"Actor naam";""))</v>
      </c>
      <c r="J65" s="139" t="str">
        <f t="shared" si="5"/>
        <v>A2</v>
      </c>
      <c r="K65" s="139" t="str">
        <f t="shared" si="6"/>
        <v>"A2"</v>
      </c>
      <c r="L65" s="139" t="str">
        <f t="shared" si="11"/>
        <v>"Prg"</v>
      </c>
      <c r="M65" s="139">
        <f t="shared" si="7"/>
        <v>10</v>
      </c>
      <c r="N65" s="139">
        <f t="shared" si="8"/>
        <v>10</v>
      </c>
      <c r="O65" t="s">
        <v>2458</v>
      </c>
      <c r="P65" s="139" t="str">
        <f t="shared" si="9"/>
        <v>if(lang=1;labels!e65;if(lang=2;labels!f65;""))</v>
      </c>
      <c r="Q65" t="s">
        <v>2534</v>
      </c>
      <c r="R65" s="139" t="str">
        <f t="shared" si="10"/>
        <v>=if(lang=1;labels!e64;if(lang=2;labels!f64;""))</v>
      </c>
    </row>
    <row r="66" spans="1:18" ht="15" customHeight="1" x14ac:dyDescent="0.35">
      <c r="A66" s="66" t="s">
        <v>1864</v>
      </c>
      <c r="B66" s="66" t="e">
        <f t="shared" ca="1" si="12"/>
        <v>#NAME?</v>
      </c>
      <c r="C66" s="66" t="s">
        <v>1928</v>
      </c>
      <c r="D66" s="107" t="s">
        <v>75</v>
      </c>
      <c r="E66" s="108" t="s">
        <v>75</v>
      </c>
      <c r="F66" s="108" t="s">
        <v>75</v>
      </c>
      <c r="G66" s="108" t="str">
        <f t="shared" si="2"/>
        <v>"IATI org-ID"</v>
      </c>
      <c r="H66" s="108" t="str">
        <f t="shared" si="3"/>
        <v>"IATI org-ID"</v>
      </c>
      <c r="I66" s="139" t="str">
        <f t="shared" si="4"/>
        <v>if(lang=1;"IATI org-ID";if(lang=2;"IATI org-ID";""))</v>
      </c>
      <c r="J66" s="139" t="str">
        <f t="shared" si="5"/>
        <v>A3</v>
      </c>
      <c r="K66" s="139" t="str">
        <f t="shared" si="6"/>
        <v>"A3"</v>
      </c>
      <c r="L66" s="139" t="str">
        <f t="shared" si="11"/>
        <v>"Prg"</v>
      </c>
      <c r="M66" s="139">
        <f t="shared" si="7"/>
        <v>11</v>
      </c>
      <c r="N66" s="139">
        <f t="shared" si="8"/>
        <v>11</v>
      </c>
      <c r="O66" t="s">
        <v>2459</v>
      </c>
      <c r="P66" s="139" t="str">
        <f t="shared" si="9"/>
        <v>if(lang=1;labels!e66;if(lang=2;labels!f66;""))</v>
      </c>
      <c r="Q66" t="s">
        <v>2535</v>
      </c>
      <c r="R66" s="139" t="str">
        <f t="shared" si="10"/>
        <v>=if(lang=1;labels!e65;if(lang=2;labels!f65;""))</v>
      </c>
    </row>
    <row r="67" spans="1:18" ht="15" customHeight="1" x14ac:dyDescent="0.35">
      <c r="A67" s="66" t="s">
        <v>1864</v>
      </c>
      <c r="B67" s="66" t="e">
        <f t="shared" ca="1" si="12"/>
        <v>#NAME?</v>
      </c>
      <c r="C67" s="66" t="s">
        <v>1929</v>
      </c>
      <c r="D67" s="107" t="s">
        <v>1858</v>
      </c>
      <c r="E67" s="108" t="s">
        <v>2333</v>
      </c>
      <c r="F67" s="108" t="s">
        <v>2340</v>
      </c>
      <c r="G67" s="108" t="str">
        <f t="shared" si="2"/>
        <v>"Titre programme"</v>
      </c>
      <c r="H67" s="108" t="str">
        <f t="shared" si="3"/>
        <v>"Titel programma"</v>
      </c>
      <c r="I67" s="139" t="str">
        <f t="shared" si="4"/>
        <v>if(lang=1;"Titre programme";if(lang=2;"Titel programma";""))</v>
      </c>
      <c r="J67" s="139" t="str">
        <f t="shared" si="5"/>
        <v>A4</v>
      </c>
      <c r="K67" s="139" t="str">
        <f t="shared" si="6"/>
        <v>"A4"</v>
      </c>
      <c r="L67" s="139" t="str">
        <f t="shared" si="11"/>
        <v>"Prg"</v>
      </c>
      <c r="M67" s="139">
        <f t="shared" si="7"/>
        <v>15</v>
      </c>
      <c r="N67" s="139">
        <f t="shared" si="8"/>
        <v>15</v>
      </c>
      <c r="O67" t="s">
        <v>2460</v>
      </c>
      <c r="P67" s="139" t="str">
        <f t="shared" si="9"/>
        <v>if(lang=1;labels!e67;if(lang=2;labels!f67;""))</v>
      </c>
      <c r="Q67" t="s">
        <v>2536</v>
      </c>
      <c r="R67" s="139" t="str">
        <f t="shared" si="10"/>
        <v>=if(lang=1;labels!e66;if(lang=2;labels!f66;""))</v>
      </c>
    </row>
    <row r="68" spans="1:18" ht="15" customHeight="1" x14ac:dyDescent="0.35">
      <c r="A68" s="66" t="s">
        <v>1864</v>
      </c>
      <c r="B68" s="66" t="e">
        <f t="shared" ca="1" si="12"/>
        <v>#NAME?</v>
      </c>
      <c r="C68" s="66" t="s">
        <v>1930</v>
      </c>
      <c r="D68" s="107" t="s">
        <v>79</v>
      </c>
      <c r="E68" s="108" t="s">
        <v>2334</v>
      </c>
      <c r="F68" s="108" t="s">
        <v>2341</v>
      </c>
      <c r="G68" s="108" t="str">
        <f t="shared" ref="G68:G118" si="13">CHAR(34)&amp;E68&amp;CHAR(34)</f>
        <v>"Prg commun ?"</v>
      </c>
      <c r="H68" s="108" t="str">
        <f t="shared" ref="H68:H118" si="14">CHAR(34)&amp;F68&amp;CHAR(34)</f>
        <v>"Gemeensch. prg ?"</v>
      </c>
      <c r="I68" s="139" t="str">
        <f t="shared" ref="I68:I118" si="15">"if(lang=1;"&amp;G68&amp;";if(lang=2;"&amp;H68&amp;";"&amp;CHAR(34)&amp;CHAR(34)&amp;"))"</f>
        <v>if(lang=1;"Prg commun ?";if(lang=2;"Gemeensch. prg ?";""))</v>
      </c>
      <c r="J68" s="139" t="str">
        <f t="shared" ref="J68:J118" si="16">RIGHT(C68,LEN(C68)-FIND("!",C68))</f>
        <v>A5</v>
      </c>
      <c r="K68" s="139" t="str">
        <f t="shared" ref="K68:K118" si="17">CHAR(34)&amp;J68&amp;CHAR(34)</f>
        <v>"A5"</v>
      </c>
      <c r="L68" s="139" t="str">
        <f t="shared" si="11"/>
        <v>"Prg"</v>
      </c>
      <c r="M68" s="139">
        <f t="shared" ref="M68:M118" si="18">LEN(E68)</f>
        <v>12</v>
      </c>
      <c r="N68" s="139">
        <f t="shared" ref="N68:N118" si="19">LEN(F68)</f>
        <v>16</v>
      </c>
      <c r="O68" t="s">
        <v>2461</v>
      </c>
      <c r="P68" s="139" t="str">
        <f t="shared" ref="P68:P118" si="20">"if(lang=1;labels!e"&amp;ROW()&amp;";if(lang=2;labels!f"&amp;ROW()&amp;";"&amp;CHAR(34)&amp;CHAR(34)&amp;"))"</f>
        <v>if(lang=1;labels!e68;if(lang=2;labels!f68;""))</v>
      </c>
      <c r="Q68" t="s">
        <v>2537</v>
      </c>
      <c r="R68" s="139" t="str">
        <f t="shared" ref="R68:R118" si="21">"="&amp;Q68</f>
        <v>=if(lang=1;labels!e67;if(lang=2;labels!f67;""))</v>
      </c>
    </row>
    <row r="69" spans="1:18" ht="15" customHeight="1" x14ac:dyDescent="0.35">
      <c r="A69" s="66" t="s">
        <v>1864</v>
      </c>
      <c r="B69" s="66" t="e">
        <f t="shared" ca="1" si="12"/>
        <v>#NAME?</v>
      </c>
      <c r="C69" s="66" t="s">
        <v>1931</v>
      </c>
      <c r="D69" s="107" t="s">
        <v>72</v>
      </c>
      <c r="E69" s="108" t="s">
        <v>2335</v>
      </c>
      <c r="F69" s="108" t="s">
        <v>2342</v>
      </c>
      <c r="G69" s="108" t="str">
        <f t="shared" si="13"/>
        <v>"Objectifs spécifiques ("outcomes")"</v>
      </c>
      <c r="H69" s="108" t="str">
        <f t="shared" si="14"/>
        <v>"Specifieke objectieven ("outcomes")"</v>
      </c>
      <c r="I69" s="139" t="str">
        <f t="shared" si="15"/>
        <v>if(lang=1;"Objectifs spécifiques ("outcomes")";if(lang=2;"Specifieke objectieven ("outcomes")";""))</v>
      </c>
      <c r="J69" s="139" t="str">
        <f t="shared" si="16"/>
        <v>A6</v>
      </c>
      <c r="K69" s="139" t="str">
        <f t="shared" si="17"/>
        <v>"A6"</v>
      </c>
      <c r="L69" s="139" t="str">
        <f t="shared" si="11"/>
        <v>"Prg"</v>
      </c>
      <c r="M69" s="139">
        <f t="shared" si="18"/>
        <v>34</v>
      </c>
      <c r="N69" s="139">
        <f t="shared" si="19"/>
        <v>35</v>
      </c>
      <c r="O69" t="s">
        <v>2462</v>
      </c>
      <c r="P69" s="139" t="str">
        <f t="shared" si="20"/>
        <v>if(lang=1;labels!e69;if(lang=2;labels!f69;""))</v>
      </c>
      <c r="Q69" t="s">
        <v>2538</v>
      </c>
      <c r="R69" s="139" t="str">
        <f t="shared" si="21"/>
        <v>=if(lang=1;labels!e68;if(lang=2;labels!f68;""))</v>
      </c>
    </row>
    <row r="70" spans="1:18" ht="15" customHeight="1" x14ac:dyDescent="0.35">
      <c r="A70" s="66" t="s">
        <v>1864</v>
      </c>
      <c r="B70" s="66" t="e">
        <f t="shared" ca="1" si="12"/>
        <v>#NAME?</v>
      </c>
      <c r="C70" s="66" t="s">
        <v>1932</v>
      </c>
      <c r="D70" s="107" t="s">
        <v>80</v>
      </c>
      <c r="E70" s="108" t="s">
        <v>2718</v>
      </c>
      <c r="F70" s="108" t="s">
        <v>2343</v>
      </c>
      <c r="G70" s="108" t="str">
        <f t="shared" si="13"/>
        <v>"Titre court (pour identification facile)"</v>
      </c>
      <c r="H70" s="108" t="str">
        <f t="shared" si="14"/>
        <v>"Korte titel (voor makkelijke identificatie)"</v>
      </c>
      <c r="I70" s="139" t="str">
        <f t="shared" si="15"/>
        <v>if(lang=1;"Titre court (pour identification facile)";if(lang=2;"Korte titel (voor makkelijke identificatie)";""))</v>
      </c>
      <c r="J70" s="139" t="str">
        <f t="shared" si="16"/>
        <v>D6</v>
      </c>
      <c r="K70" s="139" t="str">
        <f t="shared" si="17"/>
        <v>"D6"</v>
      </c>
      <c r="L70" s="139" t="str">
        <f t="shared" ref="L70:L117" si="22">CHAR(34)&amp;A70&amp;CHAR(34)</f>
        <v>"Prg"</v>
      </c>
      <c r="M70" s="139">
        <f t="shared" si="18"/>
        <v>40</v>
      </c>
      <c r="N70" s="139">
        <f t="shared" si="19"/>
        <v>43</v>
      </c>
      <c r="O70" t="s">
        <v>2463</v>
      </c>
      <c r="P70" s="139" t="str">
        <f t="shared" si="20"/>
        <v>if(lang=1;labels!e70;if(lang=2;labels!f70;""))</v>
      </c>
      <c r="Q70" t="s">
        <v>2539</v>
      </c>
      <c r="R70" s="139" t="str">
        <f t="shared" si="21"/>
        <v>=if(lang=1;labels!e69;if(lang=2;labels!f69;""))</v>
      </c>
    </row>
    <row r="71" spans="1:18" ht="15" customHeight="1" x14ac:dyDescent="0.35">
      <c r="A71" s="66" t="s">
        <v>1864</v>
      </c>
      <c r="B71" s="66" t="e">
        <f t="shared" ca="1" si="12"/>
        <v>#NAME?</v>
      </c>
      <c r="C71" s="66" t="s">
        <v>1933</v>
      </c>
      <c r="D71" s="107" t="s">
        <v>1856</v>
      </c>
      <c r="E71" s="108" t="s">
        <v>2350</v>
      </c>
      <c r="F71" s="108" t="s">
        <v>2344</v>
      </c>
      <c r="G71" s="108" t="str">
        <f t="shared" si="13"/>
        <v>"Pays/Région"</v>
      </c>
      <c r="H71" s="108" t="str">
        <f t="shared" si="14"/>
        <v>"Land/regio"</v>
      </c>
      <c r="I71" s="139" t="str">
        <f t="shared" si="15"/>
        <v>if(lang=1;"Pays/Région";if(lang=2;"Land/regio";""))</v>
      </c>
      <c r="J71" s="139" t="str">
        <f t="shared" si="16"/>
        <v>E6</v>
      </c>
      <c r="K71" s="139" t="str">
        <f t="shared" si="17"/>
        <v>"E6"</v>
      </c>
      <c r="L71" s="139" t="str">
        <f t="shared" si="22"/>
        <v>"Prg"</v>
      </c>
      <c r="M71" s="139">
        <f t="shared" si="18"/>
        <v>11</v>
      </c>
      <c r="N71" s="139">
        <f t="shared" si="19"/>
        <v>10</v>
      </c>
      <c r="O71" t="s">
        <v>2464</v>
      </c>
      <c r="P71" s="139" t="str">
        <f t="shared" si="20"/>
        <v>if(lang=1;labels!e71;if(lang=2;labels!f71;""))</v>
      </c>
      <c r="Q71" t="s">
        <v>2540</v>
      </c>
      <c r="R71" s="139" t="str">
        <f t="shared" si="21"/>
        <v>=if(lang=1;labels!e70;if(lang=2;labels!f70;""))</v>
      </c>
    </row>
    <row r="72" spans="1:18" ht="15" customHeight="1" x14ac:dyDescent="0.35">
      <c r="A72" s="66" t="s">
        <v>1864</v>
      </c>
      <c r="B72" s="66" t="e">
        <f t="shared" ca="1" si="12"/>
        <v>#NAME?</v>
      </c>
      <c r="C72" s="66" t="s">
        <v>1934</v>
      </c>
      <c r="D72" s="107" t="s">
        <v>73</v>
      </c>
      <c r="E72" s="108" t="s">
        <v>73</v>
      </c>
      <c r="F72" s="108" t="s">
        <v>2181</v>
      </c>
      <c r="G72" s="108" t="str">
        <f t="shared" si="13"/>
        <v>"CSC"</v>
      </c>
      <c r="H72" s="108" t="str">
        <f t="shared" si="14"/>
        <v>"GSK"</v>
      </c>
      <c r="I72" s="139" t="str">
        <f t="shared" si="15"/>
        <v>if(lang=1;"CSC";if(lang=2;"GSK";""))</v>
      </c>
      <c r="J72" s="139" t="str">
        <f t="shared" si="16"/>
        <v>F6</v>
      </c>
      <c r="K72" s="139" t="str">
        <f t="shared" si="17"/>
        <v>"F6"</v>
      </c>
      <c r="L72" s="139" t="str">
        <f t="shared" si="22"/>
        <v>"Prg"</v>
      </c>
      <c r="M72" s="139">
        <f t="shared" si="18"/>
        <v>3</v>
      </c>
      <c r="N72" s="139">
        <f t="shared" si="19"/>
        <v>3</v>
      </c>
      <c r="O72" t="s">
        <v>2414</v>
      </c>
      <c r="P72" s="139" t="str">
        <f t="shared" si="20"/>
        <v>if(lang=1;labels!e72;if(lang=2;labels!f72;""))</v>
      </c>
      <c r="Q72" t="s">
        <v>2541</v>
      </c>
      <c r="R72" s="139" t="str">
        <f t="shared" si="21"/>
        <v>=if(lang=1;labels!e71;if(lang=2;labels!f71;""))</v>
      </c>
    </row>
    <row r="73" spans="1:18" ht="15" customHeight="1" x14ac:dyDescent="0.35">
      <c r="A73" s="66" t="s">
        <v>1864</v>
      </c>
      <c r="B73" s="66" t="e">
        <f t="shared" ca="1" si="12"/>
        <v>#NAME?</v>
      </c>
      <c r="C73" s="66" t="s">
        <v>1935</v>
      </c>
      <c r="D73" s="107" t="s">
        <v>1852</v>
      </c>
      <c r="E73" s="108" t="s">
        <v>1852</v>
      </c>
      <c r="F73" s="108" t="s">
        <v>2345</v>
      </c>
      <c r="G73" s="108" t="str">
        <f t="shared" si="13"/>
        <v>"CSC check"</v>
      </c>
      <c r="H73" s="108" t="str">
        <f t="shared" si="14"/>
        <v>"GSK check"</v>
      </c>
      <c r="I73" s="139" t="str">
        <f t="shared" si="15"/>
        <v>if(lang=1;"CSC check";if(lang=2;"GSK check";""))</v>
      </c>
      <c r="J73" s="139" t="str">
        <f t="shared" si="16"/>
        <v>G6</v>
      </c>
      <c r="K73" s="139" t="str">
        <f t="shared" si="17"/>
        <v>"G6"</v>
      </c>
      <c r="L73" s="139" t="str">
        <f t="shared" si="22"/>
        <v>"Prg"</v>
      </c>
      <c r="M73" s="139">
        <f t="shared" si="18"/>
        <v>9</v>
      </c>
      <c r="N73" s="139">
        <f t="shared" si="19"/>
        <v>9</v>
      </c>
      <c r="O73" t="s">
        <v>2465</v>
      </c>
      <c r="P73" s="139" t="str">
        <f t="shared" si="20"/>
        <v>if(lang=1;labels!e73;if(lang=2;labels!f73;""))</v>
      </c>
      <c r="Q73" t="s">
        <v>2542</v>
      </c>
      <c r="R73" s="139" t="str">
        <f t="shared" si="21"/>
        <v>=if(lang=1;labels!e72;if(lang=2;labels!f72;""))</v>
      </c>
    </row>
    <row r="74" spans="1:18" ht="15" customHeight="1" x14ac:dyDescent="0.35">
      <c r="A74" s="66" t="s">
        <v>1864</v>
      </c>
      <c r="B74" s="66" t="e">
        <f t="shared" ca="1" si="12"/>
        <v>#NAME?</v>
      </c>
      <c r="C74" s="66" t="s">
        <v>1936</v>
      </c>
      <c r="D74" s="107" t="s">
        <v>76</v>
      </c>
      <c r="E74" s="108" t="s">
        <v>2346</v>
      </c>
      <c r="F74" s="108" t="s">
        <v>2347</v>
      </c>
      <c r="G74" s="108" t="str">
        <f t="shared" si="13"/>
        <v>"Total coûts opérationnels"</v>
      </c>
      <c r="H74" s="108" t="str">
        <f t="shared" si="14"/>
        <v>"Totaal operationele kosten"</v>
      </c>
      <c r="I74" s="139" t="str">
        <f t="shared" si="15"/>
        <v>if(lang=1;"Total coûts opérationnels";if(lang=2;"Totaal operationele kosten";""))</v>
      </c>
      <c r="J74" s="139" t="str">
        <f t="shared" si="16"/>
        <v>H6</v>
      </c>
      <c r="K74" s="139" t="str">
        <f t="shared" si="17"/>
        <v>"H6"</v>
      </c>
      <c r="L74" s="139" t="str">
        <f t="shared" si="22"/>
        <v>"Prg"</v>
      </c>
      <c r="M74" s="139">
        <f t="shared" si="18"/>
        <v>25</v>
      </c>
      <c r="N74" s="139">
        <f t="shared" si="19"/>
        <v>26</v>
      </c>
      <c r="O74" t="s">
        <v>2466</v>
      </c>
      <c r="P74" s="139" t="str">
        <f t="shared" si="20"/>
        <v>if(lang=1;labels!e74;if(lang=2;labels!f74;""))</v>
      </c>
      <c r="Q74" t="s">
        <v>2543</v>
      </c>
      <c r="R74" s="139" t="str">
        <f t="shared" si="21"/>
        <v>=if(lang=1;labels!e73;if(lang=2;labels!f73;""))</v>
      </c>
    </row>
    <row r="75" spans="1:18" ht="15" customHeight="1" x14ac:dyDescent="0.35">
      <c r="A75" s="66">
        <v>1</v>
      </c>
      <c r="B75" s="66" t="e">
        <f t="shared" ca="1" si="12"/>
        <v>#NAME?</v>
      </c>
      <c r="C75" s="106" t="s">
        <v>1937</v>
      </c>
      <c r="D75" s="107" t="s">
        <v>70</v>
      </c>
      <c r="E75" s="108" t="s">
        <v>2336</v>
      </c>
      <c r="F75" s="108" t="s">
        <v>2348</v>
      </c>
      <c r="G75" s="108" t="str">
        <f t="shared" si="13"/>
        <v>"Titre:"</v>
      </c>
      <c r="H75" s="108" t="str">
        <f t="shared" si="14"/>
        <v>"Titel:"</v>
      </c>
      <c r="I75" s="139" t="str">
        <f t="shared" si="15"/>
        <v>if(lang=1;"Titre:";if(lang=2;"Titel:";""))</v>
      </c>
      <c r="J75" s="139" t="str">
        <f t="shared" si="16"/>
        <v>B1</v>
      </c>
      <c r="K75" s="139" t="str">
        <f t="shared" si="17"/>
        <v>"B1"</v>
      </c>
      <c r="L75" s="139" t="str">
        <f t="shared" si="22"/>
        <v>"1"</v>
      </c>
      <c r="M75" s="139">
        <f t="shared" si="18"/>
        <v>6</v>
      </c>
      <c r="N75" s="139">
        <f t="shared" si="19"/>
        <v>6</v>
      </c>
      <c r="O75" t="s">
        <v>2467</v>
      </c>
      <c r="P75" s="139" t="str">
        <f t="shared" si="20"/>
        <v>if(lang=1;labels!e75;if(lang=2;labels!f75;""))</v>
      </c>
      <c r="Q75" t="s">
        <v>2544</v>
      </c>
      <c r="R75" s="139" t="str">
        <f t="shared" si="21"/>
        <v>=if(lang=1;labels!e74;if(lang=2;labels!f74;""))</v>
      </c>
    </row>
    <row r="76" spans="1:18" ht="15" customHeight="1" x14ac:dyDescent="0.35">
      <c r="A76" s="66">
        <v>1</v>
      </c>
      <c r="B76" s="66" t="e">
        <f t="shared" ca="1" si="12"/>
        <v>#NAME?</v>
      </c>
      <c r="C76" s="106" t="s">
        <v>1938</v>
      </c>
      <c r="D76" s="107" t="s">
        <v>69</v>
      </c>
      <c r="E76" s="108" t="s">
        <v>2349</v>
      </c>
      <c r="F76" s="108" t="s">
        <v>2351</v>
      </c>
      <c r="G76" s="108" t="str">
        <f t="shared" si="13"/>
        <v>"Pays/Région:"</v>
      </c>
      <c r="H76" s="108" t="str">
        <f t="shared" si="14"/>
        <v>"Land/regio:"</v>
      </c>
      <c r="I76" s="139" t="str">
        <f t="shared" si="15"/>
        <v>if(lang=1;"Pays/Région:";if(lang=2;"Land/regio:";""))</v>
      </c>
      <c r="J76" s="139" t="str">
        <f t="shared" si="16"/>
        <v>B2</v>
      </c>
      <c r="K76" s="139" t="str">
        <f t="shared" si="17"/>
        <v>"B2"</v>
      </c>
      <c r="L76" s="139" t="str">
        <f t="shared" si="22"/>
        <v>"1"</v>
      </c>
      <c r="M76" s="139">
        <f t="shared" si="18"/>
        <v>12</v>
      </c>
      <c r="N76" s="139">
        <f t="shared" si="19"/>
        <v>11</v>
      </c>
      <c r="O76" t="s">
        <v>2468</v>
      </c>
      <c r="P76" s="139" t="str">
        <f t="shared" si="20"/>
        <v>if(lang=1;labels!e76;if(lang=2;labels!f76;""))</v>
      </c>
      <c r="Q76" t="s">
        <v>2545</v>
      </c>
      <c r="R76" s="139" t="str">
        <f t="shared" si="21"/>
        <v>=if(lang=1;labels!e75;if(lang=2;labels!f75;""))</v>
      </c>
    </row>
    <row r="77" spans="1:18" ht="15" customHeight="1" x14ac:dyDescent="0.35">
      <c r="A77" s="66">
        <v>1</v>
      </c>
      <c r="B77" s="66" t="e">
        <f t="shared" ca="1" si="12"/>
        <v>#NAME?</v>
      </c>
      <c r="C77" s="106" t="s">
        <v>1939</v>
      </c>
      <c r="D77" s="107" t="s">
        <v>68</v>
      </c>
      <c r="E77" s="108" t="s">
        <v>68</v>
      </c>
      <c r="F77" s="108" t="s">
        <v>2352</v>
      </c>
      <c r="G77" s="108" t="str">
        <f t="shared" si="13"/>
        <v>"CSC:"</v>
      </c>
      <c r="H77" s="108" t="str">
        <f t="shared" si="14"/>
        <v>"GSK:"</v>
      </c>
      <c r="I77" s="139" t="str">
        <f t="shared" si="15"/>
        <v>if(lang=1;"CSC:";if(lang=2;"GSK:";""))</v>
      </c>
      <c r="J77" s="139" t="str">
        <f t="shared" si="16"/>
        <v>B3</v>
      </c>
      <c r="K77" s="139" t="str">
        <f t="shared" si="17"/>
        <v>"B3"</v>
      </c>
      <c r="L77" s="139" t="str">
        <f t="shared" si="22"/>
        <v>"1"</v>
      </c>
      <c r="M77" s="139">
        <f t="shared" si="18"/>
        <v>4</v>
      </c>
      <c r="N77" s="139">
        <f t="shared" si="19"/>
        <v>4</v>
      </c>
      <c r="O77" t="s">
        <v>2469</v>
      </c>
      <c r="P77" s="139" t="str">
        <f t="shared" si="20"/>
        <v>if(lang=1;labels!e77;if(lang=2;labels!f77;""))</v>
      </c>
      <c r="Q77" t="s">
        <v>2546</v>
      </c>
      <c r="R77" s="139" t="str">
        <f t="shared" si="21"/>
        <v>=if(lang=1;labels!e76;if(lang=2;labels!f76;""))</v>
      </c>
    </row>
    <row r="78" spans="1:18" ht="15" customHeight="1" x14ac:dyDescent="0.35">
      <c r="A78" s="66">
        <v>1</v>
      </c>
      <c r="B78" s="66" t="e">
        <f t="shared" ca="1" si="12"/>
        <v>#NAME?</v>
      </c>
      <c r="C78" s="106" t="s">
        <v>1940</v>
      </c>
      <c r="D78" s="107" t="s">
        <v>71</v>
      </c>
      <c r="E78" s="108" t="s">
        <v>2337</v>
      </c>
      <c r="F78" s="108" t="s">
        <v>2353</v>
      </c>
      <c r="G78" s="108" t="str">
        <f t="shared" si="13"/>
        <v>"Prg commun:"</v>
      </c>
      <c r="H78" s="108" t="str">
        <f t="shared" si="14"/>
        <v>"Gemeensch. prg:"</v>
      </c>
      <c r="I78" s="139" t="str">
        <f t="shared" si="15"/>
        <v>if(lang=1;"Prg commun:";if(lang=2;"Gemeensch. prg:";""))</v>
      </c>
      <c r="J78" s="139" t="str">
        <f t="shared" si="16"/>
        <v>B4</v>
      </c>
      <c r="K78" s="139" t="str">
        <f t="shared" si="17"/>
        <v>"B4"</v>
      </c>
      <c r="L78" s="139" t="str">
        <f t="shared" si="22"/>
        <v>"1"</v>
      </c>
      <c r="M78" s="139">
        <f t="shared" si="18"/>
        <v>11</v>
      </c>
      <c r="N78" s="139">
        <f t="shared" si="19"/>
        <v>15</v>
      </c>
      <c r="O78" t="s">
        <v>2470</v>
      </c>
      <c r="P78" s="139" t="str">
        <f t="shared" si="20"/>
        <v>if(lang=1;labels!e78;if(lang=2;labels!f78;""))</v>
      </c>
      <c r="Q78" t="s">
        <v>2547</v>
      </c>
      <c r="R78" s="139" t="str">
        <f t="shared" si="21"/>
        <v>=if(lang=1;labels!e77;if(lang=2;labels!f77;""))</v>
      </c>
    </row>
    <row r="79" spans="1:18" ht="15" customHeight="1" x14ac:dyDescent="0.35">
      <c r="A79" s="66">
        <v>1</v>
      </c>
      <c r="B79" s="66" t="e">
        <f t="shared" ca="1" si="12"/>
        <v>#NAME?</v>
      </c>
      <c r="C79" s="106" t="s">
        <v>1941</v>
      </c>
      <c r="D79" s="107" t="s">
        <v>1851</v>
      </c>
      <c r="E79" s="108" t="s">
        <v>1851</v>
      </c>
      <c r="F79" s="108" t="s">
        <v>1851</v>
      </c>
      <c r="G79" s="108" t="str">
        <f t="shared" si="13"/>
        <v>"IATI ID"</v>
      </c>
      <c r="H79" s="108" t="str">
        <f t="shared" si="14"/>
        <v>"IATI ID"</v>
      </c>
      <c r="I79" s="139" t="str">
        <f t="shared" si="15"/>
        <v>if(lang=1;"IATI ID";if(lang=2;"IATI ID";""))</v>
      </c>
      <c r="J79" s="139" t="str">
        <f t="shared" si="16"/>
        <v>B5</v>
      </c>
      <c r="K79" s="139" t="str">
        <f t="shared" si="17"/>
        <v>"B5"</v>
      </c>
      <c r="L79" s="139" t="str">
        <f t="shared" si="22"/>
        <v>"1"</v>
      </c>
      <c r="M79" s="139">
        <f t="shared" si="18"/>
        <v>7</v>
      </c>
      <c r="N79" s="139">
        <f t="shared" si="19"/>
        <v>7</v>
      </c>
      <c r="O79" t="s">
        <v>2369</v>
      </c>
      <c r="P79" s="139" t="str">
        <f t="shared" si="20"/>
        <v>if(lang=1;labels!e79;if(lang=2;labels!f79;""))</v>
      </c>
      <c r="Q79" t="s">
        <v>2548</v>
      </c>
      <c r="R79" s="139" t="str">
        <f t="shared" si="21"/>
        <v>=if(lang=1;labels!e78;if(lang=2;labels!f78;""))</v>
      </c>
    </row>
    <row r="80" spans="1:18" ht="15" customHeight="1" x14ac:dyDescent="0.35">
      <c r="A80" s="66">
        <v>1</v>
      </c>
      <c r="B80" s="66" t="e">
        <f t="shared" ca="1" si="12"/>
        <v>#NAME?</v>
      </c>
      <c r="C80" s="106" t="s">
        <v>1942</v>
      </c>
      <c r="D80" s="107" t="s">
        <v>11</v>
      </c>
      <c r="E80" s="108" t="s">
        <v>11</v>
      </c>
      <c r="F80" s="108" t="s">
        <v>2207</v>
      </c>
      <c r="G80" s="108" t="str">
        <f t="shared" si="13"/>
        <v>"RUBRIQUES"</v>
      </c>
      <c r="H80" s="108" t="str">
        <f t="shared" si="14"/>
        <v>"RUBRIEKEN"</v>
      </c>
      <c r="I80" s="139" t="str">
        <f t="shared" si="15"/>
        <v>if(lang=1;"RUBRIQUES";if(lang=2;"RUBRIEKEN";""))</v>
      </c>
      <c r="J80" s="139" t="str">
        <f t="shared" si="16"/>
        <v>B7</v>
      </c>
      <c r="K80" s="139" t="str">
        <f t="shared" si="17"/>
        <v>"B7"</v>
      </c>
      <c r="L80" s="139" t="str">
        <f t="shared" si="22"/>
        <v>"1"</v>
      </c>
      <c r="M80" s="139">
        <f t="shared" si="18"/>
        <v>9</v>
      </c>
      <c r="N80" s="139">
        <f t="shared" si="19"/>
        <v>9</v>
      </c>
      <c r="O80" t="s">
        <v>2370</v>
      </c>
      <c r="P80" s="139" t="str">
        <f t="shared" si="20"/>
        <v>if(lang=1;labels!e80;if(lang=2;labels!f80;""))</v>
      </c>
      <c r="Q80" t="s">
        <v>2549</v>
      </c>
      <c r="R80" s="139" t="str">
        <f t="shared" si="21"/>
        <v>=if(lang=1;labels!e79;if(lang=2;labels!f79;""))</v>
      </c>
    </row>
    <row r="81" spans="1:18" ht="15" customHeight="1" x14ac:dyDescent="0.35">
      <c r="A81" s="66">
        <v>1</v>
      </c>
      <c r="B81" s="66" t="e">
        <f t="shared" ca="1" si="12"/>
        <v>#NAME?</v>
      </c>
      <c r="C81" s="106" t="s">
        <v>1943</v>
      </c>
      <c r="D81" s="107" t="s">
        <v>12</v>
      </c>
      <c r="E81" s="108" t="s">
        <v>12</v>
      </c>
      <c r="F81" s="108" t="s">
        <v>2251</v>
      </c>
      <c r="G81" s="108" t="str">
        <f t="shared" si="13"/>
        <v>"1. TOTAL PARTENAIRES"</v>
      </c>
      <c r="H81" s="108" t="str">
        <f t="shared" si="14"/>
        <v>"1. TOTAAL PARTNERS"</v>
      </c>
      <c r="I81" s="139" t="str">
        <f t="shared" si="15"/>
        <v>if(lang=1;"1. TOTAL PARTENAIRES";if(lang=2;"1. TOTAAL PARTNERS";""))</v>
      </c>
      <c r="J81" s="139" t="str">
        <f t="shared" si="16"/>
        <v>B8</v>
      </c>
      <c r="K81" s="139" t="str">
        <f t="shared" si="17"/>
        <v>"B8"</v>
      </c>
      <c r="L81" s="139" t="str">
        <f t="shared" si="22"/>
        <v>"1"</v>
      </c>
      <c r="M81" s="139">
        <f t="shared" si="18"/>
        <v>20</v>
      </c>
      <c r="N81" s="139">
        <f t="shared" si="19"/>
        <v>18</v>
      </c>
      <c r="O81" t="s">
        <v>2371</v>
      </c>
      <c r="P81" s="139" t="str">
        <f t="shared" si="20"/>
        <v>if(lang=1;labels!e81;if(lang=2;labels!f81;""))</v>
      </c>
      <c r="Q81" t="s">
        <v>2550</v>
      </c>
      <c r="R81" s="139" t="str">
        <f t="shared" si="21"/>
        <v>=if(lang=1;labels!e80;if(lang=2;labels!f80;""))</v>
      </c>
    </row>
    <row r="82" spans="1:18" ht="15" customHeight="1" x14ac:dyDescent="0.35">
      <c r="A82" s="66">
        <v>1</v>
      </c>
      <c r="B82" s="66" t="e">
        <f t="shared" ca="1" si="12"/>
        <v>#NAME?</v>
      </c>
      <c r="C82" s="106" t="s">
        <v>1944</v>
      </c>
      <c r="D82" s="107" t="s">
        <v>13</v>
      </c>
      <c r="E82" s="108" t="s">
        <v>13</v>
      </c>
      <c r="F82" s="108" t="s">
        <v>2252</v>
      </c>
      <c r="G82" s="108" t="str">
        <f t="shared" si="13"/>
        <v>"1.1 Investissements"</v>
      </c>
      <c r="H82" s="108" t="str">
        <f t="shared" si="14"/>
        <v>"1.1 Investering"</v>
      </c>
      <c r="I82" s="139" t="str">
        <f t="shared" si="15"/>
        <v>if(lang=1;"1.1 Investissements";if(lang=2;"1.1 Investering";""))</v>
      </c>
      <c r="J82" s="139" t="str">
        <f t="shared" si="16"/>
        <v>B9</v>
      </c>
      <c r="K82" s="139" t="str">
        <f t="shared" si="17"/>
        <v>"B9"</v>
      </c>
      <c r="L82" s="139" t="str">
        <f t="shared" si="22"/>
        <v>"1"</v>
      </c>
      <c r="M82" s="139">
        <f t="shared" si="18"/>
        <v>19</v>
      </c>
      <c r="N82" s="139">
        <f t="shared" si="19"/>
        <v>15</v>
      </c>
      <c r="O82" t="s">
        <v>2372</v>
      </c>
      <c r="P82" s="139" t="str">
        <f t="shared" si="20"/>
        <v>if(lang=1;labels!e82;if(lang=2;labels!f82;""))</v>
      </c>
      <c r="Q82" t="s">
        <v>2551</v>
      </c>
      <c r="R82" s="139" t="str">
        <f t="shared" si="21"/>
        <v>=if(lang=1;labels!e81;if(lang=2;labels!f81;""))</v>
      </c>
    </row>
    <row r="83" spans="1:18" ht="15" customHeight="1" x14ac:dyDescent="0.35">
      <c r="A83" s="66">
        <v>1</v>
      </c>
      <c r="B83" s="66" t="e">
        <f t="shared" ca="1" si="12"/>
        <v>#NAME?</v>
      </c>
      <c r="C83" s="106" t="s">
        <v>1945</v>
      </c>
      <c r="D83" s="107" t="s">
        <v>14</v>
      </c>
      <c r="E83" s="108" t="s">
        <v>14</v>
      </c>
      <c r="F83" s="108" t="s">
        <v>2253</v>
      </c>
      <c r="G83" s="108" t="str">
        <f t="shared" si="13"/>
        <v>"1.2 Fonctionnement"</v>
      </c>
      <c r="H83" s="108" t="str">
        <f t="shared" si="14"/>
        <v>"1.2 Werking"</v>
      </c>
      <c r="I83" s="139" t="str">
        <f t="shared" si="15"/>
        <v>if(lang=1;"1.2 Fonctionnement";if(lang=2;"1.2 Werking";""))</v>
      </c>
      <c r="J83" s="139" t="str">
        <f t="shared" si="16"/>
        <v>B10</v>
      </c>
      <c r="K83" s="139" t="str">
        <f t="shared" si="17"/>
        <v>"B10"</v>
      </c>
      <c r="L83" s="139" t="str">
        <f t="shared" si="22"/>
        <v>"1"</v>
      </c>
      <c r="M83" s="139">
        <f t="shared" si="18"/>
        <v>18</v>
      </c>
      <c r="N83" s="139">
        <f t="shared" si="19"/>
        <v>11</v>
      </c>
      <c r="O83" t="s">
        <v>2373</v>
      </c>
      <c r="P83" s="139" t="str">
        <f t="shared" si="20"/>
        <v>if(lang=1;labels!e83;if(lang=2;labels!f83;""))</v>
      </c>
      <c r="Q83" t="s">
        <v>2552</v>
      </c>
      <c r="R83" s="139" t="str">
        <f t="shared" si="21"/>
        <v>=if(lang=1;labels!e82;if(lang=2;labels!f82;""))</v>
      </c>
    </row>
    <row r="84" spans="1:18" ht="15" customHeight="1" x14ac:dyDescent="0.35">
      <c r="A84" s="66">
        <v>1</v>
      </c>
      <c r="B84" s="66" t="e">
        <f t="shared" ca="1" si="12"/>
        <v>#NAME?</v>
      </c>
      <c r="C84" s="106" t="s">
        <v>1946</v>
      </c>
      <c r="D84" s="107" t="s">
        <v>2296</v>
      </c>
      <c r="E84" s="108" t="s">
        <v>2296</v>
      </c>
      <c r="F84" s="108" t="s">
        <v>2304</v>
      </c>
      <c r="G84" s="108" t="str">
        <f t="shared" si="13"/>
        <v>"1.3 Personnel"</v>
      </c>
      <c r="H84" s="108" t="str">
        <f t="shared" si="14"/>
        <v>"1.3 Personeel"</v>
      </c>
      <c r="I84" s="139" t="str">
        <f t="shared" si="15"/>
        <v>if(lang=1;"1.3 Personnel";if(lang=2;"1.3 Personeel";""))</v>
      </c>
      <c r="J84" s="139" t="str">
        <f t="shared" si="16"/>
        <v>B11</v>
      </c>
      <c r="K84" s="139" t="str">
        <f t="shared" si="17"/>
        <v>"B11"</v>
      </c>
      <c r="L84" s="139" t="str">
        <f t="shared" si="22"/>
        <v>"1"</v>
      </c>
      <c r="M84" s="139">
        <f t="shared" si="18"/>
        <v>13</v>
      </c>
      <c r="N84" s="139">
        <f t="shared" si="19"/>
        <v>13</v>
      </c>
      <c r="O84" t="s">
        <v>2374</v>
      </c>
      <c r="P84" s="139" t="str">
        <f t="shared" si="20"/>
        <v>if(lang=1;labels!e84;if(lang=2;labels!f84;""))</v>
      </c>
      <c r="Q84" t="s">
        <v>2553</v>
      </c>
      <c r="R84" s="139" t="str">
        <f t="shared" si="21"/>
        <v>=if(lang=1;labels!e83;if(lang=2;labels!f83;""))</v>
      </c>
    </row>
    <row r="85" spans="1:18" ht="15" customHeight="1" x14ac:dyDescent="0.35">
      <c r="A85" s="66">
        <v>1</v>
      </c>
      <c r="B85" s="66" t="e">
        <f t="shared" ca="1" si="12"/>
        <v>#NAME?</v>
      </c>
      <c r="C85" s="106" t="s">
        <v>1947</v>
      </c>
      <c r="D85" s="107" t="s">
        <v>15</v>
      </c>
      <c r="E85" s="108" t="s">
        <v>15</v>
      </c>
      <c r="F85" s="108" t="s">
        <v>2254</v>
      </c>
      <c r="G85" s="108" t="str">
        <f t="shared" si="13"/>
        <v>"2. TOTAL COLLABORATIONS"</v>
      </c>
      <c r="H85" s="108" t="str">
        <f t="shared" si="14"/>
        <v>"2. TOTAAL SAMENWERKINGEN"</v>
      </c>
      <c r="I85" s="139" t="str">
        <f t="shared" si="15"/>
        <v>if(lang=1;"2. TOTAL COLLABORATIONS";if(lang=2;"2. TOTAAL SAMENWERKINGEN";""))</v>
      </c>
      <c r="J85" s="139" t="str">
        <f t="shared" si="16"/>
        <v>B12</v>
      </c>
      <c r="K85" s="139" t="str">
        <f t="shared" si="17"/>
        <v>"B12"</v>
      </c>
      <c r="L85" s="139" t="str">
        <f t="shared" si="22"/>
        <v>"1"</v>
      </c>
      <c r="M85" s="139">
        <f t="shared" si="18"/>
        <v>23</v>
      </c>
      <c r="N85" s="139">
        <f t="shared" si="19"/>
        <v>24</v>
      </c>
      <c r="O85" t="s">
        <v>2375</v>
      </c>
      <c r="P85" s="139" t="str">
        <f t="shared" si="20"/>
        <v>if(lang=1;labels!e85;if(lang=2;labels!f85;""))</v>
      </c>
      <c r="Q85" t="s">
        <v>2554</v>
      </c>
      <c r="R85" s="139" t="str">
        <f t="shared" si="21"/>
        <v>=if(lang=1;labels!e84;if(lang=2;labels!f84;""))</v>
      </c>
    </row>
    <row r="86" spans="1:18" ht="15" customHeight="1" x14ac:dyDescent="0.35">
      <c r="A86" s="66">
        <v>1</v>
      </c>
      <c r="B86" s="66" t="e">
        <f t="shared" ca="1" si="12"/>
        <v>#NAME?</v>
      </c>
      <c r="C86" s="106" t="s">
        <v>1948</v>
      </c>
      <c r="D86" s="107" t="s">
        <v>16</v>
      </c>
      <c r="E86" s="108" t="s">
        <v>16</v>
      </c>
      <c r="F86" s="108" t="s">
        <v>2255</v>
      </c>
      <c r="G86" s="108" t="str">
        <f t="shared" si="13"/>
        <v>"2.1 Investissements"</v>
      </c>
      <c r="H86" s="108" t="str">
        <f t="shared" si="14"/>
        <v>"2.1 Investering"</v>
      </c>
      <c r="I86" s="139" t="str">
        <f t="shared" si="15"/>
        <v>if(lang=1;"2.1 Investissements";if(lang=2;"2.1 Investering";""))</v>
      </c>
      <c r="J86" s="139" t="str">
        <f t="shared" si="16"/>
        <v>B13</v>
      </c>
      <c r="K86" s="139" t="str">
        <f t="shared" si="17"/>
        <v>"B13"</v>
      </c>
      <c r="L86" s="139" t="str">
        <f t="shared" si="22"/>
        <v>"1"</v>
      </c>
      <c r="M86" s="139">
        <f t="shared" si="18"/>
        <v>19</v>
      </c>
      <c r="N86" s="139">
        <f t="shared" si="19"/>
        <v>15</v>
      </c>
      <c r="O86" t="s">
        <v>2376</v>
      </c>
      <c r="P86" s="139" t="str">
        <f t="shared" si="20"/>
        <v>if(lang=1;labels!e86;if(lang=2;labels!f86;""))</v>
      </c>
      <c r="Q86" t="s">
        <v>2555</v>
      </c>
      <c r="R86" s="139" t="str">
        <f t="shared" si="21"/>
        <v>=if(lang=1;labels!e85;if(lang=2;labels!f85;""))</v>
      </c>
    </row>
    <row r="87" spans="1:18" ht="15" customHeight="1" x14ac:dyDescent="0.35">
      <c r="A87" s="66">
        <v>1</v>
      </c>
      <c r="B87" s="66" t="e">
        <f t="shared" ca="1" si="12"/>
        <v>#NAME?</v>
      </c>
      <c r="C87" s="106" t="s">
        <v>1949</v>
      </c>
      <c r="D87" s="107" t="s">
        <v>17</v>
      </c>
      <c r="E87" s="108" t="s">
        <v>17</v>
      </c>
      <c r="F87" s="108" t="s">
        <v>2256</v>
      </c>
      <c r="G87" s="108" t="str">
        <f t="shared" si="13"/>
        <v>"2.2 Fonctionnement"</v>
      </c>
      <c r="H87" s="108" t="str">
        <f t="shared" si="14"/>
        <v>"2.2 Werking"</v>
      </c>
      <c r="I87" s="139" t="str">
        <f t="shared" si="15"/>
        <v>if(lang=1;"2.2 Fonctionnement";if(lang=2;"2.2 Werking";""))</v>
      </c>
      <c r="J87" s="139" t="str">
        <f t="shared" si="16"/>
        <v>B14</v>
      </c>
      <c r="K87" s="139" t="str">
        <f t="shared" si="17"/>
        <v>"B14"</v>
      </c>
      <c r="L87" s="139" t="str">
        <f t="shared" si="22"/>
        <v>"1"</v>
      </c>
      <c r="M87" s="139">
        <f t="shared" si="18"/>
        <v>18</v>
      </c>
      <c r="N87" s="139">
        <f t="shared" si="19"/>
        <v>11</v>
      </c>
      <c r="O87" t="s">
        <v>2377</v>
      </c>
      <c r="P87" s="139" t="str">
        <f t="shared" si="20"/>
        <v>if(lang=1;labels!e87;if(lang=2;labels!f87;""))</v>
      </c>
      <c r="Q87" t="s">
        <v>2556</v>
      </c>
      <c r="R87" s="139" t="str">
        <f t="shared" si="21"/>
        <v>=if(lang=1;labels!e86;if(lang=2;labels!f86;""))</v>
      </c>
    </row>
    <row r="88" spans="1:18" ht="15" customHeight="1" x14ac:dyDescent="0.35">
      <c r="A88" s="66">
        <v>1</v>
      </c>
      <c r="B88" s="66" t="e">
        <f t="shared" ca="1" si="12"/>
        <v>#NAME?</v>
      </c>
      <c r="C88" s="106" t="s">
        <v>1950</v>
      </c>
      <c r="D88" s="107" t="s">
        <v>2295</v>
      </c>
      <c r="E88" s="108" t="s">
        <v>2295</v>
      </c>
      <c r="F88" s="108" t="s">
        <v>2305</v>
      </c>
      <c r="G88" s="108" t="str">
        <f t="shared" si="13"/>
        <v>"2.3 Personnel"</v>
      </c>
      <c r="H88" s="108" t="str">
        <f t="shared" si="14"/>
        <v>"2.3 Personeel"</v>
      </c>
      <c r="I88" s="139" t="str">
        <f t="shared" si="15"/>
        <v>if(lang=1;"2.3 Personnel";if(lang=2;"2.3 Personeel";""))</v>
      </c>
      <c r="J88" s="139" t="str">
        <f t="shared" si="16"/>
        <v>B15</v>
      </c>
      <c r="K88" s="139" t="str">
        <f t="shared" si="17"/>
        <v>"B15"</v>
      </c>
      <c r="L88" s="139" t="str">
        <f t="shared" si="22"/>
        <v>"1"</v>
      </c>
      <c r="M88" s="139">
        <f t="shared" si="18"/>
        <v>13</v>
      </c>
      <c r="N88" s="139">
        <f t="shared" si="19"/>
        <v>13</v>
      </c>
      <c r="O88" t="s">
        <v>2378</v>
      </c>
      <c r="P88" s="139" t="str">
        <f t="shared" si="20"/>
        <v>if(lang=1;labels!e88;if(lang=2;labels!f88;""))</v>
      </c>
      <c r="Q88" t="s">
        <v>2557</v>
      </c>
      <c r="R88" s="139" t="str">
        <f t="shared" si="21"/>
        <v>=if(lang=1;labels!e87;if(lang=2;labels!f87;""))</v>
      </c>
    </row>
    <row r="89" spans="1:18" ht="15" customHeight="1" x14ac:dyDescent="0.35">
      <c r="A89" s="66">
        <v>1</v>
      </c>
      <c r="B89" s="66" t="e">
        <f t="shared" ca="1" si="12"/>
        <v>#NAME?</v>
      </c>
      <c r="C89" s="106" t="s">
        <v>1951</v>
      </c>
      <c r="D89" s="107" t="s">
        <v>18</v>
      </c>
      <c r="E89" s="108" t="s">
        <v>18</v>
      </c>
      <c r="F89" s="108" t="s">
        <v>2257</v>
      </c>
      <c r="G89" s="108" t="str">
        <f t="shared" si="13"/>
        <v>"3. TOTAL BUREAU LOCAL"</v>
      </c>
      <c r="H89" s="108" t="str">
        <f t="shared" si="14"/>
        <v>"3. TOTAAL LOKAAL KANTOOR"</v>
      </c>
      <c r="I89" s="139" t="str">
        <f t="shared" si="15"/>
        <v>if(lang=1;"3. TOTAL BUREAU LOCAL";if(lang=2;"3. TOTAAL LOKAAL KANTOOR";""))</v>
      </c>
      <c r="J89" s="139" t="str">
        <f t="shared" si="16"/>
        <v>B16</v>
      </c>
      <c r="K89" s="139" t="str">
        <f t="shared" si="17"/>
        <v>"B16"</v>
      </c>
      <c r="L89" s="139" t="str">
        <f t="shared" si="22"/>
        <v>"1"</v>
      </c>
      <c r="M89" s="139">
        <f t="shared" si="18"/>
        <v>21</v>
      </c>
      <c r="N89" s="139">
        <f t="shared" si="19"/>
        <v>24</v>
      </c>
      <c r="O89" t="s">
        <v>2379</v>
      </c>
      <c r="P89" s="139" t="str">
        <f t="shared" si="20"/>
        <v>if(lang=1;labels!e89;if(lang=2;labels!f89;""))</v>
      </c>
      <c r="Q89" t="s">
        <v>2558</v>
      </c>
      <c r="R89" s="139" t="str">
        <f t="shared" si="21"/>
        <v>=if(lang=1;labels!e88;if(lang=2;labels!f88;""))</v>
      </c>
    </row>
    <row r="90" spans="1:18" ht="15" customHeight="1" x14ac:dyDescent="0.35">
      <c r="A90" s="66">
        <v>1</v>
      </c>
      <c r="B90" s="66" t="e">
        <f t="shared" ca="1" si="12"/>
        <v>#NAME?</v>
      </c>
      <c r="C90" s="106" t="s">
        <v>1952</v>
      </c>
      <c r="D90" s="107" t="s">
        <v>19</v>
      </c>
      <c r="E90" s="108" t="s">
        <v>19</v>
      </c>
      <c r="F90" s="108" t="s">
        <v>2222</v>
      </c>
      <c r="G90" s="108" t="str">
        <f t="shared" si="13"/>
        <v>"3.1 Investissements"</v>
      </c>
      <c r="H90" s="108" t="str">
        <f t="shared" si="14"/>
        <v>"3.1 Investering"</v>
      </c>
      <c r="I90" s="139" t="str">
        <f t="shared" si="15"/>
        <v>if(lang=1;"3.1 Investissements";if(lang=2;"3.1 Investering";""))</v>
      </c>
      <c r="J90" s="139" t="str">
        <f t="shared" si="16"/>
        <v>B17</v>
      </c>
      <c r="K90" s="139" t="str">
        <f t="shared" si="17"/>
        <v>"B17"</v>
      </c>
      <c r="L90" s="139" t="str">
        <f t="shared" si="22"/>
        <v>"1"</v>
      </c>
      <c r="M90" s="139">
        <f t="shared" si="18"/>
        <v>19</v>
      </c>
      <c r="N90" s="139">
        <f t="shared" si="19"/>
        <v>15</v>
      </c>
      <c r="O90" t="s">
        <v>2380</v>
      </c>
      <c r="P90" s="139" t="str">
        <f t="shared" si="20"/>
        <v>if(lang=1;labels!e90;if(lang=2;labels!f90;""))</v>
      </c>
      <c r="Q90" t="s">
        <v>2559</v>
      </c>
      <c r="R90" s="139" t="str">
        <f t="shared" si="21"/>
        <v>=if(lang=1;labels!e89;if(lang=2;labels!f89;""))</v>
      </c>
    </row>
    <row r="91" spans="1:18" ht="15" customHeight="1" x14ac:dyDescent="0.35">
      <c r="A91" s="66">
        <v>1</v>
      </c>
      <c r="B91" s="66" t="e">
        <f t="shared" ca="1" si="12"/>
        <v>#NAME?</v>
      </c>
      <c r="C91" s="106" t="s">
        <v>1953</v>
      </c>
      <c r="D91" s="107" t="s">
        <v>20</v>
      </c>
      <c r="E91" s="108" t="s">
        <v>20</v>
      </c>
      <c r="F91" s="108" t="s">
        <v>2227</v>
      </c>
      <c r="G91" s="108" t="str">
        <f t="shared" si="13"/>
        <v>"3.2 Fonctionnement"</v>
      </c>
      <c r="H91" s="108" t="str">
        <f t="shared" si="14"/>
        <v>"3.2 Werking"</v>
      </c>
      <c r="I91" s="139" t="str">
        <f t="shared" si="15"/>
        <v>if(lang=1;"3.2 Fonctionnement";if(lang=2;"3.2 Werking";""))</v>
      </c>
      <c r="J91" s="139" t="str">
        <f t="shared" si="16"/>
        <v>B18</v>
      </c>
      <c r="K91" s="139" t="str">
        <f t="shared" si="17"/>
        <v>"B18"</v>
      </c>
      <c r="L91" s="139" t="str">
        <f t="shared" si="22"/>
        <v>"1"</v>
      </c>
      <c r="M91" s="139">
        <f t="shared" si="18"/>
        <v>18</v>
      </c>
      <c r="N91" s="139">
        <f t="shared" si="19"/>
        <v>11</v>
      </c>
      <c r="O91" t="s">
        <v>2381</v>
      </c>
      <c r="P91" s="139" t="str">
        <f t="shared" si="20"/>
        <v>if(lang=1;labels!e91;if(lang=2;labels!f91;""))</v>
      </c>
      <c r="Q91" t="s">
        <v>2560</v>
      </c>
      <c r="R91" s="139" t="str">
        <f t="shared" si="21"/>
        <v>=if(lang=1;labels!e90;if(lang=2;labels!f90;""))</v>
      </c>
    </row>
    <row r="92" spans="1:18" ht="15" customHeight="1" x14ac:dyDescent="0.35">
      <c r="A92" s="66">
        <v>1</v>
      </c>
      <c r="B92" s="66" t="e">
        <f t="shared" ca="1" si="12"/>
        <v>#NAME?</v>
      </c>
      <c r="C92" s="106" t="s">
        <v>1954</v>
      </c>
      <c r="D92" s="107" t="s">
        <v>2294</v>
      </c>
      <c r="E92" s="108" t="s">
        <v>2294</v>
      </c>
      <c r="F92" s="108" t="s">
        <v>2302</v>
      </c>
      <c r="G92" s="108" t="str">
        <f t="shared" si="13"/>
        <v>"3.3 Personnel"</v>
      </c>
      <c r="H92" s="108" t="str">
        <f t="shared" si="14"/>
        <v>"3.3 Personeel"</v>
      </c>
      <c r="I92" s="139" t="str">
        <f t="shared" si="15"/>
        <v>if(lang=1;"3.3 Personnel";if(lang=2;"3.3 Personeel";""))</v>
      </c>
      <c r="J92" s="139" t="str">
        <f t="shared" si="16"/>
        <v>B19</v>
      </c>
      <c r="K92" s="139" t="str">
        <f t="shared" si="17"/>
        <v>"B19"</v>
      </c>
      <c r="L92" s="139" t="str">
        <f t="shared" si="22"/>
        <v>"1"</v>
      </c>
      <c r="M92" s="139">
        <f t="shared" si="18"/>
        <v>13</v>
      </c>
      <c r="N92" s="139">
        <f t="shared" si="19"/>
        <v>13</v>
      </c>
      <c r="O92" t="s">
        <v>2382</v>
      </c>
      <c r="P92" s="139" t="str">
        <f t="shared" si="20"/>
        <v>if(lang=1;labels!e92;if(lang=2;labels!f92;""))</v>
      </c>
      <c r="Q92" t="s">
        <v>2561</v>
      </c>
      <c r="R92" s="139" t="str">
        <f t="shared" si="21"/>
        <v>=if(lang=1;labels!e91;if(lang=2;labels!f91;""))</v>
      </c>
    </row>
    <row r="93" spans="1:18" ht="15" customHeight="1" x14ac:dyDescent="0.35">
      <c r="A93" s="66">
        <v>1</v>
      </c>
      <c r="B93" s="66" t="e">
        <f t="shared" ca="1" si="12"/>
        <v>#NAME?</v>
      </c>
      <c r="C93" s="106" t="s">
        <v>1955</v>
      </c>
      <c r="D93" s="107" t="s">
        <v>21</v>
      </c>
      <c r="E93" s="108" t="s">
        <v>21</v>
      </c>
      <c r="F93" s="108" t="s">
        <v>2292</v>
      </c>
      <c r="G93" s="108" t="str">
        <f t="shared" si="13"/>
        <v>"4. TOTAL SIÈGE"</v>
      </c>
      <c r="H93" s="108" t="str">
        <f t="shared" si="14"/>
        <v>"4. TOTAAL HOOFDZETEL"</v>
      </c>
      <c r="I93" s="139" t="str">
        <f t="shared" si="15"/>
        <v>if(lang=1;"4. TOTAL SIÈGE";if(lang=2;"4. TOTAAL HOOFDZETEL";""))</v>
      </c>
      <c r="J93" s="139" t="str">
        <f t="shared" si="16"/>
        <v>B20</v>
      </c>
      <c r="K93" s="139" t="str">
        <f t="shared" si="17"/>
        <v>"B20"</v>
      </c>
      <c r="L93" s="139" t="str">
        <f t="shared" si="22"/>
        <v>"1"</v>
      </c>
      <c r="M93" s="139">
        <f t="shared" si="18"/>
        <v>14</v>
      </c>
      <c r="N93" s="139">
        <f t="shared" si="19"/>
        <v>20</v>
      </c>
      <c r="O93" t="s">
        <v>2383</v>
      </c>
      <c r="P93" s="139" t="str">
        <f t="shared" si="20"/>
        <v>if(lang=1;labels!e93;if(lang=2;labels!f93;""))</v>
      </c>
      <c r="Q93" t="s">
        <v>2562</v>
      </c>
      <c r="R93" s="139" t="str">
        <f t="shared" si="21"/>
        <v>=if(lang=1;labels!e92;if(lang=2;labels!f92;""))</v>
      </c>
    </row>
    <row r="94" spans="1:18" ht="15" customHeight="1" x14ac:dyDescent="0.35">
      <c r="A94" s="66">
        <v>1</v>
      </c>
      <c r="B94" s="66" t="e">
        <f t="shared" ca="1" si="12"/>
        <v>#NAME?</v>
      </c>
      <c r="C94" s="106" t="s">
        <v>1956</v>
      </c>
      <c r="D94" s="107" t="s">
        <v>22</v>
      </c>
      <c r="E94" s="108" t="s">
        <v>22</v>
      </c>
      <c r="F94" s="108" t="s">
        <v>2259</v>
      </c>
      <c r="G94" s="108" t="str">
        <f t="shared" si="13"/>
        <v>"4.1 Investissements"</v>
      </c>
      <c r="H94" s="108" t="str">
        <f t="shared" si="14"/>
        <v>"4.1 Investering"</v>
      </c>
      <c r="I94" s="139" t="str">
        <f t="shared" si="15"/>
        <v>if(lang=1;"4.1 Investissements";if(lang=2;"4.1 Investering";""))</v>
      </c>
      <c r="J94" s="139" t="str">
        <f t="shared" si="16"/>
        <v>B21</v>
      </c>
      <c r="K94" s="139" t="str">
        <f t="shared" si="17"/>
        <v>"B21"</v>
      </c>
      <c r="L94" s="139" t="str">
        <f t="shared" si="22"/>
        <v>"1"</v>
      </c>
      <c r="M94" s="139">
        <f t="shared" si="18"/>
        <v>19</v>
      </c>
      <c r="N94" s="139">
        <f t="shared" si="19"/>
        <v>15</v>
      </c>
      <c r="O94" t="s">
        <v>2384</v>
      </c>
      <c r="P94" s="139" t="str">
        <f t="shared" si="20"/>
        <v>if(lang=1;labels!e94;if(lang=2;labels!f94;""))</v>
      </c>
      <c r="Q94" t="s">
        <v>2563</v>
      </c>
      <c r="R94" s="139" t="str">
        <f t="shared" si="21"/>
        <v>=if(lang=1;labels!e93;if(lang=2;labels!f93;""))</v>
      </c>
    </row>
    <row r="95" spans="1:18" ht="15" customHeight="1" x14ac:dyDescent="0.35">
      <c r="A95" s="66">
        <v>1</v>
      </c>
      <c r="B95" s="66" t="e">
        <f t="shared" ca="1" si="12"/>
        <v>#NAME?</v>
      </c>
      <c r="C95" s="106" t="s">
        <v>1957</v>
      </c>
      <c r="D95" s="107" t="s">
        <v>23</v>
      </c>
      <c r="E95" s="108" t="s">
        <v>23</v>
      </c>
      <c r="F95" s="108" t="s">
        <v>2260</v>
      </c>
      <c r="G95" s="108" t="str">
        <f t="shared" si="13"/>
        <v>"4.2 Fonctionnement"</v>
      </c>
      <c r="H95" s="108" t="str">
        <f t="shared" si="14"/>
        <v>"4.2 Werking"</v>
      </c>
      <c r="I95" s="139" t="str">
        <f t="shared" si="15"/>
        <v>if(lang=1;"4.2 Fonctionnement";if(lang=2;"4.2 Werking";""))</v>
      </c>
      <c r="J95" s="139" t="str">
        <f t="shared" si="16"/>
        <v>B22</v>
      </c>
      <c r="K95" s="139" t="str">
        <f t="shared" si="17"/>
        <v>"B22"</v>
      </c>
      <c r="L95" s="139" t="str">
        <f t="shared" si="22"/>
        <v>"1"</v>
      </c>
      <c r="M95" s="139">
        <f t="shared" si="18"/>
        <v>18</v>
      </c>
      <c r="N95" s="139">
        <f t="shared" si="19"/>
        <v>11</v>
      </c>
      <c r="O95" t="s">
        <v>2385</v>
      </c>
      <c r="P95" s="139" t="str">
        <f t="shared" si="20"/>
        <v>if(lang=1;labels!e95;if(lang=2;labels!f95;""))</v>
      </c>
      <c r="Q95" t="s">
        <v>2564</v>
      </c>
      <c r="R95" s="139" t="str">
        <f t="shared" si="21"/>
        <v>=if(lang=1;labels!e94;if(lang=2;labels!f94;""))</v>
      </c>
    </row>
    <row r="96" spans="1:18" ht="15" customHeight="1" x14ac:dyDescent="0.35">
      <c r="A96" s="66">
        <v>1</v>
      </c>
      <c r="B96" s="66" t="e">
        <f t="shared" ca="1" si="12"/>
        <v>#NAME?</v>
      </c>
      <c r="C96" s="106" t="s">
        <v>1958</v>
      </c>
      <c r="D96" s="107" t="s">
        <v>2293</v>
      </c>
      <c r="E96" s="108" t="s">
        <v>2293</v>
      </c>
      <c r="F96" s="108" t="s">
        <v>2303</v>
      </c>
      <c r="G96" s="108" t="str">
        <f t="shared" si="13"/>
        <v>"4.3 Personnel"</v>
      </c>
      <c r="H96" s="108" t="str">
        <f t="shared" si="14"/>
        <v>"4.3 Personeel"</v>
      </c>
      <c r="I96" s="139" t="str">
        <f t="shared" si="15"/>
        <v>if(lang=1;"4.3 Personnel";if(lang=2;"4.3 Personeel";""))</v>
      </c>
      <c r="J96" s="139" t="str">
        <f t="shared" si="16"/>
        <v>B23</v>
      </c>
      <c r="K96" s="139" t="str">
        <f t="shared" si="17"/>
        <v>"B23"</v>
      </c>
      <c r="L96" s="139" t="str">
        <f t="shared" si="22"/>
        <v>"1"</v>
      </c>
      <c r="M96" s="139">
        <f t="shared" si="18"/>
        <v>13</v>
      </c>
      <c r="N96" s="139">
        <f t="shared" si="19"/>
        <v>13</v>
      </c>
      <c r="O96" t="s">
        <v>2386</v>
      </c>
      <c r="P96" s="139" t="str">
        <f t="shared" si="20"/>
        <v>if(lang=1;labels!e96;if(lang=2;labels!f96;""))</v>
      </c>
      <c r="Q96" t="s">
        <v>2565</v>
      </c>
      <c r="R96" s="139" t="str">
        <f t="shared" si="21"/>
        <v>=if(lang=1;labels!e95;if(lang=2;labels!f95;""))</v>
      </c>
    </row>
    <row r="97" spans="1:18" ht="15" customHeight="1" x14ac:dyDescent="0.35">
      <c r="A97" s="66">
        <v>1</v>
      </c>
      <c r="B97" s="66" t="e">
        <f t="shared" ca="1" si="12"/>
        <v>#NAME?</v>
      </c>
      <c r="C97" s="106" t="s">
        <v>1959</v>
      </c>
      <c r="D97" s="107" t="s">
        <v>1</v>
      </c>
      <c r="E97" s="108" t="s">
        <v>1</v>
      </c>
      <c r="F97" s="108" t="s">
        <v>2261</v>
      </c>
      <c r="G97" s="108" t="str">
        <f t="shared" si="13"/>
        <v>"TOTAL DES COÛTS OPÉRATIONNELS POUR L'OUTCOME"</v>
      </c>
      <c r="H97" s="108" t="str">
        <f t="shared" si="14"/>
        <v>"TOTAAL OPERATIONELE KOSTEN VOOR HET OUTCOME"</v>
      </c>
      <c r="I97" s="139" t="str">
        <f t="shared" si="15"/>
        <v>if(lang=1;"TOTAL DES COÛTS OPÉRATIONNELS POUR L'OUTCOME";if(lang=2;"TOTAAL OPERATIONELE KOSTEN VOOR HET OUTCOME";""))</v>
      </c>
      <c r="J97" s="139" t="str">
        <f t="shared" si="16"/>
        <v>B25</v>
      </c>
      <c r="K97" s="139" t="str">
        <f t="shared" si="17"/>
        <v>"B25"</v>
      </c>
      <c r="L97" s="139" t="str">
        <f t="shared" si="22"/>
        <v>"1"</v>
      </c>
      <c r="M97" s="139">
        <f t="shared" si="18"/>
        <v>44</v>
      </c>
      <c r="N97" s="139">
        <f t="shared" si="19"/>
        <v>43</v>
      </c>
      <c r="O97" t="s">
        <v>2387</v>
      </c>
      <c r="P97" s="139" t="str">
        <f t="shared" si="20"/>
        <v>if(lang=1;labels!e97;if(lang=2;labels!f97;""))</v>
      </c>
      <c r="Q97" t="s">
        <v>2566</v>
      </c>
      <c r="R97" s="139" t="str">
        <f t="shared" si="21"/>
        <v>=if(lang=1;labels!e96;if(lang=2;labels!f96;""))</v>
      </c>
    </row>
    <row r="98" spans="1:18" ht="15" customHeight="1" x14ac:dyDescent="0.35">
      <c r="A98" s="66">
        <v>1</v>
      </c>
      <c r="B98" s="66" t="e">
        <f t="shared" ca="1" si="12"/>
        <v>#NAME?</v>
      </c>
      <c r="C98" s="106" t="s">
        <v>1960</v>
      </c>
      <c r="D98" s="107" t="s">
        <v>24</v>
      </c>
      <c r="E98" s="108" t="s">
        <v>24</v>
      </c>
      <c r="F98" s="108" t="s">
        <v>2262</v>
      </c>
      <c r="G98" s="108" t="str">
        <f t="shared" si="13"/>
        <v>"TOTAL INVESTISSEMENTS"</v>
      </c>
      <c r="H98" s="108" t="str">
        <f t="shared" si="14"/>
        <v>"TOTAAL INVESTERING"</v>
      </c>
      <c r="I98" s="139" t="str">
        <f t="shared" si="15"/>
        <v>if(lang=1;"TOTAL INVESTISSEMENTS";if(lang=2;"TOTAAL INVESTERING";""))</v>
      </c>
      <c r="J98" s="139" t="str">
        <f t="shared" si="16"/>
        <v>B28</v>
      </c>
      <c r="K98" s="139" t="str">
        <f t="shared" si="17"/>
        <v>"B28"</v>
      </c>
      <c r="L98" s="139" t="str">
        <f t="shared" si="22"/>
        <v>"1"</v>
      </c>
      <c r="M98" s="139">
        <f t="shared" si="18"/>
        <v>21</v>
      </c>
      <c r="N98" s="139">
        <f t="shared" si="19"/>
        <v>18</v>
      </c>
      <c r="O98" t="s">
        <v>2388</v>
      </c>
      <c r="P98" s="139" t="str">
        <f t="shared" si="20"/>
        <v>if(lang=1;labels!e98;if(lang=2;labels!f98;""))</v>
      </c>
      <c r="Q98" t="s">
        <v>2567</v>
      </c>
      <c r="R98" s="139" t="str">
        <f t="shared" si="21"/>
        <v>=if(lang=1;labels!e97;if(lang=2;labels!f97;""))</v>
      </c>
    </row>
    <row r="99" spans="1:18" ht="15" customHeight="1" x14ac:dyDescent="0.35">
      <c r="A99" s="66">
        <v>1</v>
      </c>
      <c r="B99" s="66" t="e">
        <f t="shared" ca="1" si="12"/>
        <v>#NAME?</v>
      </c>
      <c r="C99" s="106" t="s">
        <v>1961</v>
      </c>
      <c r="D99" s="107" t="s">
        <v>25</v>
      </c>
      <c r="E99" s="108" t="s">
        <v>25</v>
      </c>
      <c r="F99" s="108" t="s">
        <v>2263</v>
      </c>
      <c r="G99" s="108" t="str">
        <f t="shared" si="13"/>
        <v>"A. Achat de véhicules"</v>
      </c>
      <c r="H99" s="108" t="str">
        <f t="shared" si="14"/>
        <v>"A. Aankoop voertuigen"</v>
      </c>
      <c r="I99" s="139" t="str">
        <f t="shared" si="15"/>
        <v>if(lang=1;"A. Achat de véhicules";if(lang=2;"A. Aankoop voertuigen";""))</v>
      </c>
      <c r="J99" s="139" t="str">
        <f t="shared" si="16"/>
        <v>B29</v>
      </c>
      <c r="K99" s="139" t="str">
        <f t="shared" si="17"/>
        <v>"B29"</v>
      </c>
      <c r="L99" s="139" t="str">
        <f t="shared" si="22"/>
        <v>"1"</v>
      </c>
      <c r="M99" s="139">
        <f t="shared" si="18"/>
        <v>21</v>
      </c>
      <c r="N99" s="139">
        <f t="shared" si="19"/>
        <v>21</v>
      </c>
      <c r="O99" t="s">
        <v>2389</v>
      </c>
      <c r="P99" s="139" t="str">
        <f t="shared" si="20"/>
        <v>if(lang=1;labels!e99;if(lang=2;labels!f99;""))</v>
      </c>
      <c r="Q99" t="s">
        <v>2568</v>
      </c>
      <c r="R99" s="139" t="str">
        <f t="shared" si="21"/>
        <v>=if(lang=1;labels!e98;if(lang=2;labels!f98;""))</v>
      </c>
    </row>
    <row r="100" spans="1:18" ht="15" customHeight="1" x14ac:dyDescent="0.35">
      <c r="A100" s="66">
        <v>1</v>
      </c>
      <c r="B100" s="66" t="e">
        <f t="shared" ca="1" si="12"/>
        <v>#NAME?</v>
      </c>
      <c r="C100" s="106" t="s">
        <v>1962</v>
      </c>
      <c r="D100" s="107" t="s">
        <v>26</v>
      </c>
      <c r="E100" s="108" t="s">
        <v>26</v>
      </c>
      <c r="F100" s="108" t="s">
        <v>2264</v>
      </c>
      <c r="G100" s="108" t="str">
        <f t="shared" si="13"/>
        <v>"B. Mobilier, ICT"</v>
      </c>
      <c r="H100" s="108" t="str">
        <f t="shared" si="14"/>
        <v>"B. Meubilair,  ICT"</v>
      </c>
      <c r="I100" s="139" t="str">
        <f t="shared" si="15"/>
        <v>if(lang=1;"B. Mobilier, ICT";if(lang=2;"B. Meubilair,  ICT";""))</v>
      </c>
      <c r="J100" s="139" t="str">
        <f t="shared" si="16"/>
        <v>B30</v>
      </c>
      <c r="K100" s="139" t="str">
        <f t="shared" si="17"/>
        <v>"B30"</v>
      </c>
      <c r="L100" s="139" t="str">
        <f t="shared" si="22"/>
        <v>"1"</v>
      </c>
      <c r="M100" s="139">
        <f t="shared" si="18"/>
        <v>16</v>
      </c>
      <c r="N100" s="139">
        <f t="shared" si="19"/>
        <v>18</v>
      </c>
      <c r="O100" t="s">
        <v>2390</v>
      </c>
      <c r="P100" s="139" t="str">
        <f t="shared" si="20"/>
        <v>if(lang=1;labels!e100;if(lang=2;labels!f100;""))</v>
      </c>
      <c r="Q100" t="s">
        <v>2569</v>
      </c>
      <c r="R100" s="139" t="str">
        <f t="shared" si="21"/>
        <v>=if(lang=1;labels!e99;if(lang=2;labels!f99;""))</v>
      </c>
    </row>
    <row r="101" spans="1:18" ht="15" customHeight="1" x14ac:dyDescent="0.35">
      <c r="A101" s="66">
        <v>1</v>
      </c>
      <c r="B101" s="66" t="e">
        <f t="shared" ca="1" si="12"/>
        <v>#NAME?</v>
      </c>
      <c r="C101" s="106" t="s">
        <v>1963</v>
      </c>
      <c r="D101" s="107" t="s">
        <v>27</v>
      </c>
      <c r="E101" s="108" t="s">
        <v>27</v>
      </c>
      <c r="F101" s="108" t="s">
        <v>2354</v>
      </c>
      <c r="G101" s="108" t="str">
        <f t="shared" si="13"/>
        <v>"C. Autres"</v>
      </c>
      <c r="H101" s="108" t="str">
        <f t="shared" si="14"/>
        <v>"C. Andere"</v>
      </c>
      <c r="I101" s="139" t="str">
        <f t="shared" si="15"/>
        <v>if(lang=1;"C. Autres";if(lang=2;"C. Andere";""))</v>
      </c>
      <c r="J101" s="139" t="str">
        <f t="shared" si="16"/>
        <v>B31</v>
      </c>
      <c r="K101" s="139" t="str">
        <f t="shared" si="17"/>
        <v>"B31"</v>
      </c>
      <c r="L101" s="139" t="str">
        <f t="shared" si="22"/>
        <v>"1"</v>
      </c>
      <c r="M101" s="139">
        <f t="shared" si="18"/>
        <v>9</v>
      </c>
      <c r="N101" s="139">
        <f t="shared" si="19"/>
        <v>9</v>
      </c>
      <c r="O101" t="s">
        <v>2391</v>
      </c>
      <c r="P101" s="139" t="str">
        <f t="shared" si="20"/>
        <v>if(lang=1;labels!e101;if(lang=2;labels!f101;""))</v>
      </c>
      <c r="Q101" t="s">
        <v>2570</v>
      </c>
      <c r="R101" s="139" t="str">
        <f t="shared" si="21"/>
        <v>=if(lang=1;labels!e100;if(lang=2;labels!f100;""))</v>
      </c>
    </row>
    <row r="102" spans="1:18" ht="15" customHeight="1" x14ac:dyDescent="0.35">
      <c r="A102" s="66">
        <v>1</v>
      </c>
      <c r="B102" s="66" t="e">
        <f t="shared" ca="1" si="12"/>
        <v>#NAME?</v>
      </c>
      <c r="C102" s="106" t="s">
        <v>1964</v>
      </c>
      <c r="D102" s="107" t="s">
        <v>28</v>
      </c>
      <c r="E102" s="108" t="s">
        <v>28</v>
      </c>
      <c r="F102" s="108" t="s">
        <v>2267</v>
      </c>
      <c r="G102" s="108" t="str">
        <f t="shared" si="13"/>
        <v>"TOTAL FONCTIONNEMENT"</v>
      </c>
      <c r="H102" s="108" t="str">
        <f t="shared" si="14"/>
        <v>"TOTAAL WERKING"</v>
      </c>
      <c r="I102" s="139" t="str">
        <f t="shared" si="15"/>
        <v>if(lang=1;"TOTAL FONCTIONNEMENT";if(lang=2;"TOTAAL WERKING";""))</v>
      </c>
      <c r="J102" s="139" t="str">
        <f t="shared" si="16"/>
        <v>B33</v>
      </c>
      <c r="K102" s="139" t="str">
        <f t="shared" si="17"/>
        <v>"B33"</v>
      </c>
      <c r="L102" s="139" t="str">
        <f t="shared" si="22"/>
        <v>"1"</v>
      </c>
      <c r="M102" s="139">
        <f t="shared" si="18"/>
        <v>20</v>
      </c>
      <c r="N102" s="139">
        <f t="shared" si="19"/>
        <v>14</v>
      </c>
      <c r="O102" t="s">
        <v>2392</v>
      </c>
      <c r="P102" s="139" t="str">
        <f t="shared" si="20"/>
        <v>if(lang=1;labels!e102;if(lang=2;labels!f102;""))</v>
      </c>
      <c r="Q102" t="s">
        <v>2571</v>
      </c>
      <c r="R102" s="139" t="str">
        <f t="shared" si="21"/>
        <v>=if(lang=1;labels!e101;if(lang=2;labels!f101;""))</v>
      </c>
    </row>
    <row r="103" spans="1:18" ht="15" customHeight="1" x14ac:dyDescent="0.35">
      <c r="A103" s="66">
        <v>1</v>
      </c>
      <c r="B103" s="66" t="e">
        <f t="shared" ca="1" si="12"/>
        <v>#NAME?</v>
      </c>
      <c r="C103" s="106" t="s">
        <v>1965</v>
      </c>
      <c r="D103" s="107" t="s">
        <v>29</v>
      </c>
      <c r="E103" s="108" t="s">
        <v>29</v>
      </c>
      <c r="F103" s="108" t="s">
        <v>2268</v>
      </c>
      <c r="G103" s="108" t="str">
        <f t="shared" si="13"/>
        <v>"A. Déplacements"</v>
      </c>
      <c r="H103" s="108" t="str">
        <f t="shared" si="14"/>
        <v>"A. Verplaatsingen"</v>
      </c>
      <c r="I103" s="139" t="str">
        <f t="shared" si="15"/>
        <v>if(lang=1;"A. Déplacements";if(lang=2;"A. Verplaatsingen";""))</v>
      </c>
      <c r="J103" s="139" t="str">
        <f t="shared" si="16"/>
        <v>B34</v>
      </c>
      <c r="K103" s="139" t="str">
        <f t="shared" si="17"/>
        <v>"B34"</v>
      </c>
      <c r="L103" s="139" t="str">
        <f t="shared" si="22"/>
        <v>"1"</v>
      </c>
      <c r="M103" s="139">
        <f t="shared" si="18"/>
        <v>15</v>
      </c>
      <c r="N103" s="139">
        <f t="shared" si="19"/>
        <v>17</v>
      </c>
      <c r="O103" t="s">
        <v>2393</v>
      </c>
      <c r="P103" s="139" t="str">
        <f t="shared" si="20"/>
        <v>if(lang=1;labels!e103;if(lang=2;labels!f103;""))</v>
      </c>
      <c r="Q103" t="s">
        <v>2572</v>
      </c>
      <c r="R103" s="139" t="str">
        <f t="shared" si="21"/>
        <v>=if(lang=1;labels!e102;if(lang=2;labels!f102;""))</v>
      </c>
    </row>
    <row r="104" spans="1:18" ht="15" customHeight="1" x14ac:dyDescent="0.35">
      <c r="A104" s="66">
        <v>1</v>
      </c>
      <c r="B104" s="66" t="e">
        <f t="shared" ca="1" si="12"/>
        <v>#NAME?</v>
      </c>
      <c r="C104" s="106" t="s">
        <v>1966</v>
      </c>
      <c r="D104" s="107" t="s">
        <v>30</v>
      </c>
      <c r="E104" s="108" t="s">
        <v>30</v>
      </c>
      <c r="F104" s="108" t="s">
        <v>2269</v>
      </c>
      <c r="G104" s="108" t="str">
        <f t="shared" si="13"/>
        <v>"B. Bureau local"</v>
      </c>
      <c r="H104" s="108" t="str">
        <f t="shared" si="14"/>
        <v>"B. Lokaal kantoor"</v>
      </c>
      <c r="I104" s="139" t="str">
        <f t="shared" si="15"/>
        <v>if(lang=1;"B. Bureau local";if(lang=2;"B. Lokaal kantoor";""))</v>
      </c>
      <c r="J104" s="139" t="str">
        <f t="shared" si="16"/>
        <v>B35</v>
      </c>
      <c r="K104" s="139" t="str">
        <f t="shared" si="17"/>
        <v>"B35"</v>
      </c>
      <c r="L104" s="139" t="str">
        <f t="shared" si="22"/>
        <v>"1"</v>
      </c>
      <c r="M104" s="139">
        <f t="shared" si="18"/>
        <v>15</v>
      </c>
      <c r="N104" s="139">
        <f t="shared" si="19"/>
        <v>17</v>
      </c>
      <c r="O104" t="s">
        <v>2394</v>
      </c>
      <c r="P104" s="139" t="str">
        <f t="shared" si="20"/>
        <v>if(lang=1;labels!e104;if(lang=2;labels!f104;""))</v>
      </c>
      <c r="Q104" t="s">
        <v>2573</v>
      </c>
      <c r="R104" s="139" t="str">
        <f t="shared" si="21"/>
        <v>=if(lang=1;labels!e103;if(lang=2;labels!f103;""))</v>
      </c>
    </row>
    <row r="105" spans="1:18" ht="15" customHeight="1" x14ac:dyDescent="0.35">
      <c r="A105" s="66">
        <v>1</v>
      </c>
      <c r="B105" s="66" t="e">
        <f t="shared" ca="1" si="12"/>
        <v>#NAME?</v>
      </c>
      <c r="C105" s="106" t="s">
        <v>1967</v>
      </c>
      <c r="D105" s="107" t="s">
        <v>27</v>
      </c>
      <c r="E105" s="108" t="s">
        <v>27</v>
      </c>
      <c r="F105" s="108" t="s">
        <v>2354</v>
      </c>
      <c r="G105" s="108" t="str">
        <f t="shared" si="13"/>
        <v>"C. Autres"</v>
      </c>
      <c r="H105" s="108" t="str">
        <f t="shared" si="14"/>
        <v>"C. Andere"</v>
      </c>
      <c r="I105" s="139" t="str">
        <f t="shared" si="15"/>
        <v>if(lang=1;"C. Autres";if(lang=2;"C. Andere";""))</v>
      </c>
      <c r="J105" s="139" t="str">
        <f t="shared" si="16"/>
        <v>B36</v>
      </c>
      <c r="K105" s="139" t="str">
        <f t="shared" si="17"/>
        <v>"B36"</v>
      </c>
      <c r="L105" s="139" t="str">
        <f t="shared" si="22"/>
        <v>"1"</v>
      </c>
      <c r="M105" s="139">
        <f t="shared" si="18"/>
        <v>9</v>
      </c>
      <c r="N105" s="139">
        <f t="shared" si="19"/>
        <v>9</v>
      </c>
      <c r="O105" t="s">
        <v>2391</v>
      </c>
      <c r="P105" s="139" t="str">
        <f t="shared" si="20"/>
        <v>if(lang=1;labels!e105;if(lang=2;labels!f105;""))</v>
      </c>
      <c r="Q105" t="s">
        <v>2574</v>
      </c>
      <c r="R105" s="139" t="str">
        <f t="shared" si="21"/>
        <v>=if(lang=1;labels!e104;if(lang=2;labels!f104;""))</v>
      </c>
    </row>
    <row r="106" spans="1:18" ht="15" customHeight="1" x14ac:dyDescent="0.35">
      <c r="A106" s="66">
        <v>1</v>
      </c>
      <c r="B106" s="66" t="e">
        <f t="shared" ca="1" si="12"/>
        <v>#NAME?</v>
      </c>
      <c r="C106" s="106" t="s">
        <v>1968</v>
      </c>
      <c r="D106" s="107" t="s">
        <v>2297</v>
      </c>
      <c r="E106" s="108" t="s">
        <v>2297</v>
      </c>
      <c r="F106" s="108" t="s">
        <v>2357</v>
      </c>
      <c r="G106" s="108" t="str">
        <f t="shared" si="13"/>
        <v>"TOTAL PERSONNEL"</v>
      </c>
      <c r="H106" s="108" t="str">
        <f t="shared" si="14"/>
        <v>"TOTAAL PERSONEEL"</v>
      </c>
      <c r="I106" s="139" t="str">
        <f t="shared" si="15"/>
        <v>if(lang=1;"TOTAL PERSONNEL";if(lang=2;"TOTAAL PERSONEEL";""))</v>
      </c>
      <c r="J106" s="139" t="str">
        <f t="shared" si="16"/>
        <v>B38</v>
      </c>
      <c r="K106" s="139" t="str">
        <f t="shared" si="17"/>
        <v>"B38"</v>
      </c>
      <c r="L106" s="139" t="str">
        <f t="shared" si="22"/>
        <v>"1"</v>
      </c>
      <c r="M106" s="139">
        <f t="shared" si="18"/>
        <v>15</v>
      </c>
      <c r="N106" s="139">
        <f t="shared" si="19"/>
        <v>16</v>
      </c>
      <c r="O106" t="s">
        <v>2395</v>
      </c>
      <c r="P106" s="139" t="str">
        <f t="shared" si="20"/>
        <v>if(lang=1;labels!e106;if(lang=2;labels!f106;""))</v>
      </c>
      <c r="Q106" t="s">
        <v>2575</v>
      </c>
      <c r="R106" s="139" t="str">
        <f t="shared" si="21"/>
        <v>=if(lang=1;labels!e105;if(lang=2;labels!f105;""))</v>
      </c>
    </row>
    <row r="107" spans="1:18" ht="15" customHeight="1" x14ac:dyDescent="0.35">
      <c r="A107" s="66">
        <v>1</v>
      </c>
      <c r="B107" s="66" t="e">
        <f t="shared" ca="1" si="12"/>
        <v>#NAME?</v>
      </c>
      <c r="C107" s="106" t="s">
        <v>1969</v>
      </c>
      <c r="D107" s="107" t="s">
        <v>2298</v>
      </c>
      <c r="E107" s="108" t="s">
        <v>2298</v>
      </c>
      <c r="F107" s="108" t="s">
        <v>2356</v>
      </c>
      <c r="G107" s="108" t="str">
        <f t="shared" si="13"/>
        <v>"A. Salaires au siège"</v>
      </c>
      <c r="H107" s="108" t="str">
        <f t="shared" si="14"/>
        <v>"A. Salaris hoofdzetel "</v>
      </c>
      <c r="I107" s="139" t="str">
        <f t="shared" si="15"/>
        <v>if(lang=1;"A. Salaires au siège";if(lang=2;"A. Salaris hoofdzetel ";""))</v>
      </c>
      <c r="J107" s="139" t="str">
        <f t="shared" si="16"/>
        <v>B39</v>
      </c>
      <c r="K107" s="139" t="str">
        <f t="shared" si="17"/>
        <v>"B39"</v>
      </c>
      <c r="L107" s="139" t="str">
        <f t="shared" si="22"/>
        <v>"1"</v>
      </c>
      <c r="M107" s="139">
        <f t="shared" si="18"/>
        <v>20</v>
      </c>
      <c r="N107" s="139">
        <f t="shared" si="19"/>
        <v>22</v>
      </c>
      <c r="O107" t="s">
        <v>2396</v>
      </c>
      <c r="P107" s="139" t="str">
        <f t="shared" si="20"/>
        <v>if(lang=1;labels!e107;if(lang=2;labels!f107;""))</v>
      </c>
      <c r="Q107" t="s">
        <v>2576</v>
      </c>
      <c r="R107" s="139" t="str">
        <f t="shared" si="21"/>
        <v>=if(lang=1;labels!e106;if(lang=2;labels!f106;""))</v>
      </c>
    </row>
    <row r="108" spans="1:18" ht="15" customHeight="1" x14ac:dyDescent="0.35">
      <c r="A108" s="66">
        <v>1</v>
      </c>
      <c r="B108" s="66" t="e">
        <f t="shared" ca="1" si="12"/>
        <v>#NAME?</v>
      </c>
      <c r="C108" s="106" t="s">
        <v>1970</v>
      </c>
      <c r="D108" s="107" t="s">
        <v>2299</v>
      </c>
      <c r="E108" s="108" t="s">
        <v>2299</v>
      </c>
      <c r="F108" s="108" t="s">
        <v>2358</v>
      </c>
      <c r="G108" s="108" t="str">
        <f t="shared" si="13"/>
        <v>"B. Salaires des expatriés"</v>
      </c>
      <c r="H108" s="108" t="str">
        <f t="shared" si="14"/>
        <v>"B. Salaris expats"</v>
      </c>
      <c r="I108" s="139" t="str">
        <f t="shared" si="15"/>
        <v>if(lang=1;"B. Salaires des expatriés";if(lang=2;"B. Salaris expats";""))</v>
      </c>
      <c r="J108" s="139" t="str">
        <f t="shared" si="16"/>
        <v>B40</v>
      </c>
      <c r="K108" s="139" t="str">
        <f t="shared" si="17"/>
        <v>"B40"</v>
      </c>
      <c r="L108" s="139" t="str">
        <f t="shared" si="22"/>
        <v>"1"</v>
      </c>
      <c r="M108" s="139">
        <f t="shared" si="18"/>
        <v>25</v>
      </c>
      <c r="N108" s="139">
        <f t="shared" si="19"/>
        <v>17</v>
      </c>
      <c r="O108" t="s">
        <v>2397</v>
      </c>
      <c r="P108" s="139" t="str">
        <f t="shared" si="20"/>
        <v>if(lang=1;labels!e108;if(lang=2;labels!f108;""))</v>
      </c>
      <c r="Q108" t="s">
        <v>2577</v>
      </c>
      <c r="R108" s="139" t="str">
        <f t="shared" si="21"/>
        <v>=if(lang=1;labels!e107;if(lang=2;labels!f107;""))</v>
      </c>
    </row>
    <row r="109" spans="1:18" ht="15" customHeight="1" x14ac:dyDescent="0.35">
      <c r="A109" s="66">
        <v>1</v>
      </c>
      <c r="B109" s="66" t="e">
        <f t="shared" ca="1" si="12"/>
        <v>#NAME?</v>
      </c>
      <c r="C109" s="106" t="s">
        <v>1971</v>
      </c>
      <c r="D109" s="107" t="s">
        <v>2300</v>
      </c>
      <c r="E109" s="108" t="s">
        <v>2300</v>
      </c>
      <c r="F109" s="108" t="s">
        <v>2359</v>
      </c>
      <c r="G109" s="108" t="str">
        <f t="shared" si="13"/>
        <v>"C. Salaires du personnel local"</v>
      </c>
      <c r="H109" s="108" t="str">
        <f t="shared" si="14"/>
        <v>"C. Salaris lokaal personeel"</v>
      </c>
      <c r="I109" s="139" t="str">
        <f t="shared" si="15"/>
        <v>if(lang=1;"C. Salaires du personnel local";if(lang=2;"C. Salaris lokaal personeel";""))</v>
      </c>
      <c r="J109" s="139" t="str">
        <f t="shared" si="16"/>
        <v>B41</v>
      </c>
      <c r="K109" s="139" t="str">
        <f t="shared" si="17"/>
        <v>"B41"</v>
      </c>
      <c r="L109" s="139" t="str">
        <f t="shared" si="22"/>
        <v>"1"</v>
      </c>
      <c r="M109" s="139">
        <f t="shared" si="18"/>
        <v>30</v>
      </c>
      <c r="N109" s="139">
        <f t="shared" si="19"/>
        <v>27</v>
      </c>
      <c r="O109" t="s">
        <v>2398</v>
      </c>
      <c r="P109" s="139" t="str">
        <f t="shared" si="20"/>
        <v>if(lang=1;labels!e109;if(lang=2;labels!f109;""))</v>
      </c>
      <c r="Q109" t="s">
        <v>2578</v>
      </c>
      <c r="R109" s="139" t="str">
        <f t="shared" si="21"/>
        <v>=if(lang=1;labels!e108;if(lang=2;labels!f108;""))</v>
      </c>
    </row>
    <row r="110" spans="1:18" ht="15" customHeight="1" x14ac:dyDescent="0.35">
      <c r="A110" s="66">
        <v>1</v>
      </c>
      <c r="B110" s="66" t="e">
        <f t="shared" ca="1" si="12"/>
        <v>#NAME?</v>
      </c>
      <c r="C110" s="106" t="s">
        <v>1972</v>
      </c>
      <c r="D110" s="107" t="s">
        <v>31</v>
      </c>
      <c r="E110" s="108" t="s">
        <v>31</v>
      </c>
      <c r="F110" s="108" t="s">
        <v>2360</v>
      </c>
      <c r="G110" s="108" t="str">
        <f t="shared" si="13"/>
        <v>"D. Autres frais"</v>
      </c>
      <c r="H110" s="108" t="str">
        <f t="shared" si="14"/>
        <v>"D. Andere kosten"</v>
      </c>
      <c r="I110" s="139" t="str">
        <f t="shared" si="15"/>
        <v>if(lang=1;"D. Autres frais";if(lang=2;"D. Andere kosten";""))</v>
      </c>
      <c r="J110" s="139" t="str">
        <f t="shared" si="16"/>
        <v>B42</v>
      </c>
      <c r="K110" s="139" t="str">
        <f t="shared" si="17"/>
        <v>"B42"</v>
      </c>
      <c r="L110" s="139" t="str">
        <f t="shared" si="22"/>
        <v>"1"</v>
      </c>
      <c r="M110" s="139">
        <f t="shared" si="18"/>
        <v>15</v>
      </c>
      <c r="N110" s="139">
        <f t="shared" si="19"/>
        <v>16</v>
      </c>
      <c r="O110" t="s">
        <v>2399</v>
      </c>
      <c r="P110" s="139" t="str">
        <f t="shared" si="20"/>
        <v>if(lang=1;labels!e110;if(lang=2;labels!f110;""))</v>
      </c>
      <c r="Q110" t="s">
        <v>2579</v>
      </c>
      <c r="R110" s="139" t="str">
        <f t="shared" si="21"/>
        <v>=if(lang=1;labels!e109;if(lang=2;labels!f109;""))</v>
      </c>
    </row>
    <row r="111" spans="1:18" ht="15" customHeight="1" x14ac:dyDescent="0.35">
      <c r="A111" s="66">
        <v>1</v>
      </c>
      <c r="B111" s="66" t="e">
        <f t="shared" ca="1" si="12"/>
        <v>#NAME?</v>
      </c>
      <c r="C111" s="106" t="s">
        <v>1973</v>
      </c>
      <c r="D111" s="107" t="s">
        <v>2301</v>
      </c>
      <c r="E111" s="108" t="s">
        <v>2301</v>
      </c>
      <c r="F111" s="108" t="s">
        <v>2330</v>
      </c>
      <c r="G111" s="108" t="str">
        <f t="shared" si="13"/>
        <v>"Salaire du personnel : montants bruts incluant les charges de sécurité sociale et les autres coûts liés"</v>
      </c>
      <c r="H111" s="108" t="str">
        <f t="shared" si="14"/>
        <v>"Salarissen personeel: brutobedragen met inbegrip van sociale lasten en andere daarmee verband houdende kosten"</v>
      </c>
      <c r="I111" s="139" t="str">
        <f t="shared" si="15"/>
        <v>if(lang=1;"Salaire du personnel : montants bruts incluant les charges de sécurité sociale et les autres coûts liés";if(lang=2;"Salarissen personeel: brutobedragen met inbegrip van sociale lasten en andere daarmee verband houdende kosten";""))</v>
      </c>
      <c r="J111" s="139" t="str">
        <f t="shared" si="16"/>
        <v>B43</v>
      </c>
      <c r="K111" s="139" t="str">
        <f t="shared" si="17"/>
        <v>"B43"</v>
      </c>
      <c r="L111" s="139" t="str">
        <f t="shared" si="22"/>
        <v>"1"</v>
      </c>
      <c r="M111" s="139">
        <f t="shared" si="18"/>
        <v>103</v>
      </c>
      <c r="N111" s="139">
        <f t="shared" si="19"/>
        <v>109</v>
      </c>
      <c r="O111" t="s">
        <v>2400</v>
      </c>
      <c r="P111" s="139" t="str">
        <f t="shared" si="20"/>
        <v>if(lang=1;labels!e111;if(lang=2;labels!f111;""))</v>
      </c>
      <c r="Q111" t="s">
        <v>2580</v>
      </c>
      <c r="R111" s="139" t="str">
        <f t="shared" si="21"/>
        <v>=if(lang=1;labels!e110;if(lang=2;labels!f110;""))</v>
      </c>
    </row>
    <row r="112" spans="1:18" ht="15" customHeight="1" x14ac:dyDescent="0.35">
      <c r="A112" s="66">
        <v>1</v>
      </c>
      <c r="B112" s="66" t="e">
        <f t="shared" ca="1" si="12"/>
        <v>#NAME?</v>
      </c>
      <c r="C112" s="106" t="s">
        <v>1974</v>
      </c>
      <c r="D112" s="107" t="s">
        <v>1</v>
      </c>
      <c r="E112" s="108" t="s">
        <v>1</v>
      </c>
      <c r="F112" s="108" t="s">
        <v>2367</v>
      </c>
      <c r="G112" s="108" t="str">
        <f t="shared" si="13"/>
        <v>"TOTAL DES COÛTS OPÉRATIONNELS POUR L'OUTCOME"</v>
      </c>
      <c r="H112" s="108" t="s">
        <v>2366</v>
      </c>
      <c r="I112" s="139" t="str">
        <f t="shared" si="15"/>
        <v>if(lang=1;"TOTAL DES COÛTS OPÉRATIONNELS POUR L'OUTCOME";if(lang=2;"TOTAAL OPERATIONELE KOSTEN VOOR DE OUTCOME";""))</v>
      </c>
      <c r="J112" s="139" t="str">
        <f t="shared" si="16"/>
        <v>B56</v>
      </c>
      <c r="K112" s="139" t="str">
        <f t="shared" si="17"/>
        <v>"B56"</v>
      </c>
      <c r="L112" s="139" t="str">
        <f t="shared" si="22"/>
        <v>"1"</v>
      </c>
      <c r="M112" s="139">
        <f t="shared" si="18"/>
        <v>44</v>
      </c>
      <c r="N112" s="139">
        <f t="shared" si="19"/>
        <v>42</v>
      </c>
      <c r="O112" t="s">
        <v>2401</v>
      </c>
      <c r="P112" s="139" t="str">
        <f t="shared" si="20"/>
        <v>if(lang=1;labels!e112;if(lang=2;labels!f112;""))</v>
      </c>
      <c r="Q112" t="s">
        <v>2581</v>
      </c>
      <c r="R112" s="139" t="str">
        <f t="shared" si="21"/>
        <v>=if(lang=1;labels!e111;if(lang=2;labels!f111;""))</v>
      </c>
    </row>
    <row r="113" spans="1:18" ht="15" customHeight="1" x14ac:dyDescent="0.35">
      <c r="A113" s="66">
        <v>1</v>
      </c>
      <c r="B113" s="66" t="e">
        <f t="shared" ca="1" si="12"/>
        <v>#NAME?</v>
      </c>
      <c r="C113" s="106" t="s">
        <v>1975</v>
      </c>
      <c r="D113" s="107" t="s">
        <v>4</v>
      </c>
      <c r="E113" s="108" t="s">
        <v>4</v>
      </c>
      <c r="F113" s="108" t="s">
        <v>2279</v>
      </c>
      <c r="G113" s="108" t="str">
        <f t="shared" si="13"/>
        <v>"ACTIVITÉS SUPRANATIONALES"</v>
      </c>
      <c r="H113" s="108" t="str">
        <f t="shared" si="14"/>
        <v>"SUPRANATIONALE ACTIVITEITEN"</v>
      </c>
      <c r="I113" s="139" t="str">
        <f t="shared" si="15"/>
        <v>if(lang=1;"ACTIVITÉS SUPRANATIONALES";if(lang=2;"SUPRANATIONALE ACTIVITEITEN";""))</v>
      </c>
      <c r="J113" s="139" t="str">
        <f t="shared" si="16"/>
        <v>B59</v>
      </c>
      <c r="K113" s="139" t="str">
        <f t="shared" si="17"/>
        <v>"B59"</v>
      </c>
      <c r="L113" s="139" t="str">
        <f t="shared" si="22"/>
        <v>"1"</v>
      </c>
      <c r="M113" s="139">
        <f t="shared" si="18"/>
        <v>25</v>
      </c>
      <c r="N113" s="139">
        <f t="shared" si="19"/>
        <v>27</v>
      </c>
      <c r="O113" t="s">
        <v>2402</v>
      </c>
      <c r="P113" s="139" t="str">
        <f t="shared" si="20"/>
        <v>if(lang=1;labels!e113;if(lang=2;labels!f113;""))</v>
      </c>
      <c r="Q113" t="s">
        <v>2582</v>
      </c>
      <c r="R113" s="139" t="str">
        <f t="shared" si="21"/>
        <v>=if(lang=1;labels!e112;if(lang=2;labels!f112;""))</v>
      </c>
    </row>
    <row r="114" spans="1:18" ht="15" customHeight="1" x14ac:dyDescent="0.35">
      <c r="A114" s="66">
        <v>1</v>
      </c>
      <c r="B114" s="66" t="e">
        <f t="shared" ca="1" si="12"/>
        <v>#NAME?</v>
      </c>
      <c r="C114" s="106" t="s">
        <v>1976</v>
      </c>
      <c r="D114" s="107" t="s">
        <v>6</v>
      </c>
      <c r="E114" s="108" t="s">
        <v>2665</v>
      </c>
      <c r="F114" s="108" t="s">
        <v>2632</v>
      </c>
      <c r="G114" s="108" t="str">
        <f t="shared" si="13"/>
        <v>"PAYS 1"</v>
      </c>
      <c r="H114" s="108" t="str">
        <f t="shared" si="14"/>
        <v>"LAND 1"</v>
      </c>
      <c r="I114" s="139" t="str">
        <f t="shared" si="15"/>
        <v>if(lang=1;"PAYS 1";if(lang=2;"LAND 1";""))</v>
      </c>
      <c r="J114" s="139" t="str">
        <f t="shared" si="16"/>
        <v>B60</v>
      </c>
      <c r="K114" s="139" t="str">
        <f t="shared" si="17"/>
        <v>"B60"</v>
      </c>
      <c r="L114" s="139" t="str">
        <f t="shared" si="22"/>
        <v>"1"</v>
      </c>
      <c r="M114" s="139">
        <f t="shared" si="18"/>
        <v>6</v>
      </c>
      <c r="N114" s="139">
        <f t="shared" si="19"/>
        <v>6</v>
      </c>
      <c r="O114" t="s">
        <v>2403</v>
      </c>
      <c r="P114" s="139" t="str">
        <f t="shared" si="20"/>
        <v>if(lang=1;labels!e114;if(lang=2;labels!f114;""))</v>
      </c>
      <c r="Q114" t="s">
        <v>2583</v>
      </c>
      <c r="R114" s="139" t="str">
        <f t="shared" si="21"/>
        <v>=if(lang=1;labels!e113;if(lang=2;labels!f113;""))</v>
      </c>
    </row>
    <row r="115" spans="1:18" ht="15" customHeight="1" x14ac:dyDescent="0.35">
      <c r="A115" s="66">
        <v>1</v>
      </c>
      <c r="B115" s="66" t="e">
        <f t="shared" ca="1" si="12"/>
        <v>#NAME?</v>
      </c>
      <c r="C115" s="106" t="s">
        <v>1977</v>
      </c>
      <c r="D115" s="107" t="s">
        <v>7</v>
      </c>
      <c r="E115" s="108" t="s">
        <v>2666</v>
      </c>
      <c r="F115" s="108" t="s">
        <v>2633</v>
      </c>
      <c r="G115" s="108" t="str">
        <f t="shared" si="13"/>
        <v>"PAYS 2"</v>
      </c>
      <c r="H115" s="108" t="str">
        <f t="shared" si="14"/>
        <v>"LAND 2"</v>
      </c>
      <c r="I115" s="139" t="str">
        <f t="shared" si="15"/>
        <v>if(lang=1;"PAYS 2";if(lang=2;"LAND 2";""))</v>
      </c>
      <c r="J115" s="139" t="str">
        <f t="shared" si="16"/>
        <v>B61</v>
      </c>
      <c r="K115" s="139" t="str">
        <f t="shared" si="17"/>
        <v>"B61"</v>
      </c>
      <c r="L115" s="139" t="str">
        <f t="shared" si="22"/>
        <v>"1"</v>
      </c>
      <c r="M115" s="139">
        <f t="shared" si="18"/>
        <v>6</v>
      </c>
      <c r="N115" s="139">
        <f t="shared" si="19"/>
        <v>6</v>
      </c>
      <c r="O115" t="s">
        <v>2404</v>
      </c>
      <c r="P115" s="139" t="str">
        <f t="shared" si="20"/>
        <v>if(lang=1;labels!e115;if(lang=2;labels!f115;""))</v>
      </c>
      <c r="Q115" t="s">
        <v>2584</v>
      </c>
      <c r="R115" s="139" t="str">
        <f t="shared" si="21"/>
        <v>=if(lang=1;labels!e114;if(lang=2;labels!f114;""))</v>
      </c>
    </row>
    <row r="116" spans="1:18" ht="15" customHeight="1" x14ac:dyDescent="0.35">
      <c r="A116" s="66">
        <v>1</v>
      </c>
      <c r="B116" s="66" t="e">
        <f t="shared" ca="1" si="12"/>
        <v>#NAME?</v>
      </c>
      <c r="C116" s="106" t="s">
        <v>1978</v>
      </c>
      <c r="D116" s="107" t="s">
        <v>8</v>
      </c>
      <c r="E116" s="108" t="s">
        <v>2667</v>
      </c>
      <c r="F116" s="108" t="s">
        <v>2634</v>
      </c>
      <c r="G116" s="108" t="str">
        <f t="shared" si="13"/>
        <v>"PAYS 3"</v>
      </c>
      <c r="H116" s="108" t="str">
        <f t="shared" si="14"/>
        <v>"LAND 3"</v>
      </c>
      <c r="I116" s="139" t="str">
        <f t="shared" si="15"/>
        <v>if(lang=1;"PAYS 3";if(lang=2;"LAND 3";""))</v>
      </c>
      <c r="J116" s="139" t="str">
        <f t="shared" si="16"/>
        <v>B62</v>
      </c>
      <c r="K116" s="139" t="str">
        <f t="shared" si="17"/>
        <v>"B62"</v>
      </c>
      <c r="L116" s="139" t="str">
        <f t="shared" si="22"/>
        <v>"1"</v>
      </c>
      <c r="M116" s="139">
        <f t="shared" si="18"/>
        <v>6</v>
      </c>
      <c r="N116" s="139">
        <f t="shared" si="19"/>
        <v>6</v>
      </c>
      <c r="O116" t="s">
        <v>2405</v>
      </c>
      <c r="P116" s="139" t="str">
        <f t="shared" si="20"/>
        <v>if(lang=1;labels!e116;if(lang=2;labels!f116;""))</v>
      </c>
      <c r="Q116" t="s">
        <v>2585</v>
      </c>
      <c r="R116" s="139" t="str">
        <f t="shared" si="21"/>
        <v>=if(lang=1;labels!e115;if(lang=2;labels!f115;""))</v>
      </c>
    </row>
    <row r="117" spans="1:18" ht="15" customHeight="1" x14ac:dyDescent="0.35">
      <c r="A117" s="66">
        <v>1</v>
      </c>
      <c r="B117" s="66" t="e">
        <f t="shared" ca="1" si="12"/>
        <v>#NAME?</v>
      </c>
      <c r="C117" s="106" t="s">
        <v>1979</v>
      </c>
      <c r="D117" s="107" t="s">
        <v>9</v>
      </c>
      <c r="E117" s="108" t="s">
        <v>2668</v>
      </c>
      <c r="F117" s="108" t="s">
        <v>2635</v>
      </c>
      <c r="G117" s="108" t="str">
        <f t="shared" si="13"/>
        <v>"PAYS 4"</v>
      </c>
      <c r="H117" s="108" t="str">
        <f t="shared" si="14"/>
        <v>"LAND 4"</v>
      </c>
      <c r="I117" s="139" t="str">
        <f t="shared" si="15"/>
        <v>if(lang=1;"PAYS 4";if(lang=2;"LAND 4";""))</v>
      </c>
      <c r="J117" s="139" t="str">
        <f t="shared" si="16"/>
        <v>B63</v>
      </c>
      <c r="K117" s="139" t="str">
        <f t="shared" si="17"/>
        <v>"B63"</v>
      </c>
      <c r="L117" s="139" t="str">
        <f t="shared" si="22"/>
        <v>"1"</v>
      </c>
      <c r="M117" s="139">
        <f t="shared" si="18"/>
        <v>6</v>
      </c>
      <c r="N117" s="139">
        <f t="shared" si="19"/>
        <v>6</v>
      </c>
      <c r="O117" t="s">
        <v>2406</v>
      </c>
      <c r="P117" s="139" t="str">
        <f t="shared" si="20"/>
        <v>if(lang=1;labels!e117;if(lang=2;labels!f117;""))</v>
      </c>
      <c r="Q117" t="s">
        <v>2586</v>
      </c>
      <c r="R117" s="139" t="str">
        <f t="shared" si="21"/>
        <v>=if(lang=1;labels!e116;if(lang=2;labels!f116;""))</v>
      </c>
    </row>
    <row r="118" spans="1:18" ht="15" customHeight="1" x14ac:dyDescent="0.35">
      <c r="A118" s="66">
        <v>1</v>
      </c>
      <c r="B118" s="66" t="e">
        <f t="shared" ca="1" si="12"/>
        <v>#NAME?</v>
      </c>
      <c r="C118" s="106" t="s">
        <v>1980</v>
      </c>
      <c r="D118" s="107" t="s">
        <v>77</v>
      </c>
      <c r="E118" s="108" t="s">
        <v>2669</v>
      </c>
      <c r="F118" s="108" t="s">
        <v>2636</v>
      </c>
      <c r="G118" s="108" t="str">
        <f t="shared" si="13"/>
        <v>"PAYS 5"</v>
      </c>
      <c r="H118" s="108" t="str">
        <f t="shared" si="14"/>
        <v>"LAND 5"</v>
      </c>
      <c r="I118" s="139" t="str">
        <f t="shared" si="15"/>
        <v>if(lang=1;"PAYS 5";if(lang=2;"LAND 5";""))</v>
      </c>
      <c r="J118" s="139" t="str">
        <f t="shared" si="16"/>
        <v>B64</v>
      </c>
      <c r="K118" s="139" t="str">
        <f t="shared" si="17"/>
        <v>"B64"</v>
      </c>
      <c r="L118" s="139" t="str">
        <f>CHAR(34)&amp;A118&amp;CHAR(34)</f>
        <v>"1"</v>
      </c>
      <c r="M118" s="139">
        <f t="shared" si="18"/>
        <v>6</v>
      </c>
      <c r="N118" s="139">
        <f t="shared" si="19"/>
        <v>6</v>
      </c>
      <c r="O118" t="s">
        <v>2407</v>
      </c>
      <c r="P118" s="139" t="str">
        <f t="shared" si="20"/>
        <v>if(lang=1;labels!e118;if(lang=2;labels!f118;""))</v>
      </c>
      <c r="Q118" t="s">
        <v>2587</v>
      </c>
      <c r="R118" s="139" t="str">
        <f t="shared" si="21"/>
        <v>=if(lang=1;labels!e117;if(lang=2;labels!f117;""))</v>
      </c>
    </row>
    <row r="119" spans="1:18" x14ac:dyDescent="0.35">
      <c r="B119" s="66" t="e">
        <f ca="1">_1__xlfn.FORMULATEXT(D119)</f>
        <v>#NAME?</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5">
      <c r="B120" s="66" t="e">
        <f ca="1">_1__xlfn.FORMULATEXT(D120)</f>
        <v>#NAME?</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5">
      <c r="B121" s="66" t="e">
        <f t="shared" ref="B121:B126" ca="1" si="23">_1__xlfn.FORMULATEXT(D121)</f>
        <v>#NAME?</v>
      </c>
      <c r="D121" s="107"/>
      <c r="E121" s="108" t="s">
        <v>453</v>
      </c>
      <c r="F121" s="108" t="s">
        <v>2163</v>
      </c>
      <c r="G121" s="108" t="str">
        <f t="shared" ref="G121:G126" si="24">CHAR(34)&amp;E121&amp;CHAR(34)</f>
        <v>"C.D. - TOTAL COÛTS DIRECTS"</v>
      </c>
      <c r="H121" s="10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5">
      <c r="B122" s="66" t="e">
        <f t="shared" ca="1" si="23"/>
        <v>#NAME?</v>
      </c>
      <c r="D122" s="107"/>
      <c r="E122" s="108" t="s">
        <v>454</v>
      </c>
      <c r="F122" s="108" t="s">
        <v>2164</v>
      </c>
      <c r="G122" s="108" t="str">
        <f t="shared" si="24"/>
        <v>"C.D. - CONTRIBUTION OSC / AI (20% - 0%)"</v>
      </c>
      <c r="H122" s="10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5">
      <c r="B123" s="66" t="e">
        <f t="shared" ca="1" si="23"/>
        <v>#NAME?</v>
      </c>
      <c r="D123" s="107"/>
      <c r="E123" s="108" t="s">
        <v>455</v>
      </c>
      <c r="F123" s="108" t="s">
        <v>2629</v>
      </c>
      <c r="G123" s="108" t="str">
        <f t="shared" si="24"/>
        <v>"C.D. - CONTRIBUTION DGD (80% - 100%)"</v>
      </c>
      <c r="H123" s="10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5">
      <c r="B124" s="66" t="e">
        <f t="shared" ca="1" si="23"/>
        <v>#NAME?</v>
      </c>
      <c r="D124" s="107"/>
      <c r="E124" s="108" t="s">
        <v>456</v>
      </c>
      <c r="F124" s="108" t="s">
        <v>2166</v>
      </c>
      <c r="G124" s="108" t="str">
        <f t="shared" si="24"/>
        <v>"F.S. - FRAIS DE STRUCTURE (7% des C.D.)"</v>
      </c>
      <c r="H124" s="10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5">
      <c r="B125" s="66" t="e">
        <f t="shared" ca="1" si="23"/>
        <v>#NAME?</v>
      </c>
      <c r="D125" s="107"/>
      <c r="E125" s="108" t="s">
        <v>457</v>
      </c>
      <c r="F125" s="108" t="s">
        <v>2167</v>
      </c>
      <c r="G125" s="108" t="str">
        <f t="shared" si="24"/>
        <v>"C.A. - COÛTS D'ADMINISTRATION"</v>
      </c>
      <c r="H125" s="10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5">
      <c r="B126" s="66" t="e">
        <f t="shared" ca="1" si="23"/>
        <v>#NAME?</v>
      </c>
      <c r="D126" s="107"/>
      <c r="E126" s="108" t="s">
        <v>458</v>
      </c>
      <c r="F126" s="108" t="s">
        <v>2631</v>
      </c>
      <c r="G126" s="108" t="str">
        <f t="shared" si="24"/>
        <v>"SUBSIDE OCTROYÉ"</v>
      </c>
      <c r="H126" s="10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5">
      <c r="B127" s="66" t="e">
        <f t="shared" ref="B127:B131" ca="1" si="34">_1__xlfn.FORMULATEXT(D127)</f>
        <v>#NAME?</v>
      </c>
      <c r="D127" s="107"/>
      <c r="E127" s="108" t="s">
        <v>459</v>
      </c>
      <c r="F127" s="108" t="s">
        <v>2624</v>
      </c>
      <c r="G127" s="108" t="str">
        <f t="shared" ref="G127:G131" si="35">CHAR(34)&amp;E127&amp;CHAR(34)</f>
        <v>"TRANCHE 1"</v>
      </c>
      <c r="H127" s="10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5">
      <c r="B128" s="66" t="e">
        <f t="shared" ca="1" si="34"/>
        <v>#NAME?</v>
      </c>
      <c r="D128" s="107"/>
      <c r="E128" s="108" t="s">
        <v>460</v>
      </c>
      <c r="F128" s="108" t="s">
        <v>2625</v>
      </c>
      <c r="G128" s="108" t="str">
        <f t="shared" si="35"/>
        <v>"TRANCHE 2"</v>
      </c>
      <c r="H128" s="10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5">
      <c r="B129" s="66" t="e">
        <f t="shared" ca="1" si="34"/>
        <v>#NAME?</v>
      </c>
      <c r="D129" s="107"/>
      <c r="E129" s="108" t="s">
        <v>461</v>
      </c>
      <c r="F129" s="108" t="s">
        <v>2626</v>
      </c>
      <c r="G129" s="108" t="str">
        <f t="shared" si="35"/>
        <v>"TRANCHE 3"</v>
      </c>
      <c r="H129" s="10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5">
      <c r="B130" s="66" t="e">
        <f t="shared" ca="1" si="34"/>
        <v>#NAME?</v>
      </c>
      <c r="D130" s="107"/>
      <c r="E130" s="108" t="s">
        <v>462</v>
      </c>
      <c r="F130" s="108" t="s">
        <v>2627</v>
      </c>
      <c r="G130" s="108" t="str">
        <f t="shared" si="35"/>
        <v>"TRANCHE 4"</v>
      </c>
      <c r="H130" s="10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5">
      <c r="B131" s="66" t="e">
        <f t="shared" ca="1" si="34"/>
        <v>#NAME?</v>
      </c>
      <c r="D131" s="107"/>
      <c r="E131" s="108" t="s">
        <v>463</v>
      </c>
      <c r="F131" s="108" t="s">
        <v>2628</v>
      </c>
      <c r="G131" s="108" t="str">
        <f t="shared" si="35"/>
        <v>"TRANCHE 5"</v>
      </c>
      <c r="H131" s="10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5">
      <c r="B132" s="66" t="e">
        <f ca="1">_1__xlfn.FORMULATEXT(D132)</f>
        <v>#NAME?</v>
      </c>
      <c r="D132" s="107"/>
      <c r="E132" s="108" t="s">
        <v>424</v>
      </c>
      <c r="F132" s="108" t="s">
        <v>2162</v>
      </c>
      <c r="G132" s="108" t="str">
        <f>CHAR(34)&amp;E132&amp;CHAR(34)</f>
        <v>"GRAND TOTAL"</v>
      </c>
      <c r="H132" s="10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5">
      <c r="B133" s="66" t="e">
        <f t="shared" ref="B133:B171" ca="1" si="45">_1__xlfn.FORMULATEXT(D133)</f>
        <v>#NAME?</v>
      </c>
      <c r="D133" s="107"/>
      <c r="E133" s="108" t="s">
        <v>11</v>
      </c>
      <c r="F133" s="108" t="str">
        <f>VLOOKUP(Table6[[#This Row],[F]],$E$2:$F$132,2,FALSE)</f>
        <v>RUBRIEKEN</v>
      </c>
      <c r="G133" s="108" t="str">
        <f t="shared" ref="G133:G171" si="46">CHAR(34)&amp;E133&amp;CHAR(34)</f>
        <v>"RUBRIQUES"</v>
      </c>
      <c r="H133" s="10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5">
      <c r="B134" s="66" t="e">
        <f t="shared" ca="1" si="45"/>
        <v>#NAME?</v>
      </c>
      <c r="D134" s="107"/>
      <c r="E134" s="108" t="s">
        <v>12</v>
      </c>
      <c r="F134" s="108" t="str">
        <f>VLOOKUP(Table6[[#This Row],[F]],$E$2:$F$132,2,FALSE)</f>
        <v>1. TOTAAL PARTNERS</v>
      </c>
      <c r="G134" s="108" t="str">
        <f t="shared" si="46"/>
        <v>"1. TOTAL PARTENAIRES"</v>
      </c>
      <c r="H134" s="10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5">
      <c r="B135" s="66" t="e">
        <f t="shared" ca="1" si="45"/>
        <v>#NAME?</v>
      </c>
      <c r="D135" s="107"/>
      <c r="E135" s="108" t="s">
        <v>13</v>
      </c>
      <c r="F135" s="108" t="str">
        <f>VLOOKUP(Table6[[#This Row],[F]],$E$2:$F$132,2,FALSE)</f>
        <v>1.1 Investering</v>
      </c>
      <c r="G135" s="108" t="str">
        <f t="shared" si="46"/>
        <v>"1.1 Investissements"</v>
      </c>
      <c r="H135" s="10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5">
      <c r="B136" s="66" t="e">
        <f t="shared" ca="1" si="45"/>
        <v>#NAME?</v>
      </c>
      <c r="D136" s="107"/>
      <c r="E136" s="108" t="s">
        <v>14</v>
      </c>
      <c r="F136" s="108" t="str">
        <f>VLOOKUP(Table6[[#This Row],[F]],$E$2:$F$132,2,FALSE)</f>
        <v>1.2 Werking</v>
      </c>
      <c r="G136" s="108" t="str">
        <f t="shared" si="46"/>
        <v>"1.2 Fonctionnement"</v>
      </c>
      <c r="H136" s="10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5">
      <c r="B137" s="66" t="e">
        <f t="shared" ca="1" si="45"/>
        <v>#NAME?</v>
      </c>
      <c r="D137" s="107"/>
      <c r="E137" s="108" t="s">
        <v>2296</v>
      </c>
      <c r="F137" s="108" t="str">
        <f>VLOOKUP(Table6[[#This Row],[F]],$E$2:$F$132,2,FALSE)</f>
        <v>1.3 Personeel</v>
      </c>
      <c r="G137" s="108" t="str">
        <f t="shared" si="46"/>
        <v>"1.3 Personnel"</v>
      </c>
      <c r="H137" s="10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5">
      <c r="B138" s="66" t="e">
        <f t="shared" ca="1" si="45"/>
        <v>#NAME?</v>
      </c>
      <c r="D138" s="107"/>
      <c r="E138" s="108" t="s">
        <v>15</v>
      </c>
      <c r="F138" s="108" t="str">
        <f>VLOOKUP(Table6[[#This Row],[F]],$E$2:$F$132,2,FALSE)</f>
        <v>2. TOTAAL SAMENWERKINGEN</v>
      </c>
      <c r="G138" s="108" t="str">
        <f t="shared" si="46"/>
        <v>"2. TOTAL COLLABORATIONS"</v>
      </c>
      <c r="H138" s="10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5">
      <c r="B139" s="66" t="e">
        <f t="shared" ca="1" si="45"/>
        <v>#NAME?</v>
      </c>
      <c r="D139" s="107"/>
      <c r="E139" s="108" t="s">
        <v>16</v>
      </c>
      <c r="F139" s="108" t="str">
        <f>VLOOKUP(Table6[[#This Row],[F]],$E$2:$F$132,2,FALSE)</f>
        <v>2.1 Investering</v>
      </c>
      <c r="G139" s="108" t="str">
        <f t="shared" si="46"/>
        <v>"2.1 Investissements"</v>
      </c>
      <c r="H139" s="10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5">
      <c r="B140" s="66" t="e">
        <f t="shared" ca="1" si="45"/>
        <v>#NAME?</v>
      </c>
      <c r="D140" s="107"/>
      <c r="E140" s="108" t="s">
        <v>17</v>
      </c>
      <c r="F140" s="108" t="str">
        <f>VLOOKUP(Table6[[#This Row],[F]],$E$2:$F$132,2,FALSE)</f>
        <v>2.2 Werking</v>
      </c>
      <c r="G140" s="108" t="str">
        <f t="shared" si="46"/>
        <v>"2.2 Fonctionnement"</v>
      </c>
      <c r="H140" s="10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5">
      <c r="B141" s="66" t="e">
        <f t="shared" ca="1" si="45"/>
        <v>#NAME?</v>
      </c>
      <c r="D141" s="107"/>
      <c r="E141" s="108" t="s">
        <v>2295</v>
      </c>
      <c r="F141" s="108" t="str">
        <f>VLOOKUP(Table6[[#This Row],[F]],$E$2:$F$132,2,FALSE)</f>
        <v>2.3 Personeel</v>
      </c>
      <c r="G141" s="108" t="str">
        <f t="shared" si="46"/>
        <v>"2.3 Personnel"</v>
      </c>
      <c r="H141" s="10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5">
      <c r="B142" s="66" t="e">
        <f t="shared" ca="1" si="45"/>
        <v>#NAME?</v>
      </c>
      <c r="D142" s="107"/>
      <c r="E142" s="108" t="s">
        <v>18</v>
      </c>
      <c r="F142" s="108" t="str">
        <f>VLOOKUP(Table6[[#This Row],[F]],$E$2:$F$132,2,FALSE)</f>
        <v>3. TOTAAL LOKAAL KANTOOR</v>
      </c>
      <c r="G142" s="108" t="str">
        <f t="shared" si="46"/>
        <v>"3. TOTAL BUREAU LOCAL"</v>
      </c>
      <c r="H142" s="10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5">
      <c r="B143" s="66" t="e">
        <f t="shared" ca="1" si="45"/>
        <v>#NAME?</v>
      </c>
      <c r="D143" s="107"/>
      <c r="E143" s="108" t="s">
        <v>19</v>
      </c>
      <c r="F143" s="108" t="str">
        <f>VLOOKUP(Table6[[#This Row],[F]],$E$2:$F$132,2,FALSE)</f>
        <v>3.1 Investering</v>
      </c>
      <c r="G143" s="108" t="str">
        <f t="shared" si="46"/>
        <v>"3.1 Investissements"</v>
      </c>
      <c r="H143" s="10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5">
      <c r="B144" s="66" t="e">
        <f t="shared" ca="1" si="45"/>
        <v>#NAME?</v>
      </c>
      <c r="D144" s="107"/>
      <c r="E144" s="108" t="s">
        <v>20</v>
      </c>
      <c r="F144" s="108" t="str">
        <f>VLOOKUP(Table6[[#This Row],[F]],$E$2:$F$132,2,FALSE)</f>
        <v>3.2 Werking</v>
      </c>
      <c r="G144" s="108" t="str">
        <f t="shared" si="46"/>
        <v>"3.2 Fonctionnement"</v>
      </c>
      <c r="H144" s="10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5">
      <c r="B145" s="66" t="e">
        <f t="shared" ca="1" si="45"/>
        <v>#NAME?</v>
      </c>
      <c r="D145" s="107"/>
      <c r="E145" s="108" t="s">
        <v>2294</v>
      </c>
      <c r="F145" s="108" t="str">
        <f>VLOOKUP(Table6[[#This Row],[F]],$E$2:$F$132,2,FALSE)</f>
        <v>3.3 Personeel</v>
      </c>
      <c r="G145" s="108" t="str">
        <f t="shared" si="46"/>
        <v>"3.3 Personnel"</v>
      </c>
      <c r="H145" s="10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5">
      <c r="B146" s="66" t="e">
        <f t="shared" ca="1" si="45"/>
        <v>#NAME?</v>
      </c>
      <c r="D146" s="107"/>
      <c r="E146" s="108" t="s">
        <v>21</v>
      </c>
      <c r="F146" s="108" t="str">
        <f>VLOOKUP(Table6[[#This Row],[F]],$E$2:$F$132,2,FALSE)</f>
        <v>4. TOTAAL HOOFDZETEL</v>
      </c>
      <c r="G146" s="108" t="str">
        <f t="shared" si="46"/>
        <v>"4. TOTAL SIÈGE"</v>
      </c>
      <c r="H146" s="10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5">
      <c r="B147" s="66" t="e">
        <f t="shared" ca="1" si="45"/>
        <v>#NAME?</v>
      </c>
      <c r="D147" s="107"/>
      <c r="E147" s="108" t="s">
        <v>22</v>
      </c>
      <c r="F147" s="108" t="str">
        <f>VLOOKUP(Table6[[#This Row],[F]],$E$2:$F$132,2,FALSE)</f>
        <v>4.1 Investering</v>
      </c>
      <c r="G147" s="108" t="str">
        <f t="shared" si="46"/>
        <v>"4.1 Investissements"</v>
      </c>
      <c r="H147" s="10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5">
      <c r="B148" s="66" t="e">
        <f t="shared" ca="1" si="45"/>
        <v>#NAME?</v>
      </c>
      <c r="D148" s="107"/>
      <c r="E148" s="108" t="s">
        <v>23</v>
      </c>
      <c r="F148" s="108" t="str">
        <f>VLOOKUP(Table6[[#This Row],[F]],$E$2:$F$132,2,FALSE)</f>
        <v>4.2 Werking</v>
      </c>
      <c r="G148" s="108" t="str">
        <f t="shared" si="46"/>
        <v>"4.2 Fonctionnement"</v>
      </c>
      <c r="H148" s="10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5">
      <c r="B149" s="66" t="e">
        <f t="shared" ca="1" si="45"/>
        <v>#NAME?</v>
      </c>
      <c r="D149" s="107"/>
      <c r="E149" s="108" t="s">
        <v>2293</v>
      </c>
      <c r="F149" s="108" t="str">
        <f>VLOOKUP(Table6[[#This Row],[F]],$E$2:$F$132,2,FALSE)</f>
        <v>4.3 Personeel</v>
      </c>
      <c r="G149" s="108" t="str">
        <f t="shared" si="46"/>
        <v>"4.3 Personnel"</v>
      </c>
      <c r="H149" s="10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5">
      <c r="B150" s="66" t="e">
        <f t="shared" ca="1" si="45"/>
        <v>#NAME?</v>
      </c>
      <c r="D150" s="107"/>
      <c r="E150" s="108" t="s">
        <v>2647</v>
      </c>
      <c r="F150" s="108" t="s">
        <v>2648</v>
      </c>
      <c r="G150" s="108" t="str">
        <f t="shared" si="46"/>
        <v>"TOTAL DES COÛTS OPÉRATIONNELS"</v>
      </c>
      <c r="H150" s="10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5">
      <c r="B151" s="66" t="e">
        <f t="shared" ca="1" si="45"/>
        <v>#NAME?</v>
      </c>
      <c r="D151" s="107"/>
      <c r="E151" s="108" t="s">
        <v>24</v>
      </c>
      <c r="F151" s="108" t="str">
        <f>VLOOKUP(Table6[[#This Row],[F]],$E$2:$F$132,2,FALSE)</f>
        <v>TOTAAL INVESTERING</v>
      </c>
      <c r="G151" s="108" t="str">
        <f t="shared" si="46"/>
        <v>"TOTAL INVESTISSEMENTS"</v>
      </c>
      <c r="H151" s="10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5">
      <c r="B152" s="66" t="e">
        <f t="shared" ca="1" si="45"/>
        <v>#NAME?</v>
      </c>
      <c r="D152" s="107"/>
      <c r="E152" s="108" t="s">
        <v>25</v>
      </c>
      <c r="F152" s="108" t="str">
        <f>VLOOKUP(Table6[[#This Row],[F]],$E$2:$F$132,2,FALSE)</f>
        <v>A. Aankoop voertuigen</v>
      </c>
      <c r="G152" s="108" t="str">
        <f t="shared" si="46"/>
        <v>"A. Achat de véhicules"</v>
      </c>
      <c r="H152" s="10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5">
      <c r="B153" s="66" t="e">
        <f t="shared" ca="1" si="45"/>
        <v>#NAME?</v>
      </c>
      <c r="D153" s="107"/>
      <c r="E153" s="108" t="s">
        <v>26</v>
      </c>
      <c r="F153" s="108" t="str">
        <f>VLOOKUP(Table6[[#This Row],[F]],$E$2:$F$132,2,FALSE)</f>
        <v>B. Meubilair,  ICT</v>
      </c>
      <c r="G153" s="108" t="str">
        <f t="shared" si="46"/>
        <v>"B. Mobilier, ICT"</v>
      </c>
      <c r="H153" s="10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5">
      <c r="B154" s="66" t="e">
        <f t="shared" ca="1" si="45"/>
        <v>#NAME?</v>
      </c>
      <c r="D154" s="107"/>
      <c r="E154" s="108" t="s">
        <v>27</v>
      </c>
      <c r="F154" s="108" t="str">
        <f>VLOOKUP(Table6[[#This Row],[F]],$E$2:$F$132,2,FALSE)</f>
        <v>C. Andere</v>
      </c>
      <c r="G154" s="108" t="str">
        <f t="shared" si="46"/>
        <v>"C. Autres"</v>
      </c>
      <c r="H154" s="10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5">
      <c r="B155" s="66" t="e">
        <f t="shared" ca="1" si="45"/>
        <v>#NAME?</v>
      </c>
      <c r="D155" s="107"/>
      <c r="E155" s="108" t="s">
        <v>28</v>
      </c>
      <c r="F155" s="108" t="str">
        <f>VLOOKUP(Table6[[#This Row],[F]],$E$2:$F$132,2,FALSE)</f>
        <v>TOTAAL WERKING</v>
      </c>
      <c r="G155" s="108" t="str">
        <f t="shared" si="46"/>
        <v>"TOTAL FONCTIONNEMENT"</v>
      </c>
      <c r="H155" s="10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5">
      <c r="B156" s="66" t="e">
        <f t="shared" ca="1" si="45"/>
        <v>#NAME?</v>
      </c>
      <c r="D156" s="107"/>
      <c r="E156" s="108" t="s">
        <v>29</v>
      </c>
      <c r="F156" s="108" t="str">
        <f>VLOOKUP(Table6[[#This Row],[F]],$E$2:$F$132,2,FALSE)</f>
        <v>A. Verplaatsingen</v>
      </c>
      <c r="G156" s="108" t="str">
        <f t="shared" si="46"/>
        <v>"A. Déplacements"</v>
      </c>
      <c r="H156" s="10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5">
      <c r="B157" s="66" t="e">
        <f t="shared" ca="1" si="45"/>
        <v>#NAME?</v>
      </c>
      <c r="D157" s="107"/>
      <c r="E157" s="108" t="s">
        <v>30</v>
      </c>
      <c r="F157" s="108" t="str">
        <f>VLOOKUP(Table6[[#This Row],[F]],$E$2:$F$132,2,FALSE)</f>
        <v>B. Lokaal kantoor</v>
      </c>
      <c r="G157" s="108" t="str">
        <f t="shared" si="46"/>
        <v>"B. Bureau local"</v>
      </c>
      <c r="H157" s="10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5">
      <c r="B158" s="66" t="e">
        <f t="shared" ca="1" si="45"/>
        <v>#NAME?</v>
      </c>
      <c r="D158" s="107"/>
      <c r="E158" s="108" t="s">
        <v>27</v>
      </c>
      <c r="F158" s="108" t="str">
        <f>VLOOKUP(Table6[[#This Row],[F]],$E$2:$F$132,2,FALSE)</f>
        <v>C. Andere</v>
      </c>
      <c r="G158" s="108" t="str">
        <f t="shared" si="46"/>
        <v>"C. Autres"</v>
      </c>
      <c r="H158" s="10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5">
      <c r="B159" s="66" t="e">
        <f t="shared" ca="1" si="45"/>
        <v>#NAME?</v>
      </c>
      <c r="D159" s="107"/>
      <c r="E159" s="108" t="s">
        <v>2297</v>
      </c>
      <c r="F159" s="108" t="str">
        <f>VLOOKUP(Table6[[#This Row],[F]],$E$2:$F$132,2,FALSE)</f>
        <v>TOTAAL PERSONEEL</v>
      </c>
      <c r="G159" s="108" t="str">
        <f t="shared" si="46"/>
        <v>"TOTAL PERSONNEL"</v>
      </c>
      <c r="H159" s="10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5">
      <c r="B160" s="66" t="e">
        <f t="shared" ca="1" si="45"/>
        <v>#NAME?</v>
      </c>
      <c r="D160" s="107"/>
      <c r="E160" s="108" t="s">
        <v>2298</v>
      </c>
      <c r="F160" s="108" t="str">
        <f>VLOOKUP(Table6[[#This Row],[F]],$E$2:$F$132,2,FALSE)</f>
        <v xml:space="preserve">A. Salaris hoofdzetel </v>
      </c>
      <c r="G160" s="108" t="str">
        <f t="shared" si="46"/>
        <v>"A. Salaires au siège"</v>
      </c>
      <c r="H160" s="10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5">
      <c r="B161" s="66" t="e">
        <f t="shared" ca="1" si="45"/>
        <v>#NAME?</v>
      </c>
      <c r="D161" s="107"/>
      <c r="E161" s="108" t="s">
        <v>2299</v>
      </c>
      <c r="F161" s="108" t="str">
        <f>VLOOKUP(Table6[[#This Row],[F]],$E$2:$F$132,2,FALSE)</f>
        <v>B. Salaris expats</v>
      </c>
      <c r="G161" s="108" t="str">
        <f t="shared" si="46"/>
        <v>"B. Salaires des expatriés"</v>
      </c>
      <c r="H161" s="10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5">
      <c r="B162" s="66" t="e">
        <f t="shared" ca="1" si="45"/>
        <v>#NAME?</v>
      </c>
      <c r="D162" s="107"/>
      <c r="E162" s="108" t="s">
        <v>2300</v>
      </c>
      <c r="F162" s="108" t="str">
        <f>VLOOKUP(Table6[[#This Row],[F]],$E$2:$F$132,2,FALSE)</f>
        <v>C. Salaris lokaal personeel</v>
      </c>
      <c r="G162" s="108" t="str">
        <f t="shared" si="46"/>
        <v>"C. Salaires du personnel local"</v>
      </c>
      <c r="H162" s="10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5">
      <c r="B163" s="66" t="e">
        <f t="shared" ca="1" si="45"/>
        <v>#NAME?</v>
      </c>
      <c r="D163" s="107"/>
      <c r="E163" s="108" t="s">
        <v>31</v>
      </c>
      <c r="F163" s="108" t="str">
        <f>VLOOKUP(Table6[[#This Row],[F]],$E$2:$F$132,2,FALSE)</f>
        <v>D. Andere kosten</v>
      </c>
      <c r="G163" s="108" t="str">
        <f t="shared" si="46"/>
        <v>"D. Autres frais"</v>
      </c>
      <c r="H163" s="10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5">
      <c r="B164" s="66" t="e">
        <f t="shared" ca="1" si="45"/>
        <v>#NAME?</v>
      </c>
      <c r="D164" s="107"/>
      <c r="E164" s="108" t="s">
        <v>2301</v>
      </c>
      <c r="F164" s="108" t="str">
        <f>VLOOKUP(Table6[[#This Row],[F]],$E$2:$F$132,2,FALSE)</f>
        <v>Salarissen personeel: brutobedragen met inbegrip van sociale lasten en andere daarmee verband houdende kosten</v>
      </c>
      <c r="G164" s="108" t="str">
        <f t="shared" si="46"/>
        <v>"Salaire du personnel : montants bruts incluant les charges de sécurité sociale et les autres coûts liés"</v>
      </c>
      <c r="H164" s="10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5">
      <c r="B165" s="66" t="e">
        <f t="shared" ca="1" si="45"/>
        <v>#NAME?</v>
      </c>
      <c r="D165" s="107"/>
      <c r="E165" s="108" t="s">
        <v>2645</v>
      </c>
      <c r="F165" s="108" t="s">
        <v>2646</v>
      </c>
      <c r="G165" s="108" t="str">
        <f t="shared" si="46"/>
        <v>"TOTAL DES COÛTS OPÉRATIONNELS PAR PAYS"</v>
      </c>
      <c r="H165" s="10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5">
      <c r="B166" s="66" t="e">
        <f t="shared" ca="1" si="45"/>
        <v>#NAME?</v>
      </c>
      <c r="D166" s="107"/>
      <c r="E166" s="108" t="s">
        <v>4</v>
      </c>
      <c r="F166" s="108" t="str">
        <f>VLOOKUP(Table6[[#This Row],[F]],$E$2:$F$132,2,FALSE)</f>
        <v>SUPRANATIONALE ACTIVITEITEN</v>
      </c>
      <c r="G166" s="108" t="str">
        <f t="shared" si="46"/>
        <v>"ACTIVITÉS SUPRANATIONALES"</v>
      </c>
      <c r="H166" s="10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5">
      <c r="B167" s="66" t="e">
        <f t="shared" ca="1" si="45"/>
        <v>#NAME?</v>
      </c>
      <c r="D167" s="107"/>
      <c r="E167" s="108" t="s">
        <v>6</v>
      </c>
      <c r="F167" s="108" t="s">
        <v>2632</v>
      </c>
      <c r="G167" s="108" t="str">
        <f t="shared" si="46"/>
        <v>"NOM DU PAYS 1"</v>
      </c>
      <c r="H167" s="10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5">
      <c r="B168" s="66" t="e">
        <f t="shared" ca="1" si="45"/>
        <v>#NAME?</v>
      </c>
      <c r="D168" s="107"/>
      <c r="E168" s="108" t="s">
        <v>7</v>
      </c>
      <c r="F168" s="108" t="s">
        <v>2633</v>
      </c>
      <c r="G168" s="108" t="str">
        <f t="shared" si="46"/>
        <v>"NOM DU PAYS 2"</v>
      </c>
      <c r="H168" s="10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5">
      <c r="B169" s="66" t="e">
        <f t="shared" ca="1" si="45"/>
        <v>#NAME?</v>
      </c>
      <c r="D169" s="107"/>
      <c r="E169" s="108" t="s">
        <v>8</v>
      </c>
      <c r="F169" s="108" t="s">
        <v>2634</v>
      </c>
      <c r="G169" s="108" t="str">
        <f t="shared" si="46"/>
        <v>"NOM DU PAYS 3"</v>
      </c>
      <c r="H169" s="10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5">
      <c r="B170" s="66" t="e">
        <f t="shared" ca="1" si="45"/>
        <v>#NAME?</v>
      </c>
      <c r="D170" s="107"/>
      <c r="E170" s="108" t="s">
        <v>9</v>
      </c>
      <c r="F170" s="108" t="s">
        <v>2635</v>
      </c>
      <c r="G170" s="108" t="str">
        <f t="shared" si="46"/>
        <v>"NOM DU PAYS 4"</v>
      </c>
      <c r="H170" s="10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5">
      <c r="B171" s="66" t="e">
        <f t="shared" ca="1" si="45"/>
        <v>#NAME?</v>
      </c>
      <c r="D171" s="107"/>
      <c r="E171" s="108" t="s">
        <v>77</v>
      </c>
      <c r="F171" s="108" t="s">
        <v>2636</v>
      </c>
      <c r="G171" s="108" t="str">
        <f t="shared" si="46"/>
        <v>"NOM DU PAYS 5"</v>
      </c>
      <c r="H171" s="10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5">
      <c r="B172" s="66" t="e">
        <f ca="1">_1__xlfn.FORMULATEXT(D172)</f>
        <v>#NAME?</v>
      </c>
      <c r="D172" s="107"/>
      <c r="E172" s="108" t="s">
        <v>2637</v>
      </c>
      <c r="F172" s="108" t="s">
        <v>2638</v>
      </c>
      <c r="G172" s="108" t="str">
        <f t="shared" ref="G172:H174" si="56">CHAR(34)&amp;E172&amp;CHAR(34)</f>
        <v>"CO - TOTAL DES COÛTS OPÉRATIONNELS POUR LE PROGRAMME"</v>
      </c>
      <c r="H172" s="10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5">
      <c r="B173" s="66" t="e">
        <f ca="1">_1__xlfn.FORMULATEXT(D173)</f>
        <v>#NAME?</v>
      </c>
      <c r="D173" s="107"/>
      <c r="E173" s="108" t="s">
        <v>2649</v>
      </c>
      <c r="F173" s="108" t="s">
        <v>2650</v>
      </c>
      <c r="G173" s="108" t="str">
        <f t="shared" si="56"/>
        <v>"Spécifiez dans cette colonne"</v>
      </c>
      <c r="H173" s="10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5">
      <c r="B174" s="66" t="e">
        <f ca="1">_1__xlfn.FORMULATEXT(D174)</f>
        <v>#NAME?</v>
      </c>
      <c r="D174" s="107"/>
      <c r="E174" s="108" t="s">
        <v>2670</v>
      </c>
      <c r="F174" s="108" t="s">
        <v>2671</v>
      </c>
      <c r="G174" s="108" t="str">
        <f t="shared" si="56"/>
        <v>"Pays"</v>
      </c>
      <c r="H174" s="10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5">
      <c r="K183" t="s">
        <v>78</v>
      </c>
    </row>
    <row r="184" spans="11:11" x14ac:dyDescent="0.35">
      <c r="K184" t="s">
        <v>78</v>
      </c>
    </row>
    <row r="185" spans="11:11" x14ac:dyDescent="0.35">
      <c r="K185" t="s">
        <v>78</v>
      </c>
    </row>
    <row r="186" spans="11:11" x14ac:dyDescent="0.35">
      <c r="K186" t="s">
        <v>78</v>
      </c>
    </row>
    <row r="187" spans="11:11" x14ac:dyDescent="0.3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pageSetUpPr fitToPage="1"/>
  </sheetPr>
  <dimension ref="A1:J13"/>
  <sheetViews>
    <sheetView showZeros="0" workbookViewId="0">
      <selection activeCell="H10" sqref="H10"/>
    </sheetView>
  </sheetViews>
  <sheetFormatPr defaultColWidth="0" defaultRowHeight="15" customHeight="1" zeroHeight="1" x14ac:dyDescent="0.35"/>
  <cols>
    <col min="1" max="1" width="1.7265625" style="92" customWidth="1"/>
    <col min="2" max="2" width="37.453125" style="92" bestFit="1" customWidth="1"/>
    <col min="3" max="3" width="5.26953125" style="92" customWidth="1"/>
    <col min="4" max="9" width="16.7265625" style="92" customWidth="1"/>
    <col min="10" max="10" width="1.7265625" style="92" customWidth="1"/>
    <col min="11" max="16384" width="11.453125" style="92" hidden="1"/>
  </cols>
  <sheetData>
    <row r="1" spans="2:9" ht="5.15" customHeight="1" thickBot="1" x14ac:dyDescent="0.4"/>
    <row r="2" spans="2:9" thickBot="1" x14ac:dyDescent="0.4">
      <c r="B2" s="269" t="str">
        <f>Prg!C1&amp;" - "&amp;Prg!C2&amp;" - "&amp;IF(lang=1,labels!E119,IF(lang=2,labels!F119,""))</f>
        <v>ROTARY - Association des Rotary Clubs Belges pour la coopération au développement - PROGRAMME 2022-2026 - CALCUL DU SUBSIDE</v>
      </c>
      <c r="C2" s="270"/>
      <c r="D2" s="270"/>
      <c r="E2" s="270"/>
      <c r="F2" s="270"/>
      <c r="G2" s="270"/>
      <c r="H2" s="270"/>
      <c r="I2" s="271"/>
    </row>
    <row r="3" spans="2:9" ht="30" customHeight="1" thickBot="1" x14ac:dyDescent="0.4">
      <c r="B3" s="272"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3"/>
      <c r="D3" s="273"/>
      <c r="E3" s="273"/>
      <c r="F3" s="273"/>
      <c r="G3" s="273"/>
      <c r="H3" s="273"/>
      <c r="I3" s="274"/>
    </row>
    <row r="4" spans="2:9" ht="5.15" customHeight="1" x14ac:dyDescent="0.35">
      <c r="C4" s="93"/>
    </row>
    <row r="5" spans="2:9" ht="14.5" x14ac:dyDescent="0.35">
      <c r="B5" s="275"/>
      <c r="C5" s="275"/>
      <c r="D5" s="94">
        <v>2022</v>
      </c>
      <c r="E5" s="94">
        <v>2023</v>
      </c>
      <c r="F5" s="94">
        <v>2024</v>
      </c>
      <c r="G5" s="94">
        <v>2025</v>
      </c>
      <c r="H5" s="94">
        <v>2026</v>
      </c>
      <c r="I5" s="94" t="str">
        <f>IF(lang=1,labels!E132,IF(lang=2,labels!F132,""))</f>
        <v>GRAND TOTAL</v>
      </c>
    </row>
    <row r="6" spans="2:9" ht="14.5" x14ac:dyDescent="0.35">
      <c r="B6" s="276" t="str">
        <f>IF(lang=1,labels!E121,IF(lang=2,labels!F121,""))</f>
        <v>C.D. - TOTAL COÛTS DIRECTS</v>
      </c>
      <c r="C6" s="276"/>
      <c r="D6" s="117">
        <f ca="1">'T2 - CG-BK'!C4+'T4 - CO-OK'!O26</f>
        <v>463396.76</v>
      </c>
      <c r="E6" s="117">
        <f ca="1">'T2 - CG-BK'!D4+'T4 - CO-OK'!P26</f>
        <v>479177.5</v>
      </c>
      <c r="F6" s="117">
        <f ca="1">'T2 - CG-BK'!E4+'T4 - CO-OK'!Q26</f>
        <v>497916.63</v>
      </c>
      <c r="G6" s="117">
        <f ca="1">'T2 - CG-BK'!F4+'T4 - CO-OK'!R26</f>
        <v>422898.01999999996</v>
      </c>
      <c r="H6" s="117">
        <f ca="1">'T2 - CG-BK'!G4+'T4 - CO-OK'!S26</f>
        <v>370890.35</v>
      </c>
      <c r="I6" s="238">
        <f t="shared" ref="I6:I11" ca="1" si="0">SUM(D6:H6)</f>
        <v>2234279.2600000002</v>
      </c>
    </row>
    <row r="7" spans="2:9" ht="14.5" x14ac:dyDescent="0.35">
      <c r="B7" s="95" t="str">
        <f>IF(lang=1,labels!E122,IF(lang=2,labels!F122,""))</f>
        <v>C.D. - CONTRIBUTION OSC / AI (20% - 0%)</v>
      </c>
      <c r="C7" s="96" t="str">
        <f>IF(Prg!D1="AIIA","0%","20%")</f>
        <v>20%</v>
      </c>
      <c r="D7" s="267">
        <f ca="1">D6*0.257485076</f>
        <v>119317.74996675375</v>
      </c>
      <c r="E7" s="267">
        <f ca="1">E6*0.2681366</f>
        <v>128485.0256465</v>
      </c>
      <c r="F7" s="267">
        <f ca="1">F6*0.2820390835</f>
        <v>140431.94998460863</v>
      </c>
      <c r="G7" s="267">
        <f ca="1">G6*0.138617636</f>
        <v>58621.12380148071</v>
      </c>
      <c r="H7" s="267">
        <f ca="1">H6*0</f>
        <v>0</v>
      </c>
      <c r="I7" s="118">
        <f t="shared" ca="1" si="0"/>
        <v>446855.84939934307</v>
      </c>
    </row>
    <row r="8" spans="2:9" ht="14.5" x14ac:dyDescent="0.35">
      <c r="B8" s="97" t="str">
        <f>IF(lang=1,labels!E123,IF(lang=2,labels!F123,""))</f>
        <v>C.D. - CONTRIBUTION DGD (80% - 100%)</v>
      </c>
      <c r="C8" s="98" t="str">
        <f>IF(Prg!D1="AIIA","100%","80%")</f>
        <v>80%</v>
      </c>
      <c r="D8" s="267">
        <f ca="1">D6*0.7425149196</f>
        <v>344079.00799430051</v>
      </c>
      <c r="E8" s="267">
        <f ca="1">E6*0.7318633951</f>
        <v>350692.47200553026</v>
      </c>
      <c r="F8" s="267">
        <f ca="1">F6*0.7179609165</f>
        <v>357484.68001539144</v>
      </c>
      <c r="G8" s="267">
        <f ca="1">G6*0.8613823635</f>
        <v>364276.89598707022</v>
      </c>
      <c r="H8" s="267">
        <f ca="1">H6*1</f>
        <v>370890.35</v>
      </c>
      <c r="I8" s="119">
        <f t="shared" ca="1" si="0"/>
        <v>1787423.4060022924</v>
      </c>
    </row>
    <row r="9" spans="2:9" ht="14.5" x14ac:dyDescent="0.35">
      <c r="B9" s="99" t="str">
        <f>IF(lang=1,labels!E124,IF(lang=2,labels!F124,""))</f>
        <v>F.S. - FRAIS DE STRUCTURE (7% des C.D.)</v>
      </c>
      <c r="C9" s="100">
        <v>7.0000000000000007E-2</v>
      </c>
      <c r="D9" s="267">
        <f ca="1">IF(AND(Prg!$D1&lt;&gt;"OSCCMO",Prg!$H1&lt;&gt;"struct"),"-",D6*0.0647721879)</f>
        <v>30015.222010971203</v>
      </c>
      <c r="E9" s="267">
        <f ca="1">IF(AND(Prg!$D1&lt;&gt;"OSCCMO",Prg!$H1&lt;&gt;"struct"),"-",E6*0.064145203)</f>
        <v>30736.9380105325</v>
      </c>
      <c r="F9" s="267">
        <f ca="1">IF(AND(Prg!$D1&lt;&gt;"OSCCMO",Prg!$H1&lt;&gt;"struct"),"-",F6*0.0628215602)</f>
        <v>31279.899546126126</v>
      </c>
      <c r="G9" s="267">
        <f ca="1">IF(AND(Prg!$D1&lt;&gt;"OSCCMO",Prg!$H1&lt;&gt;"struct"),"-",G6*0.0752495223)</f>
        <v>31822.873986615843</v>
      </c>
      <c r="H9" s="267">
        <f ca="1">IF(AND(Prg!$D1&lt;&gt;"OSCCMO",Prg!$H1&lt;&gt;"struct"),"-",H6*0.0877472547)</f>
        <v>32544.610007222142</v>
      </c>
      <c r="I9" s="120">
        <f ca="1">IF(AND(Prg!D1&lt;&gt;"OSCCMO",Prg!H1&lt;&gt;"struct"),"-",SUM(D9:H9))</f>
        <v>156399.54356146781</v>
      </c>
    </row>
    <row r="10" spans="2:9" ht="14.5" x14ac:dyDescent="0.35">
      <c r="B10" s="277" t="str">
        <f>IF(lang=1,labels!E125,IF(lang=2,labels!F125,""))</f>
        <v>C.A. - COÛTS D'ADMINISTRATION</v>
      </c>
      <c r="C10" s="277"/>
      <c r="D10" s="267" t="str">
        <f>IF(Prg!D1="OSCCMO", "-",IF(Prg!H1="struct","-",'T3 - CA-AK'!D6))</f>
        <v>-</v>
      </c>
      <c r="E10" s="267" t="str">
        <f>IF(Prg!$D1="OSCCMO","-",IF(Prg!$H1="struct","-",'T3 - CA-AK'!E6))</f>
        <v>-</v>
      </c>
      <c r="F10" s="267" t="str">
        <f>IF(Prg!$D1="OSCCMO","-",IF(Prg!$H1="struct","-",'T3 - CA-AK'!F6))</f>
        <v>-</v>
      </c>
      <c r="G10" s="267" t="str">
        <f>IF(Prg!$D1="OSCCMO","-",IF(Prg!$H1="struct","-",'T3 - CA-AK'!G6))</f>
        <v>-</v>
      </c>
      <c r="H10" s="267" t="str">
        <f>IF(Prg!$D1="OSCCMO","-",IF(Prg!$H1="struct","-",'T3 - CA-AK'!H6))</f>
        <v>-</v>
      </c>
      <c r="I10" s="121" t="str">
        <f>IF(Prg!$D1="OSCCMO","-",IF(Prg!$H1="struct","-",SUM(D10:H10)))</f>
        <v>-</v>
      </c>
    </row>
    <row r="11" spans="2:9" ht="14.5" x14ac:dyDescent="0.35">
      <c r="B11" s="268" t="str">
        <f>IF(lang=1,labels!E126,IF(lang=2,labels!F126,""))</f>
        <v>SUBSIDE OCTROYÉ</v>
      </c>
      <c r="C11" s="268"/>
      <c r="D11" s="122">
        <f ca="1">IF($D10="-",D8+D9,D8+D10)</f>
        <v>374094.23000527173</v>
      </c>
      <c r="E11" s="123">
        <f t="shared" ref="E11:H11" ca="1" si="1">IF($D10="-",E8+E9,E8+E10)</f>
        <v>381429.41001606279</v>
      </c>
      <c r="F11" s="124">
        <f t="shared" ca="1" si="1"/>
        <v>388764.57956151757</v>
      </c>
      <c r="G11" s="125">
        <f t="shared" ca="1" si="1"/>
        <v>396099.76997368608</v>
      </c>
      <c r="H11" s="126">
        <f t="shared" ca="1" si="1"/>
        <v>403434.96000722214</v>
      </c>
      <c r="I11" s="237">
        <f t="shared" ca="1" si="0"/>
        <v>1943822.9495637601</v>
      </c>
    </row>
    <row r="12" spans="2:9" ht="14.5" x14ac:dyDescent="0.35">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15" customHeight="1" x14ac:dyDescent="0.35"/>
  </sheetData>
  <sheetProtection algorithmName="SHA-512" hashValue="JC4PhZ4Ir+LjPOQoVSu/iIkAnlCUqwFkvyOX2ugBT1eyJWgX1r5/JnyUNapz/xFuGu9pQa6nN283tgGLX0jYrw==" saltValue="SqAGGLqbwTgpy1CBjr6v5g==" spinCount="100000" sheet="1"/>
  <mergeCells count="6">
    <mergeCell ref="B11:C11"/>
    <mergeCell ref="B2:I2"/>
    <mergeCell ref="B3:I3"/>
    <mergeCell ref="B5:C5"/>
    <mergeCell ref="B6:C6"/>
    <mergeCell ref="B10:C10"/>
  </mergeCells>
  <pageMargins left="0.7" right="0.7" top="0.75" bottom="0.75" header="0.3" footer="0.3"/>
  <pageSetup paperSize="9" scale="90" fitToHeight="0" orientation="landscape"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5" t="str">
        <f>IF(lang=1,labels!E80,IF(lang=2,labels!F80,"set lang"))</f>
        <v>RUBRIQUES</v>
      </c>
      <c r="C7" s="343"/>
      <c r="D7" s="343"/>
      <c r="E7" s="343"/>
      <c r="F7" s="343"/>
      <c r="G7" s="343"/>
      <c r="H7" s="343"/>
      <c r="I7" s="343"/>
      <c r="J7" s="343"/>
      <c r="K7" s="343"/>
      <c r="L7" s="343"/>
      <c r="M7" s="343"/>
      <c r="N7" s="344"/>
      <c r="O7" s="265">
        <v>2022</v>
      </c>
      <c r="P7" s="265">
        <v>2023</v>
      </c>
      <c r="Q7" s="265">
        <v>2024</v>
      </c>
      <c r="R7" s="265">
        <v>2025</v>
      </c>
      <c r="S7" s="265">
        <v>2026</v>
      </c>
      <c r="T7" s="218" t="s">
        <v>2</v>
      </c>
      <c r="U7" s="5"/>
      <c r="W7" s="64"/>
    </row>
    <row r="8" spans="1:33" x14ac:dyDescent="0.35">
      <c r="A8" s="4" t="s">
        <v>487</v>
      </c>
      <c r="B8" s="296" t="str">
        <f>IF(lang=1,labels!E81,IF(lang=2,labels!F81,"set lang"))</f>
        <v>1. TOTAL PARTENAIRES</v>
      </c>
      <c r="C8" s="345"/>
      <c r="D8" s="345"/>
      <c r="E8" s="345"/>
      <c r="F8" s="345"/>
      <c r="G8" s="345"/>
      <c r="H8" s="345"/>
      <c r="I8" s="345"/>
      <c r="J8" s="345"/>
      <c r="K8" s="345"/>
      <c r="L8" s="345"/>
      <c r="M8" s="345"/>
      <c r="N8" s="346"/>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3" t="str">
        <f>IF(lang=1,labels!E82,IF(lang=2,labels!F82,"set lang"))</f>
        <v>1.1 Investissements</v>
      </c>
      <c r="C9" s="341"/>
      <c r="D9" s="341"/>
      <c r="E9" s="341"/>
      <c r="F9" s="341"/>
      <c r="G9" s="341"/>
      <c r="H9" s="341"/>
      <c r="I9" s="341"/>
      <c r="J9" s="341"/>
      <c r="K9" s="341"/>
      <c r="L9" s="341"/>
      <c r="M9" s="341"/>
      <c r="N9" s="342"/>
      <c r="O9" s="185"/>
      <c r="P9" s="186"/>
      <c r="Q9" s="186"/>
      <c r="R9" s="186"/>
      <c r="S9" s="186"/>
      <c r="T9" s="197">
        <f>SUM(O9:S9)</f>
        <v>0</v>
      </c>
      <c r="U9" s="5"/>
    </row>
    <row r="10" spans="1:33" x14ac:dyDescent="0.35">
      <c r="A10" s="4" t="s">
        <v>489</v>
      </c>
      <c r="B10" s="293" t="str">
        <f>IF(lang=1,labels!E83,IF(lang=2,labels!F83,"set lang"))</f>
        <v>1.2 Fonctionnement</v>
      </c>
      <c r="C10" s="341"/>
      <c r="D10" s="341"/>
      <c r="E10" s="341"/>
      <c r="F10" s="341"/>
      <c r="G10" s="341"/>
      <c r="H10" s="341"/>
      <c r="I10" s="341"/>
      <c r="J10" s="341"/>
      <c r="K10" s="341"/>
      <c r="L10" s="341"/>
      <c r="M10" s="341"/>
      <c r="N10" s="342"/>
      <c r="O10" s="186"/>
      <c r="P10" s="186"/>
      <c r="Q10" s="186"/>
      <c r="R10" s="186"/>
      <c r="S10" s="186"/>
      <c r="T10" s="197">
        <f>SUM(O10:S10)</f>
        <v>0</v>
      </c>
      <c r="U10" s="5"/>
    </row>
    <row r="11" spans="1:33" x14ac:dyDescent="0.35">
      <c r="A11" s="4" t="s">
        <v>490</v>
      </c>
      <c r="B11" s="293" t="str">
        <f>IF(lang=1,labels!E84,IF(lang=2,labels!F84,"set lang"))</f>
        <v>1.3 Personnel</v>
      </c>
      <c r="C11" s="341"/>
      <c r="D11" s="341"/>
      <c r="E11" s="341"/>
      <c r="F11" s="341"/>
      <c r="G11" s="341"/>
      <c r="H11" s="341"/>
      <c r="I11" s="341"/>
      <c r="J11" s="341"/>
      <c r="K11" s="341"/>
      <c r="L11" s="341"/>
      <c r="M11" s="341"/>
      <c r="N11" s="342"/>
      <c r="O11" s="186"/>
      <c r="P11" s="186"/>
      <c r="Q11" s="186"/>
      <c r="R11" s="186"/>
      <c r="S11" s="186"/>
      <c r="T11" s="197">
        <f>SUM(O11:S11)</f>
        <v>0</v>
      </c>
      <c r="U11" s="5"/>
    </row>
    <row r="12" spans="1:33" x14ac:dyDescent="0.35">
      <c r="A12" s="4" t="s">
        <v>491</v>
      </c>
      <c r="B12" s="296" t="str">
        <f>IF(lang=1,labels!E85,IF(lang=2,labels!F85,"set lang"))</f>
        <v>2. TOTAL COLLABORATIONS</v>
      </c>
      <c r="C12" s="345"/>
      <c r="D12" s="345"/>
      <c r="E12" s="345"/>
      <c r="F12" s="345"/>
      <c r="G12" s="345"/>
      <c r="H12" s="345"/>
      <c r="I12" s="345"/>
      <c r="J12" s="345"/>
      <c r="K12" s="345"/>
      <c r="L12" s="345"/>
      <c r="M12" s="345"/>
      <c r="N12" s="346"/>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3" t="str">
        <f>IF(lang=1,labels!E86,IF(lang=2,labels!F86,"set lang"))</f>
        <v>2.1 Investissements</v>
      </c>
      <c r="C13" s="341"/>
      <c r="D13" s="341"/>
      <c r="E13" s="341"/>
      <c r="F13" s="341"/>
      <c r="G13" s="341"/>
      <c r="H13" s="341"/>
      <c r="I13" s="341"/>
      <c r="J13" s="341"/>
      <c r="K13" s="341"/>
      <c r="L13" s="341"/>
      <c r="M13" s="341"/>
      <c r="N13" s="342"/>
      <c r="O13" s="185"/>
      <c r="P13" s="186"/>
      <c r="Q13" s="186"/>
      <c r="R13" s="186"/>
      <c r="S13" s="186"/>
      <c r="T13" s="197">
        <f>SUM(O13:S13)</f>
        <v>0</v>
      </c>
      <c r="U13" s="5"/>
    </row>
    <row r="14" spans="1:33" x14ac:dyDescent="0.35">
      <c r="A14" s="4" t="s">
        <v>493</v>
      </c>
      <c r="B14" s="293" t="str">
        <f>IF(lang=1,labels!E87,IF(lang=2,labels!F87,"set lang"))</f>
        <v>2.2 Fonctionnement</v>
      </c>
      <c r="C14" s="341"/>
      <c r="D14" s="341"/>
      <c r="E14" s="341"/>
      <c r="F14" s="341"/>
      <c r="G14" s="341"/>
      <c r="H14" s="341"/>
      <c r="I14" s="341"/>
      <c r="J14" s="341"/>
      <c r="K14" s="341"/>
      <c r="L14" s="341"/>
      <c r="M14" s="341"/>
      <c r="N14" s="342"/>
      <c r="O14" s="186"/>
      <c r="P14" s="186"/>
      <c r="Q14" s="186"/>
      <c r="R14" s="186"/>
      <c r="S14" s="186"/>
      <c r="T14" s="197">
        <f>SUM(O14:S14)</f>
        <v>0</v>
      </c>
      <c r="U14" s="5"/>
    </row>
    <row r="15" spans="1:33" x14ac:dyDescent="0.35">
      <c r="A15" s="4" t="s">
        <v>494</v>
      </c>
      <c r="B15" s="293" t="str">
        <f>IF(lang=1,labels!E88,IF(lang=2,labels!F88,"set lang"))</f>
        <v>2.3 Personnel</v>
      </c>
      <c r="C15" s="341"/>
      <c r="D15" s="341"/>
      <c r="E15" s="341"/>
      <c r="F15" s="341"/>
      <c r="G15" s="341"/>
      <c r="H15" s="341"/>
      <c r="I15" s="341"/>
      <c r="J15" s="341"/>
      <c r="K15" s="341"/>
      <c r="L15" s="341"/>
      <c r="M15" s="341"/>
      <c r="N15" s="342"/>
      <c r="O15" s="186"/>
      <c r="P15" s="186"/>
      <c r="Q15" s="186"/>
      <c r="R15" s="186"/>
      <c r="S15" s="186"/>
      <c r="T15" s="197">
        <f>SUM(O15:S15)</f>
        <v>0</v>
      </c>
      <c r="U15" s="5"/>
    </row>
    <row r="16" spans="1:33" x14ac:dyDescent="0.35">
      <c r="A16" s="4" t="s">
        <v>495</v>
      </c>
      <c r="B16" s="296" t="str">
        <f>IF(lang=1,labels!E89,IF(lang=2,labels!F89,"set lang"))</f>
        <v>3. TOTAL BUREAU LOCAL</v>
      </c>
      <c r="C16" s="345"/>
      <c r="D16" s="345"/>
      <c r="E16" s="345"/>
      <c r="F16" s="345"/>
      <c r="G16" s="345"/>
      <c r="H16" s="345"/>
      <c r="I16" s="345"/>
      <c r="J16" s="345"/>
      <c r="K16" s="345"/>
      <c r="L16" s="345"/>
      <c r="M16" s="345"/>
      <c r="N16" s="346"/>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3" t="str">
        <f>IF(lang=1,labels!E90,IF(lang=2,labels!F90,"set lang"))</f>
        <v>3.1 Investissements</v>
      </c>
      <c r="C17" s="341"/>
      <c r="D17" s="341"/>
      <c r="E17" s="341"/>
      <c r="F17" s="341"/>
      <c r="G17" s="341"/>
      <c r="H17" s="341"/>
      <c r="I17" s="341"/>
      <c r="J17" s="341"/>
      <c r="K17" s="341"/>
      <c r="L17" s="341"/>
      <c r="M17" s="341"/>
      <c r="N17" s="342"/>
      <c r="O17" s="185"/>
      <c r="P17" s="186"/>
      <c r="Q17" s="186"/>
      <c r="R17" s="186"/>
      <c r="S17" s="186"/>
      <c r="T17" s="197">
        <f>SUM(O17:S17)</f>
        <v>0</v>
      </c>
      <c r="U17" s="5"/>
    </row>
    <row r="18" spans="1:21" x14ac:dyDescent="0.35">
      <c r="A18" s="4" t="s">
        <v>497</v>
      </c>
      <c r="B18" s="293" t="str">
        <f>IF(lang=1,labels!E91,IF(lang=2,labels!F91,"set lang"))</f>
        <v>3.2 Fonctionnement</v>
      </c>
      <c r="C18" s="341"/>
      <c r="D18" s="341"/>
      <c r="E18" s="341"/>
      <c r="F18" s="341"/>
      <c r="G18" s="341"/>
      <c r="H18" s="341"/>
      <c r="I18" s="341"/>
      <c r="J18" s="341"/>
      <c r="K18" s="341"/>
      <c r="L18" s="341"/>
      <c r="M18" s="341"/>
      <c r="N18" s="342"/>
      <c r="O18" s="186"/>
      <c r="P18" s="186"/>
      <c r="Q18" s="186"/>
      <c r="R18" s="186"/>
      <c r="S18" s="186"/>
      <c r="T18" s="197">
        <f>SUM(O18:S18)</f>
        <v>0</v>
      </c>
      <c r="U18" s="5"/>
    </row>
    <row r="19" spans="1:21" x14ac:dyDescent="0.35">
      <c r="A19" s="4" t="s">
        <v>498</v>
      </c>
      <c r="B19" s="293" t="str">
        <f>IF(lang=1,labels!E92,IF(lang=2,labels!F92,"set lang"))</f>
        <v>3.3 Personnel</v>
      </c>
      <c r="C19" s="341"/>
      <c r="D19" s="341"/>
      <c r="E19" s="341"/>
      <c r="F19" s="341"/>
      <c r="G19" s="341"/>
      <c r="H19" s="341"/>
      <c r="I19" s="341"/>
      <c r="J19" s="341"/>
      <c r="K19" s="341"/>
      <c r="L19" s="341"/>
      <c r="M19" s="341"/>
      <c r="N19" s="342"/>
      <c r="O19" s="186"/>
      <c r="P19" s="186"/>
      <c r="Q19" s="186"/>
      <c r="R19" s="186"/>
      <c r="S19" s="186"/>
      <c r="T19" s="197">
        <f>SUM(O19:S19)</f>
        <v>0</v>
      </c>
      <c r="U19" s="5"/>
    </row>
    <row r="20" spans="1:21" x14ac:dyDescent="0.35">
      <c r="A20" s="4" t="s">
        <v>499</v>
      </c>
      <c r="B20" s="296" t="str">
        <f>IF(lang=1,labels!E93,IF(lang=2,labels!F93,"set lang"))</f>
        <v>4. TOTAL SIÈGE</v>
      </c>
      <c r="C20" s="345"/>
      <c r="D20" s="345"/>
      <c r="E20" s="345"/>
      <c r="F20" s="345"/>
      <c r="G20" s="345"/>
      <c r="H20" s="345"/>
      <c r="I20" s="345"/>
      <c r="J20" s="345"/>
      <c r="K20" s="345"/>
      <c r="L20" s="345"/>
      <c r="M20" s="345"/>
      <c r="N20" s="346"/>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3" t="str">
        <f>IF(lang=1,labels!E94,IF(lang=2,labels!F94,"set lang"))</f>
        <v>4.1 Investissements</v>
      </c>
      <c r="C21" s="341"/>
      <c r="D21" s="341"/>
      <c r="E21" s="341"/>
      <c r="F21" s="341"/>
      <c r="G21" s="341"/>
      <c r="H21" s="341"/>
      <c r="I21" s="341"/>
      <c r="J21" s="341"/>
      <c r="K21" s="341"/>
      <c r="L21" s="341"/>
      <c r="M21" s="341"/>
      <c r="N21" s="342"/>
      <c r="O21" s="185"/>
      <c r="P21" s="186"/>
      <c r="Q21" s="186"/>
      <c r="R21" s="186"/>
      <c r="S21" s="186"/>
      <c r="T21" s="197">
        <f>SUM(O21:S21)</f>
        <v>0</v>
      </c>
      <c r="U21" s="5"/>
    </row>
    <row r="22" spans="1:21" x14ac:dyDescent="0.35">
      <c r="A22" s="4" t="s">
        <v>501</v>
      </c>
      <c r="B22" s="293" t="str">
        <f>IF(lang=1,labels!E95,IF(lang=2,labels!F95,"set lang"))</f>
        <v>4.2 Fonctionnement</v>
      </c>
      <c r="C22" s="341"/>
      <c r="D22" s="341"/>
      <c r="E22" s="341"/>
      <c r="F22" s="341"/>
      <c r="G22" s="341"/>
      <c r="H22" s="341"/>
      <c r="I22" s="341"/>
      <c r="J22" s="341"/>
      <c r="K22" s="341"/>
      <c r="L22" s="341"/>
      <c r="M22" s="341"/>
      <c r="N22" s="342"/>
      <c r="O22" s="186"/>
      <c r="P22" s="186"/>
      <c r="Q22" s="186"/>
      <c r="R22" s="186"/>
      <c r="S22" s="186"/>
      <c r="T22" s="197">
        <f>SUM(O22:S22)</f>
        <v>0</v>
      </c>
      <c r="U22" s="5"/>
    </row>
    <row r="23" spans="1:21" ht="15" thickBot="1" x14ac:dyDescent="0.4">
      <c r="A23" s="4" t="s">
        <v>502</v>
      </c>
      <c r="B23" s="287" t="str">
        <f>IF(lang=1,labels!E96,IF(lang=2,labels!F96,"set lang"))</f>
        <v>4.3 Personnel</v>
      </c>
      <c r="C23" s="350"/>
      <c r="D23" s="350"/>
      <c r="E23" s="350"/>
      <c r="F23" s="350"/>
      <c r="G23" s="350"/>
      <c r="H23" s="350"/>
      <c r="I23" s="350"/>
      <c r="J23" s="350"/>
      <c r="K23" s="350"/>
      <c r="L23" s="350"/>
      <c r="M23" s="350"/>
      <c r="N23" s="351"/>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2" t="str">
        <f>IF(lang=1,labels!E97,IF(lang=2,labels!F97,"set lang"))</f>
        <v>TOTAL DES COÛTS OPÉRATIONNELS POUR L'OUTCOME</v>
      </c>
      <c r="C25" s="353"/>
      <c r="D25" s="353"/>
      <c r="E25" s="353"/>
      <c r="F25" s="353"/>
      <c r="G25" s="353"/>
      <c r="H25" s="353"/>
      <c r="I25" s="353"/>
      <c r="J25" s="353"/>
      <c r="K25" s="353"/>
      <c r="L25" s="353"/>
      <c r="M25" s="353"/>
      <c r="N25" s="354"/>
      <c r="O25" s="265">
        <v>2022</v>
      </c>
      <c r="P25" s="265">
        <v>2023</v>
      </c>
      <c r="Q25" s="265">
        <v>2024</v>
      </c>
      <c r="R25" s="265">
        <v>2025</v>
      </c>
      <c r="S25" s="265">
        <v>2026</v>
      </c>
      <c r="T25" s="218" t="s">
        <v>2</v>
      </c>
      <c r="U25" s="5"/>
    </row>
    <row r="26" spans="1:21" x14ac:dyDescent="0.35">
      <c r="A26" s="4" t="s">
        <v>473</v>
      </c>
      <c r="B26" s="355"/>
      <c r="C26" s="356"/>
      <c r="D26" s="356"/>
      <c r="E26" s="356"/>
      <c r="F26" s="356"/>
      <c r="G26" s="356"/>
      <c r="H26" s="356"/>
      <c r="I26" s="356"/>
      <c r="J26" s="356"/>
      <c r="K26" s="356"/>
      <c r="L26" s="356"/>
      <c r="M26" s="356"/>
      <c r="N26" s="357"/>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7" t="str">
        <f>IF(OR(ABS(O27)&gt;1,ABS(P27)&gt;1,ABS(Q27)&gt;1,ABS(R27)&gt;1,ABS(S27)&gt;1,ABS(T27)&gt;1),"Attention aux différences !","")</f>
        <v/>
      </c>
      <c r="C27" s="348"/>
      <c r="D27" s="348"/>
      <c r="E27" s="348"/>
      <c r="F27" s="348"/>
      <c r="G27" s="348"/>
      <c r="H27" s="348"/>
      <c r="I27" s="348"/>
      <c r="J27" s="348"/>
      <c r="K27" s="348"/>
      <c r="L27" s="348"/>
      <c r="M27" s="348"/>
      <c r="N27" s="349"/>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8" t="str">
        <f>IF(lang=1,labels!E98,IF(lang=2,labels!F98,"set lang"))</f>
        <v>TOTAL INVESTISSEMENTS</v>
      </c>
      <c r="C28" s="359"/>
      <c r="D28" s="359"/>
      <c r="E28" s="359"/>
      <c r="F28" s="359"/>
      <c r="G28" s="359"/>
      <c r="H28" s="359"/>
      <c r="I28" s="359"/>
      <c r="J28" s="359"/>
      <c r="K28" s="359"/>
      <c r="L28" s="359"/>
      <c r="M28" s="359"/>
      <c r="N28" s="360"/>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3" t="str">
        <f>IF(lang=1,labels!E99,IF(lang=2,labels!F99,"set lang"))</f>
        <v>A. Achat de véhicules</v>
      </c>
      <c r="C29" s="341"/>
      <c r="D29" s="341"/>
      <c r="E29" s="341"/>
      <c r="F29" s="341"/>
      <c r="G29" s="341"/>
      <c r="H29" s="341"/>
      <c r="I29" s="341"/>
      <c r="J29" s="341"/>
      <c r="K29" s="341"/>
      <c r="L29" s="341"/>
      <c r="M29" s="341"/>
      <c r="N29" s="342"/>
      <c r="O29" s="185"/>
      <c r="P29" s="186"/>
      <c r="Q29" s="186"/>
      <c r="R29" s="186"/>
      <c r="S29" s="186"/>
      <c r="T29" s="197">
        <f>SUM(O29:S29)</f>
        <v>0</v>
      </c>
      <c r="U29" s="5"/>
    </row>
    <row r="30" spans="1:21" x14ac:dyDescent="0.35">
      <c r="A30" s="4" t="s">
        <v>478</v>
      </c>
      <c r="B30" s="293" t="str">
        <f>IF(lang=1,labels!E100,IF(lang=2,labels!F100,"set lang"))</f>
        <v>B. Mobilier, ICT</v>
      </c>
      <c r="C30" s="341"/>
      <c r="D30" s="341"/>
      <c r="E30" s="341"/>
      <c r="F30" s="341"/>
      <c r="G30" s="341"/>
      <c r="H30" s="341"/>
      <c r="I30" s="341"/>
      <c r="J30" s="341"/>
      <c r="K30" s="341"/>
      <c r="L30" s="341"/>
      <c r="M30" s="341"/>
      <c r="N30" s="342"/>
      <c r="O30" s="186"/>
      <c r="P30" s="186"/>
      <c r="Q30" s="186"/>
      <c r="R30" s="186"/>
      <c r="S30" s="186"/>
      <c r="T30" s="197">
        <f>SUM(O30:S30)</f>
        <v>0</v>
      </c>
      <c r="U30" s="5"/>
    </row>
    <row r="31" spans="1:21" x14ac:dyDescent="0.35">
      <c r="A31" s="4" t="s">
        <v>479</v>
      </c>
      <c r="B31" s="293" t="str">
        <f>IF(lang=1,labels!E101,IF(lang=2,labels!F101,"set lang"))</f>
        <v>C. Autres</v>
      </c>
      <c r="C31" s="341"/>
      <c r="D31" s="341"/>
      <c r="E31" s="341"/>
      <c r="F31" s="341"/>
      <c r="G31" s="341"/>
      <c r="H31" s="341"/>
      <c r="I31" s="341"/>
      <c r="J31" s="341"/>
      <c r="K31" s="341"/>
      <c r="L31" s="341"/>
      <c r="M31" s="341"/>
      <c r="N31" s="342"/>
      <c r="O31" s="186"/>
      <c r="P31" s="186"/>
      <c r="Q31" s="186"/>
      <c r="R31" s="186"/>
      <c r="S31" s="186"/>
      <c r="T31" s="197">
        <f>SUM(O31:S31)</f>
        <v>0</v>
      </c>
      <c r="U31" s="5"/>
    </row>
    <row r="32" spans="1:21" ht="15.5" x14ac:dyDescent="0.35">
      <c r="A32" s="4"/>
      <c r="B32" s="347" t="str">
        <f>IF(OR(ABS(O32)&gt;1,ABS(P32)&gt;1,ABS(Q32)&gt;1,ABS(R32)&gt;1,ABS(S32)&gt;1,ABS(T32)&gt;1),"Attention aux différences !","")</f>
        <v/>
      </c>
      <c r="C32" s="348"/>
      <c r="D32" s="348"/>
      <c r="E32" s="348"/>
      <c r="F32" s="348"/>
      <c r="G32" s="348"/>
      <c r="H32" s="348"/>
      <c r="I32" s="348"/>
      <c r="J32" s="348"/>
      <c r="K32" s="348"/>
      <c r="L32" s="348"/>
      <c r="M32" s="348"/>
      <c r="N32" s="349"/>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8" t="str">
        <f>IF(lang=1,labels!E102,IF(lang=2,labels!F102,"set lang"))</f>
        <v>TOTAL FONCTIONNEMENT</v>
      </c>
      <c r="C33" s="359"/>
      <c r="D33" s="359"/>
      <c r="E33" s="359"/>
      <c r="F33" s="359"/>
      <c r="G33" s="359"/>
      <c r="H33" s="359"/>
      <c r="I33" s="359"/>
      <c r="J33" s="359"/>
      <c r="K33" s="359"/>
      <c r="L33" s="359"/>
      <c r="M33" s="359"/>
      <c r="N33" s="360"/>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3" t="str">
        <f>IF(lang=1,labels!E103,IF(lang=2,labels!F103,"set lang"))</f>
        <v>A. Déplacements</v>
      </c>
      <c r="C34" s="341"/>
      <c r="D34" s="341"/>
      <c r="E34" s="341"/>
      <c r="F34" s="341"/>
      <c r="G34" s="341"/>
      <c r="H34" s="341"/>
      <c r="I34" s="341"/>
      <c r="J34" s="341"/>
      <c r="K34" s="341"/>
      <c r="L34" s="341"/>
      <c r="M34" s="341"/>
      <c r="N34" s="342"/>
      <c r="O34" s="185"/>
      <c r="P34" s="186"/>
      <c r="Q34" s="186"/>
      <c r="R34" s="186"/>
      <c r="S34" s="186"/>
      <c r="T34" s="197">
        <f>SUM(O34:S34)</f>
        <v>0</v>
      </c>
      <c r="U34" s="5"/>
    </row>
    <row r="35" spans="1:21" x14ac:dyDescent="0.35">
      <c r="A35" s="4" t="s">
        <v>481</v>
      </c>
      <c r="B35" s="293" t="str">
        <f>IF(lang=1,labels!E104,IF(lang=2,labels!F104,"set lang"))</f>
        <v>B. Bureau local</v>
      </c>
      <c r="C35" s="341"/>
      <c r="D35" s="341"/>
      <c r="E35" s="341"/>
      <c r="F35" s="341"/>
      <c r="G35" s="341"/>
      <c r="H35" s="341"/>
      <c r="I35" s="341"/>
      <c r="J35" s="341"/>
      <c r="K35" s="341"/>
      <c r="L35" s="341"/>
      <c r="M35" s="341"/>
      <c r="N35" s="342"/>
      <c r="O35" s="186"/>
      <c r="P35" s="186"/>
      <c r="Q35" s="186"/>
      <c r="R35" s="186"/>
      <c r="S35" s="186"/>
      <c r="T35" s="197">
        <f>SUM(O35:S35)</f>
        <v>0</v>
      </c>
      <c r="U35" s="5"/>
    </row>
    <row r="36" spans="1:21" x14ac:dyDescent="0.35">
      <c r="A36" s="4" t="s">
        <v>482</v>
      </c>
      <c r="B36" s="293" t="str">
        <f>IF(lang=1,labels!E105,IF(lang=2,labels!F105,"set lang"))</f>
        <v>C. Autres</v>
      </c>
      <c r="C36" s="341"/>
      <c r="D36" s="341"/>
      <c r="E36" s="341"/>
      <c r="F36" s="341"/>
      <c r="G36" s="341"/>
      <c r="H36" s="341"/>
      <c r="I36" s="341"/>
      <c r="J36" s="341"/>
      <c r="K36" s="341"/>
      <c r="L36" s="341"/>
      <c r="M36" s="341"/>
      <c r="N36" s="342"/>
      <c r="O36" s="186"/>
      <c r="P36" s="186"/>
      <c r="Q36" s="186"/>
      <c r="R36" s="186"/>
      <c r="S36" s="186"/>
      <c r="T36" s="197">
        <f>SUM(O36:S36)</f>
        <v>0</v>
      </c>
      <c r="U36" s="5"/>
    </row>
    <row r="37" spans="1:21" ht="15.5" x14ac:dyDescent="0.35">
      <c r="A37" s="4"/>
      <c r="B37" s="347" t="str">
        <f>IF(OR(ABS(O37)&gt;1,ABS(P37)&gt;1,ABS(Q37)&gt;1,ABS(R37)&gt;1,ABS(S37)&gt;1,ABS(T37)&gt;1),"Attention aux différences !","")</f>
        <v/>
      </c>
      <c r="C37" s="348"/>
      <c r="D37" s="348"/>
      <c r="E37" s="348"/>
      <c r="F37" s="348"/>
      <c r="G37" s="348"/>
      <c r="H37" s="348"/>
      <c r="I37" s="348"/>
      <c r="J37" s="348"/>
      <c r="K37" s="348"/>
      <c r="L37" s="348"/>
      <c r="M37" s="348"/>
      <c r="N37" s="349"/>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8" t="str">
        <f>IF(lang=1,labels!E106,IF(lang=2,labels!F106,"set lang"))</f>
        <v>TOTAL PERSONNEL</v>
      </c>
      <c r="C38" s="359"/>
      <c r="D38" s="359"/>
      <c r="E38" s="359"/>
      <c r="F38" s="359"/>
      <c r="G38" s="359"/>
      <c r="H38" s="359"/>
      <c r="I38" s="359"/>
      <c r="J38" s="359"/>
      <c r="K38" s="359"/>
      <c r="L38" s="359"/>
      <c r="M38" s="359"/>
      <c r="N38" s="36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3" t="str">
        <f>IF(lang=1,labels!E107,IF(lang=2,labels!F107,"set lang"))</f>
        <v>A. Salaires au siège</v>
      </c>
      <c r="C39" s="341"/>
      <c r="D39" s="341"/>
      <c r="E39" s="341"/>
      <c r="F39" s="341"/>
      <c r="G39" s="341"/>
      <c r="H39" s="341"/>
      <c r="I39" s="341"/>
      <c r="J39" s="341"/>
      <c r="K39" s="341"/>
      <c r="L39" s="341"/>
      <c r="M39" s="341"/>
      <c r="N39" s="342"/>
      <c r="O39" s="185"/>
      <c r="P39" s="186"/>
      <c r="Q39" s="186"/>
      <c r="R39" s="186"/>
      <c r="S39" s="186"/>
      <c r="T39" s="197">
        <f>SUM(O39:S39)</f>
        <v>0</v>
      </c>
      <c r="U39" s="5"/>
    </row>
    <row r="40" spans="1:21" x14ac:dyDescent="0.35">
      <c r="A40" s="4" t="s">
        <v>484</v>
      </c>
      <c r="B40" s="293" t="str">
        <f>IF(lang=1,labels!E108,IF(lang=2,labels!F108,"set lang"))</f>
        <v>B. Salaires des expatriés</v>
      </c>
      <c r="C40" s="341"/>
      <c r="D40" s="341"/>
      <c r="E40" s="341"/>
      <c r="F40" s="341"/>
      <c r="G40" s="341"/>
      <c r="H40" s="341"/>
      <c r="I40" s="341"/>
      <c r="J40" s="341"/>
      <c r="K40" s="341"/>
      <c r="L40" s="341"/>
      <c r="M40" s="341"/>
      <c r="N40" s="342"/>
      <c r="O40" s="185"/>
      <c r="P40" s="186"/>
      <c r="Q40" s="186"/>
      <c r="R40" s="186"/>
      <c r="S40" s="186"/>
      <c r="T40" s="197">
        <f>SUM(O40:S40)</f>
        <v>0</v>
      </c>
      <c r="U40" s="5"/>
    </row>
    <row r="41" spans="1:21" x14ac:dyDescent="0.35">
      <c r="A41" s="4" t="s">
        <v>485</v>
      </c>
      <c r="B41" s="293" t="str">
        <f>IF(lang=1,labels!E109,IF(lang=2,labels!F109,"set lang"))</f>
        <v>C. Salaires du personnel local</v>
      </c>
      <c r="C41" s="341"/>
      <c r="D41" s="341"/>
      <c r="E41" s="341"/>
      <c r="F41" s="341"/>
      <c r="G41" s="341"/>
      <c r="H41" s="341"/>
      <c r="I41" s="341"/>
      <c r="J41" s="341"/>
      <c r="K41" s="341"/>
      <c r="L41" s="341"/>
      <c r="M41" s="341"/>
      <c r="N41" s="342"/>
      <c r="O41" s="186"/>
      <c r="P41" s="186"/>
      <c r="Q41" s="186"/>
      <c r="R41" s="186"/>
      <c r="S41" s="186"/>
      <c r="T41" s="197">
        <f>SUM(O41:S41)</f>
        <v>0</v>
      </c>
      <c r="U41" s="5"/>
    </row>
    <row r="42" spans="1:21" ht="15" thickBot="1" x14ac:dyDescent="0.4">
      <c r="A42" s="4" t="s">
        <v>486</v>
      </c>
      <c r="B42" s="287" t="str">
        <f>IF(lang=1,labels!E110,IF(lang=2,labels!F110,"set lang"))</f>
        <v>D. Autres frais</v>
      </c>
      <c r="C42" s="350"/>
      <c r="D42" s="350"/>
      <c r="E42" s="350"/>
      <c r="F42" s="350"/>
      <c r="G42" s="350"/>
      <c r="H42" s="350"/>
      <c r="I42" s="350"/>
      <c r="J42" s="350"/>
      <c r="K42" s="350"/>
      <c r="L42" s="350"/>
      <c r="M42" s="350"/>
      <c r="N42" s="351"/>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3" t="s">
        <v>33</v>
      </c>
      <c r="D45" s="291"/>
      <c r="E45" s="291"/>
      <c r="F45" s="291"/>
      <c r="G45" s="291"/>
      <c r="H45" s="291"/>
      <c r="I45" s="291"/>
      <c r="J45" s="291"/>
      <c r="K45" s="291"/>
      <c r="L45" s="291"/>
      <c r="M45" s="291"/>
      <c r="N45" s="291"/>
      <c r="O45" s="291"/>
      <c r="P45" s="291"/>
      <c r="Q45" s="291"/>
      <c r="R45" s="291"/>
      <c r="S45" s="291"/>
      <c r="T45" s="291"/>
      <c r="U45" s="21"/>
    </row>
    <row r="46" spans="1:21" hidden="1" x14ac:dyDescent="0.35">
      <c r="A46" s="4"/>
      <c r="B46" s="372" t="s">
        <v>34</v>
      </c>
      <c r="C46" s="279"/>
      <c r="D46" s="279"/>
      <c r="E46" s="279"/>
      <c r="F46" s="279"/>
      <c r="G46" s="279"/>
      <c r="H46" s="279"/>
      <c r="I46" s="279"/>
      <c r="J46" s="279"/>
      <c r="K46" s="279"/>
      <c r="L46" s="279"/>
      <c r="M46" s="279"/>
      <c r="N46" s="279"/>
      <c r="O46" s="279"/>
      <c r="P46" s="279"/>
      <c r="Q46" s="279"/>
      <c r="R46" s="279"/>
      <c r="S46" s="279"/>
      <c r="T46" s="27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4" t="s">
        <v>35</v>
      </c>
      <c r="C48" s="291"/>
      <c r="D48" s="291"/>
      <c r="E48" s="291"/>
      <c r="F48" s="291"/>
      <c r="G48" s="291"/>
      <c r="H48" s="291"/>
      <c r="I48" s="291"/>
      <c r="J48" s="291"/>
      <c r="K48" s="291"/>
      <c r="L48" s="291"/>
      <c r="M48" s="291"/>
      <c r="N48" s="291"/>
      <c r="O48" s="291"/>
      <c r="P48" s="291"/>
      <c r="Q48" s="291"/>
      <c r="R48" s="291"/>
      <c r="S48" s="291"/>
      <c r="T48" s="263"/>
      <c r="U48" s="21"/>
    </row>
    <row r="49" spans="1:25" hidden="1" x14ac:dyDescent="0.35">
      <c r="A49" s="4"/>
      <c r="B49" s="372" t="s">
        <v>34</v>
      </c>
      <c r="C49" s="279"/>
      <c r="D49" s="279"/>
      <c r="E49" s="279"/>
      <c r="F49" s="279"/>
      <c r="G49" s="279"/>
      <c r="H49" s="279"/>
      <c r="I49" s="279"/>
      <c r="J49" s="279"/>
      <c r="K49" s="279"/>
      <c r="L49" s="279"/>
      <c r="M49" s="279"/>
      <c r="N49" s="279"/>
      <c r="O49" s="279"/>
      <c r="P49" s="279"/>
      <c r="Q49" s="279"/>
      <c r="R49" s="279"/>
      <c r="S49" s="279"/>
      <c r="T49" s="27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3" t="s">
        <v>36</v>
      </c>
      <c r="C51" s="291"/>
      <c r="D51" s="291"/>
      <c r="E51" s="291"/>
      <c r="F51" s="291"/>
      <c r="G51" s="291"/>
      <c r="H51" s="291"/>
      <c r="I51" s="291"/>
      <c r="J51" s="291"/>
      <c r="K51" s="291"/>
      <c r="L51" s="291"/>
      <c r="M51" s="291"/>
      <c r="N51" s="291"/>
      <c r="O51" s="291"/>
      <c r="P51" s="291"/>
      <c r="Q51" s="291"/>
      <c r="R51" s="291"/>
      <c r="S51" s="291"/>
      <c r="T51" s="263"/>
      <c r="U51" s="21"/>
    </row>
    <row r="52" spans="1:25" hidden="1" x14ac:dyDescent="0.35">
      <c r="A52" s="4"/>
      <c r="B52" s="372" t="s">
        <v>34</v>
      </c>
      <c r="C52" s="279"/>
      <c r="D52" s="279"/>
      <c r="E52" s="279"/>
      <c r="F52" s="279"/>
      <c r="G52" s="279"/>
      <c r="H52" s="279"/>
      <c r="I52" s="279"/>
      <c r="J52" s="279"/>
      <c r="K52" s="279"/>
      <c r="L52" s="279"/>
      <c r="M52" s="279"/>
      <c r="N52" s="279"/>
      <c r="O52" s="279"/>
      <c r="P52" s="279"/>
      <c r="Q52" s="279"/>
      <c r="R52" s="279"/>
      <c r="S52" s="279"/>
      <c r="T52" s="279"/>
      <c r="U52" s="21"/>
    </row>
    <row r="53" spans="1:25" hidden="1" x14ac:dyDescent="0.35">
      <c r="F53" s="262"/>
      <c r="G53" s="262"/>
      <c r="H53" s="262"/>
      <c r="I53" s="262"/>
      <c r="J53" s="262"/>
      <c r="K53" s="262"/>
      <c r="L53" s="262"/>
      <c r="M53" s="262"/>
      <c r="N53" s="262"/>
      <c r="U53" s="22"/>
    </row>
    <row r="54" spans="1:25" x14ac:dyDescent="0.35">
      <c r="A54" s="4"/>
      <c r="B54" s="370" t="str">
        <f>IF(lang=2,Y55,Y54)</f>
        <v>Répartition du budget par pays (en cas de outcomes thématiques avec couverture régionale uniquement.)</v>
      </c>
      <c r="C54" s="371"/>
      <c r="D54" s="371"/>
      <c r="E54" s="371"/>
      <c r="F54" s="371"/>
      <c r="G54" s="371"/>
      <c r="H54" s="371"/>
      <c r="I54" s="371"/>
      <c r="J54" s="371"/>
      <c r="K54" s="371"/>
      <c r="L54" s="371"/>
      <c r="M54" s="371"/>
      <c r="N54" s="371"/>
      <c r="O54" s="371"/>
      <c r="P54" s="371"/>
      <c r="Q54" s="371"/>
      <c r="R54" s="371"/>
      <c r="S54" s="371"/>
      <c r="T54" s="371"/>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2" t="str">
        <f>IF(lang=1,labels!E112,IF(lang=2,labels!F112,"set lang"))</f>
        <v>TOTAL DES COÛTS OPÉRATIONNELS POUR L'OUTCOME</v>
      </c>
      <c r="C56" s="353"/>
      <c r="D56" s="353"/>
      <c r="E56" s="353"/>
      <c r="F56" s="353"/>
      <c r="G56" s="353"/>
      <c r="H56" s="353"/>
      <c r="I56" s="353"/>
      <c r="J56" s="353"/>
      <c r="K56" s="353"/>
      <c r="L56" s="353"/>
      <c r="M56" s="353"/>
      <c r="N56" s="354"/>
      <c r="O56" s="265">
        <v>2022</v>
      </c>
      <c r="P56" s="265">
        <v>2023</v>
      </c>
      <c r="Q56" s="265">
        <v>2024</v>
      </c>
      <c r="R56" s="265">
        <v>2025</v>
      </c>
      <c r="S56" s="265">
        <v>2026</v>
      </c>
      <c r="T56" s="218" t="s">
        <v>2</v>
      </c>
      <c r="U56" s="5"/>
    </row>
    <row r="57" spans="1:25" x14ac:dyDescent="0.35">
      <c r="A57" s="4"/>
      <c r="B57" s="355"/>
      <c r="C57" s="356"/>
      <c r="D57" s="356"/>
      <c r="E57" s="356"/>
      <c r="F57" s="356"/>
      <c r="G57" s="356"/>
      <c r="H57" s="356"/>
      <c r="I57" s="356"/>
      <c r="J57" s="356"/>
      <c r="K57" s="356"/>
      <c r="L57" s="356"/>
      <c r="M57" s="356"/>
      <c r="N57" s="357"/>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7" t="str">
        <f>IF(OR(ABS(O58)&gt;1,ABS(P58)&gt;1,ABS(Q58)&gt;1,ABS(R58)&gt;1,ABS(S58)&gt;1,ABS(T58)&gt;1),"Attention aux différences !","")</f>
        <v/>
      </c>
      <c r="C58" s="348"/>
      <c r="D58" s="348"/>
      <c r="E58" s="348"/>
      <c r="F58" s="348"/>
      <c r="G58" s="348"/>
      <c r="H58" s="348"/>
      <c r="I58" s="348"/>
      <c r="J58" s="348"/>
      <c r="K58" s="348"/>
      <c r="L58" s="348"/>
      <c r="M58" s="348"/>
      <c r="N58" s="349"/>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61" t="str">
        <f>IF(lang=1,labels!E113,IF(lang=2,labels!F113,"set lang"))</f>
        <v>ACTIVITÉS SUPRANATIONALES</v>
      </c>
      <c r="C59" s="362"/>
      <c r="D59" s="362"/>
      <c r="E59" s="362"/>
      <c r="F59" s="362"/>
      <c r="G59" s="362"/>
      <c r="H59" s="362"/>
      <c r="I59" s="362"/>
      <c r="J59" s="362"/>
      <c r="K59" s="362"/>
      <c r="L59" s="362"/>
      <c r="M59" s="362"/>
      <c r="N59" s="375"/>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ctrs!$B$2:$B$157</xm:f>
          </x14:formula1>
          <xm:sqref>F60:F100</xm:sqref>
        </x14:dataValidation>
      </x14:dataValidations>
    </ex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defaultColWidth="13.1796875" defaultRowHeight="14.5" zeroHeight="1" x14ac:dyDescent="0.35"/>
  <cols>
    <col min="1" max="1" width="1.7265625" style="24" customWidth="1"/>
    <col min="2" max="2" width="5.1796875" style="23" customWidth="1"/>
    <col min="3" max="3" width="50.7265625" style="24" customWidth="1"/>
    <col min="4" max="4" width="17.7265625" style="23" customWidth="1"/>
    <col min="5" max="5" width="13.453125" style="23" customWidth="1"/>
    <col min="6" max="6" width="39.81640625" style="24" hidden="1" customWidth="1"/>
    <col min="7" max="7" width="38.1796875" style="24" hidden="1" customWidth="1"/>
    <col min="8" max="8" width="22.7265625" style="24" customWidth="1"/>
    <col min="9" max="9" width="28.81640625" style="24" customWidth="1"/>
    <col min="10" max="10" width="14" style="23" customWidth="1"/>
    <col min="11" max="11" width="35" style="24" customWidth="1"/>
    <col min="12" max="16384" width="13.1796875" style="24"/>
  </cols>
  <sheetData>
    <row r="1" spans="2:11" ht="5.15" customHeight="1" x14ac:dyDescent="0.35"/>
    <row r="2" spans="2:11" ht="58" x14ac:dyDescent="0.35">
      <c r="B2" s="25" t="s">
        <v>81</v>
      </c>
      <c r="C2" s="25" t="s">
        <v>82</v>
      </c>
      <c r="D2" s="26" t="s">
        <v>83</v>
      </c>
      <c r="E2" s="26" t="s">
        <v>84</v>
      </c>
      <c r="F2" s="25" t="s">
        <v>85</v>
      </c>
      <c r="G2" s="25" t="s">
        <v>86</v>
      </c>
      <c r="H2" s="25" t="s">
        <v>87</v>
      </c>
      <c r="I2" s="25" t="s">
        <v>88</v>
      </c>
      <c r="J2" s="27" t="s">
        <v>89</v>
      </c>
    </row>
    <row r="3" spans="2:11" x14ac:dyDescent="0.35">
      <c r="B3" s="43" t="s">
        <v>392</v>
      </c>
      <c r="C3" s="43" t="s">
        <v>393</v>
      </c>
      <c r="D3" s="44" t="s">
        <v>394</v>
      </c>
      <c r="E3" s="44" t="s">
        <v>395</v>
      </c>
      <c r="F3" s="43" t="s">
        <v>399</v>
      </c>
      <c r="G3" s="43" t="s">
        <v>400</v>
      </c>
      <c r="H3" s="43" t="s">
        <v>396</v>
      </c>
      <c r="I3" s="43" t="s">
        <v>397</v>
      </c>
      <c r="J3" s="44" t="s">
        <v>398</v>
      </c>
      <c r="K3" s="45" t="s">
        <v>411</v>
      </c>
    </row>
    <row r="4" spans="2:11" ht="29" hidden="1" x14ac:dyDescent="0.35">
      <c r="B4" s="28">
        <v>1</v>
      </c>
      <c r="C4" s="29" t="s">
        <v>90</v>
      </c>
      <c r="D4" s="30" t="s">
        <v>91</v>
      </c>
      <c r="E4" s="30" t="s">
        <v>92</v>
      </c>
      <c r="F4" s="29" t="s">
        <v>93</v>
      </c>
      <c r="G4" s="29" t="s">
        <v>94</v>
      </c>
      <c r="H4" s="31">
        <v>42510</v>
      </c>
      <c r="I4" s="32" t="s">
        <v>95</v>
      </c>
      <c r="J4" s="33">
        <v>11</v>
      </c>
      <c r="K4" s="24" t="str">
        <f>Table2[[#This Row],[name]]</f>
        <v>Koepel van de Vlaamse Noord-Zuidbeweging</v>
      </c>
    </row>
    <row r="5" spans="2:11" ht="43.5" hidden="1" x14ac:dyDescent="0.35">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29" hidden="1" x14ac:dyDescent="0.35">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35">
      <c r="B7" s="34">
        <v>4</v>
      </c>
      <c r="C7" s="35" t="s">
        <v>108</v>
      </c>
      <c r="D7" s="36" t="s">
        <v>109</v>
      </c>
      <c r="E7" s="36" t="s">
        <v>104</v>
      </c>
      <c r="F7" s="35" t="s">
        <v>105</v>
      </c>
      <c r="G7" s="35" t="s">
        <v>106</v>
      </c>
      <c r="H7" s="37">
        <v>42510</v>
      </c>
      <c r="I7" s="38" t="s">
        <v>110</v>
      </c>
      <c r="J7" s="39" t="s">
        <v>109</v>
      </c>
      <c r="K7" s="24" t="str">
        <f>Table2[[#This Row],[name]]</f>
        <v>ACV-CSC International</v>
      </c>
    </row>
    <row r="8" spans="2:11" ht="29" hidden="1" x14ac:dyDescent="0.35">
      <c r="B8" s="34">
        <v>5</v>
      </c>
      <c r="C8" s="35" t="s">
        <v>111</v>
      </c>
      <c r="D8" s="36" t="s">
        <v>112</v>
      </c>
      <c r="E8" s="36" t="s">
        <v>104</v>
      </c>
      <c r="F8" s="35" t="s">
        <v>105</v>
      </c>
      <c r="G8" s="35" t="s">
        <v>106</v>
      </c>
      <c r="H8" s="37">
        <v>42510</v>
      </c>
      <c r="I8" s="38" t="s">
        <v>113</v>
      </c>
      <c r="J8" s="39" t="s">
        <v>112</v>
      </c>
      <c r="K8" s="24" t="str">
        <f>Table2[[#This Row],[name]]</f>
        <v>Damiaanactie  
Action Damien</v>
      </c>
    </row>
    <row r="9" spans="2:11" ht="29" hidden="1" x14ac:dyDescent="0.35">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35">
      <c r="B10" s="34">
        <v>7</v>
      </c>
      <c r="C10" s="35" t="s">
        <v>117</v>
      </c>
      <c r="D10" s="36" t="s">
        <v>117</v>
      </c>
      <c r="E10" s="36" t="s">
        <v>118</v>
      </c>
      <c r="F10" s="35" t="s">
        <v>119</v>
      </c>
      <c r="G10" s="35" t="s">
        <v>120</v>
      </c>
      <c r="H10" s="37">
        <v>42510</v>
      </c>
      <c r="I10" s="38" t="s">
        <v>121</v>
      </c>
      <c r="J10" s="39" t="s">
        <v>117</v>
      </c>
      <c r="K10" s="24" t="str">
        <f>Table2[[#This Row],[name]]</f>
        <v>AFRICALIA</v>
      </c>
    </row>
    <row r="11" spans="2:11" ht="43.5" x14ac:dyDescent="0.35">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29" hidden="1" x14ac:dyDescent="0.35">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29" x14ac:dyDescent="0.35">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35">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35">
      <c r="B15" s="34">
        <v>12</v>
      </c>
      <c r="C15" s="35" t="s">
        <v>135</v>
      </c>
      <c r="D15" s="36" t="s">
        <v>136</v>
      </c>
      <c r="E15" s="36" t="s">
        <v>104</v>
      </c>
      <c r="F15" s="35" t="s">
        <v>105</v>
      </c>
      <c r="G15" s="35" t="s">
        <v>106</v>
      </c>
      <c r="H15" s="37">
        <v>42510</v>
      </c>
      <c r="I15" s="38" t="s">
        <v>137</v>
      </c>
      <c r="J15" s="39" t="s">
        <v>136</v>
      </c>
      <c r="K15" s="24" t="str">
        <f>Table2[[#This Row],[name]]</f>
        <v>Autre Terre</v>
      </c>
    </row>
    <row r="16" spans="2:11" ht="29" hidden="1" x14ac:dyDescent="0.35">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35">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35">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35">
      <c r="B19" s="34">
        <v>16</v>
      </c>
      <c r="C19" s="35" t="s">
        <v>147</v>
      </c>
      <c r="D19" s="36" t="s">
        <v>148</v>
      </c>
      <c r="E19" s="36" t="s">
        <v>104</v>
      </c>
      <c r="F19" s="35" t="s">
        <v>105</v>
      </c>
      <c r="G19" s="35" t="s">
        <v>106</v>
      </c>
      <c r="H19" s="37">
        <v>42510</v>
      </c>
      <c r="I19" s="35" t="s">
        <v>149</v>
      </c>
      <c r="J19" s="39" t="s">
        <v>150</v>
      </c>
      <c r="K19" s="24" t="str">
        <f>Table2[[#This Row],[name]]</f>
        <v>BOS+tropen</v>
      </c>
    </row>
    <row r="20" spans="2:14" ht="72.5" x14ac:dyDescent="0.35">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29" hidden="1" x14ac:dyDescent="0.35">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35">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29" hidden="1" x14ac:dyDescent="0.35">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t="29" hidden="1" x14ac:dyDescent="0.35">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35">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35">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29" hidden="1" x14ac:dyDescent="0.35">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29" hidden="1" x14ac:dyDescent="0.35">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29" hidden="1" x14ac:dyDescent="0.35">
      <c r="B29" s="34">
        <v>26</v>
      </c>
      <c r="C29" s="35" t="s">
        <v>178</v>
      </c>
      <c r="D29" s="36" t="s">
        <v>179</v>
      </c>
      <c r="E29" s="36" t="s">
        <v>104</v>
      </c>
      <c r="F29" s="35" t="s">
        <v>105</v>
      </c>
      <c r="G29" s="35" t="s">
        <v>106</v>
      </c>
      <c r="H29" s="37">
        <v>42510</v>
      </c>
      <c r="I29" s="38" t="s">
        <v>180</v>
      </c>
      <c r="J29" s="39" t="s">
        <v>179</v>
      </c>
      <c r="K29" s="24" t="str">
        <f>Table2[[#This Row],[name]]</f>
        <v>Congodorpen</v>
      </c>
    </row>
    <row r="30" spans="2:14" ht="29" hidden="1" x14ac:dyDescent="0.35">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29" hidden="1" x14ac:dyDescent="0.35">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35">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35">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35">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35">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35">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35">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35">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29" hidden="1" x14ac:dyDescent="0.35">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35">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35">
      <c r="B41" s="34">
        <v>42</v>
      </c>
      <c r="C41" s="35" t="s">
        <v>227</v>
      </c>
      <c r="D41" s="36" t="s">
        <v>228</v>
      </c>
      <c r="E41" s="36" t="s">
        <v>104</v>
      </c>
      <c r="F41" s="35" t="s">
        <v>105</v>
      </c>
      <c r="G41" s="35" t="s">
        <v>106</v>
      </c>
      <c r="H41" s="37" t="s">
        <v>127</v>
      </c>
      <c r="I41" s="41" t="s">
        <v>229</v>
      </c>
      <c r="J41" s="39" t="s">
        <v>228</v>
      </c>
      <c r="K41" s="24" t="str">
        <f>Table2[[#This Row],[name]]</f>
        <v>Frères des Hommes</v>
      </c>
    </row>
    <row r="42" spans="2:11" ht="43.5" hidden="1" x14ac:dyDescent="0.35">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35">
      <c r="B43" s="34">
        <v>39</v>
      </c>
      <c r="C43" s="35" t="s">
        <v>218</v>
      </c>
      <c r="D43" s="36" t="s">
        <v>219</v>
      </c>
      <c r="E43" s="36" t="s">
        <v>104</v>
      </c>
      <c r="F43" s="35" t="s">
        <v>105</v>
      </c>
      <c r="G43" s="35" t="s">
        <v>106</v>
      </c>
      <c r="H43" s="37">
        <v>42510</v>
      </c>
      <c r="I43" s="35" t="s">
        <v>220</v>
      </c>
      <c r="J43" s="39" t="s">
        <v>219</v>
      </c>
      <c r="K43" s="24" t="str">
        <f>Table2[[#This Row],[name]]</f>
        <v>FIAN-Belgium</v>
      </c>
    </row>
    <row r="44" spans="2:11" ht="29" hidden="1" x14ac:dyDescent="0.35">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29" hidden="1" x14ac:dyDescent="0.35">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29" hidden="1" x14ac:dyDescent="0.35">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35">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35">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3.5" hidden="1" x14ac:dyDescent="0.35">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35">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43.5" hidden="1" x14ac:dyDescent="0.35">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29" hidden="1" x14ac:dyDescent="0.35">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29" x14ac:dyDescent="0.35">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35">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35">
      <c r="B55" s="34">
        <v>52</v>
      </c>
      <c r="C55" s="35" t="s">
        <v>258</v>
      </c>
      <c r="D55" s="36" t="s">
        <v>259</v>
      </c>
      <c r="E55" s="36" t="s">
        <v>104</v>
      </c>
      <c r="F55" s="35" t="s">
        <v>105</v>
      </c>
      <c r="G55" s="35" t="s">
        <v>106</v>
      </c>
      <c r="H55" s="37">
        <v>42510</v>
      </c>
      <c r="I55" s="38" t="s">
        <v>260</v>
      </c>
      <c r="J55" s="39" t="s">
        <v>259</v>
      </c>
      <c r="K55" s="24" t="str">
        <f>Table2[[#This Row],[name]]</f>
        <v>KIYO</v>
      </c>
    </row>
    <row r="56" spans="2:11" hidden="1" x14ac:dyDescent="0.35">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3.5" hidden="1" x14ac:dyDescent="0.35">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t="29" hidden="1" x14ac:dyDescent="0.35">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35">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29" hidden="1" x14ac:dyDescent="0.35">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35">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35">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29" hidden="1" x14ac:dyDescent="0.35">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3.5" hidden="1" x14ac:dyDescent="0.35">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29" hidden="1" x14ac:dyDescent="0.35">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35">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29" hidden="1" x14ac:dyDescent="0.35">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35">
      <c r="B68" s="34">
        <v>65</v>
      </c>
      <c r="C68" s="35" t="s">
        <v>300</v>
      </c>
      <c r="D68" s="36" t="s">
        <v>301</v>
      </c>
      <c r="E68" s="36" t="s">
        <v>104</v>
      </c>
      <c r="F68" s="35" t="s">
        <v>105</v>
      </c>
      <c r="G68" s="35" t="s">
        <v>106</v>
      </c>
      <c r="H68" s="37">
        <v>42510</v>
      </c>
      <c r="I68" s="38" t="s">
        <v>302</v>
      </c>
      <c r="J68" s="39" t="s">
        <v>303</v>
      </c>
      <c r="K68" s="24" t="str">
        <f>Table2[[#This Row],[name]]</f>
        <v>Oxfam - WereldWinkels</v>
      </c>
    </row>
    <row r="69" spans="2:11" ht="29" hidden="1" x14ac:dyDescent="0.35">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35">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35">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35">
      <c r="B72" s="34">
        <v>69</v>
      </c>
      <c r="C72" s="35" t="s">
        <v>312</v>
      </c>
      <c r="D72" s="36" t="s">
        <v>312</v>
      </c>
      <c r="E72" s="36" t="s">
        <v>104</v>
      </c>
      <c r="F72" s="35" t="s">
        <v>105</v>
      </c>
      <c r="G72" s="35" t="s">
        <v>106</v>
      </c>
      <c r="H72" s="37">
        <v>42510</v>
      </c>
      <c r="I72" s="38" t="s">
        <v>313</v>
      </c>
      <c r="J72" s="39" t="s">
        <v>312</v>
      </c>
      <c r="K72" s="24" t="str">
        <f>Table2[[#This Row],[name]]</f>
        <v>RIKOLTO</v>
      </c>
    </row>
    <row r="73" spans="2:11" hidden="1" x14ac:dyDescent="0.35">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29" hidden="1" x14ac:dyDescent="0.35">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35">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35">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35">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35">
      <c r="B78" s="34">
        <v>75</v>
      </c>
      <c r="C78" s="35" t="s">
        <v>329</v>
      </c>
      <c r="D78" s="36" t="s">
        <v>330</v>
      </c>
      <c r="E78" s="36" t="s">
        <v>104</v>
      </c>
      <c r="F78" s="35" t="s">
        <v>105</v>
      </c>
      <c r="G78" s="35" t="s">
        <v>106</v>
      </c>
      <c r="H78" s="37">
        <v>42510</v>
      </c>
      <c r="I78" s="38" t="s">
        <v>331</v>
      </c>
      <c r="J78" s="39" t="s">
        <v>330</v>
      </c>
      <c r="K78" s="24" t="str">
        <f>Table2[[#This Row],[name]]</f>
        <v>Solidagro</v>
      </c>
    </row>
    <row r="79" spans="2:11" ht="29" hidden="1" x14ac:dyDescent="0.35">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29" hidden="1" x14ac:dyDescent="0.35">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29" hidden="1" x14ac:dyDescent="0.35">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35">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35">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35">
      <c r="B84" s="34">
        <v>81</v>
      </c>
      <c r="C84" s="35" t="s">
        <v>348</v>
      </c>
      <c r="D84" s="36" t="s">
        <v>348</v>
      </c>
      <c r="E84" s="36" t="s">
        <v>104</v>
      </c>
      <c r="F84" s="35" t="s">
        <v>105</v>
      </c>
      <c r="G84" s="35" t="s">
        <v>106</v>
      </c>
      <c r="H84" s="37">
        <v>42510</v>
      </c>
      <c r="I84" s="38" t="s">
        <v>349</v>
      </c>
      <c r="J84" s="39" t="s">
        <v>348</v>
      </c>
      <c r="K84" s="24" t="str">
        <f>Table2[[#This Row],[name]]</f>
        <v>TRIAS</v>
      </c>
    </row>
    <row r="85" spans="2:11" ht="29" hidden="1" x14ac:dyDescent="0.35">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29" hidden="1" x14ac:dyDescent="0.35">
      <c r="B86" s="34">
        <v>83</v>
      </c>
      <c r="C86" s="42" t="s">
        <v>353</v>
      </c>
      <c r="D86" s="36" t="s">
        <v>353</v>
      </c>
      <c r="E86" s="36" t="s">
        <v>104</v>
      </c>
      <c r="F86" s="35" t="s">
        <v>105</v>
      </c>
      <c r="G86" s="35" t="s">
        <v>106</v>
      </c>
      <c r="H86" s="37">
        <v>42510</v>
      </c>
      <c r="I86" s="38" t="s">
        <v>354</v>
      </c>
      <c r="J86" s="39" t="s">
        <v>355</v>
      </c>
      <c r="K86" s="24" t="str">
        <f>Table2[[#This Row],[name]]</f>
        <v>ULB-Coopération</v>
      </c>
    </row>
    <row r="87" spans="2:11" ht="29" hidden="1" x14ac:dyDescent="0.35">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29" x14ac:dyDescent="0.35">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35">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35">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35">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29" hidden="1" x14ac:dyDescent="0.35">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3.5" x14ac:dyDescent="0.35">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29" x14ac:dyDescent="0.35">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29" hidden="1" x14ac:dyDescent="0.35">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35">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35">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defaultColWidth="8.81640625" defaultRowHeight="14.5" x14ac:dyDescent="0.35"/>
  <cols>
    <col min="2" max="2" width="58.453125" style="47" customWidth="1"/>
    <col min="3" max="3" width="14.81640625" style="47" customWidth="1"/>
    <col min="4" max="4" width="17.81640625" customWidth="1"/>
    <col min="5" max="5" width="17.26953125" customWidth="1"/>
    <col min="6" max="6" width="19" customWidth="1"/>
    <col min="7" max="7" width="12.453125" customWidth="1"/>
    <col min="8" max="8" width="11.81640625" customWidth="1"/>
    <col min="10" max="10" width="12" customWidth="1"/>
    <col min="19" max="19" width="13.81640625" customWidth="1"/>
  </cols>
  <sheetData>
    <row r="1" spans="1:21" x14ac:dyDescent="0.35">
      <c r="A1" t="s">
        <v>392</v>
      </c>
      <c r="B1" s="47" t="s">
        <v>1188</v>
      </c>
      <c r="C1" s="47" t="s">
        <v>73</v>
      </c>
      <c r="D1" t="s">
        <v>510</v>
      </c>
      <c r="E1" t="s">
        <v>511</v>
      </c>
      <c r="F1" t="s">
        <v>512</v>
      </c>
      <c r="G1" t="s">
        <v>513</v>
      </c>
      <c r="H1" t="s">
        <v>514</v>
      </c>
      <c r="I1" t="s">
        <v>515</v>
      </c>
      <c r="J1" t="s">
        <v>516</v>
      </c>
      <c r="K1" t="s">
        <v>2639</v>
      </c>
    </row>
    <row r="2" spans="1:21" hidden="1" x14ac:dyDescent="0.35">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35">
      <c r="B3" s="72" t="s">
        <v>2641</v>
      </c>
      <c r="C3" s="72" t="s">
        <v>1223</v>
      </c>
      <c r="D3" s="139" t="s">
        <v>517</v>
      </c>
      <c r="E3" s="139" t="s">
        <v>518</v>
      </c>
      <c r="F3" s="139" t="s">
        <v>519</v>
      </c>
      <c r="G3" s="139" t="s">
        <v>520</v>
      </c>
      <c r="H3" s="139">
        <v>998</v>
      </c>
      <c r="I3" s="72" t="s">
        <v>2643</v>
      </c>
      <c r="J3" s="139" t="s">
        <v>522</v>
      </c>
      <c r="K3" s="72">
        <v>1</v>
      </c>
    </row>
    <row r="4" spans="1:21" x14ac:dyDescent="0.35">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35">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35">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35">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35">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35">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35">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35">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35">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35">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35">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35">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35">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35">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35">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35">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35">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35">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35">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35">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35">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35">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35">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35">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35">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35">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35">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35">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35">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35">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35">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35">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35">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35">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35">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35">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35">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35">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35">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35">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35">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35">
      <c r="A45">
        <v>617</v>
      </c>
      <c r="B45" s="47" t="s">
        <v>704</v>
      </c>
      <c r="C45" s="47" t="s">
        <v>1223</v>
      </c>
      <c r="D45" t="s">
        <v>703</v>
      </c>
      <c r="E45" t="s">
        <v>704</v>
      </c>
      <c r="F45" t="s">
        <v>704</v>
      </c>
      <c r="G45" t="s">
        <v>705</v>
      </c>
      <c r="H45">
        <v>832</v>
      </c>
      <c r="I45" t="str">
        <f>VLOOKUP(Table4[[#This Row],[ID]],List129[[ID]:[IATI]],7,FALSE)</f>
        <v>FJ</v>
      </c>
      <c r="J45" t="s">
        <v>660</v>
      </c>
      <c r="K45">
        <v>1</v>
      </c>
    </row>
    <row r="46" spans="1:11" x14ac:dyDescent="0.35">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35">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35">
      <c r="A48">
        <v>313</v>
      </c>
      <c r="B48" s="47" t="s">
        <v>713</v>
      </c>
      <c r="C48" s="47" t="s">
        <v>1223</v>
      </c>
      <c r="D48" t="s">
        <v>713</v>
      </c>
      <c r="E48" t="s">
        <v>714</v>
      </c>
      <c r="F48" t="s">
        <v>713</v>
      </c>
      <c r="G48" t="s">
        <v>715</v>
      </c>
      <c r="H48">
        <v>240</v>
      </c>
      <c r="I48" t="str">
        <f>VLOOKUP(Table4[[#This Row],[ID]],List129[[ID]:[IATI]],7,FALSE)</f>
        <v>GM</v>
      </c>
      <c r="J48" t="s">
        <v>539</v>
      </c>
      <c r="K48">
        <v>1</v>
      </c>
    </row>
    <row r="49" spans="1:18" x14ac:dyDescent="0.35">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35">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35">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35">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35">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35">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35">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35">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35">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35">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35">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35">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35">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35">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35">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35">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35">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35">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35">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35">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35">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35">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35">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35">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35">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35">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35">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35">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35">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35">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35">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35">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35">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35">
      <c r="A82">
        <v>358</v>
      </c>
      <c r="B82" s="47" t="s">
        <v>840</v>
      </c>
      <c r="C82" s="47" t="s">
        <v>1223</v>
      </c>
      <c r="D82" t="s">
        <v>840</v>
      </c>
      <c r="E82" t="s">
        <v>840</v>
      </c>
      <c r="F82" t="s">
        <v>840</v>
      </c>
      <c r="G82" t="s">
        <v>841</v>
      </c>
      <c r="H82">
        <v>253</v>
      </c>
      <c r="I82" t="str">
        <f>VLOOKUP(Table4[[#This Row],[ID]],List129[[ID]:[IATI]],7,FALSE)</f>
        <v>MW</v>
      </c>
      <c r="J82" t="s">
        <v>539</v>
      </c>
      <c r="K82">
        <v>1</v>
      </c>
    </row>
    <row r="83" spans="1:11" x14ac:dyDescent="0.35">
      <c r="A83">
        <v>222</v>
      </c>
      <c r="B83" s="47" t="s">
        <v>844</v>
      </c>
      <c r="C83" s="47" t="s">
        <v>1223</v>
      </c>
      <c r="D83" t="s">
        <v>842</v>
      </c>
      <c r="E83" t="s">
        <v>843</v>
      </c>
      <c r="F83" t="s">
        <v>844</v>
      </c>
      <c r="G83" t="s">
        <v>845</v>
      </c>
      <c r="H83">
        <v>655</v>
      </c>
      <c r="I83" t="str">
        <f>VLOOKUP(Table4[[#This Row],[ID]],List129[[ID]:[IATI]],7,FALSE)</f>
        <v>MV</v>
      </c>
      <c r="J83" t="s">
        <v>525</v>
      </c>
      <c r="K83">
        <v>1</v>
      </c>
    </row>
    <row r="84" spans="1:11" x14ac:dyDescent="0.35">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35">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35">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35">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35">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35">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35">
      <c r="A90">
        <v>386</v>
      </c>
      <c r="B90" s="47" t="s">
        <v>1222</v>
      </c>
      <c r="C90" s="47" t="s">
        <v>1223</v>
      </c>
      <c r="D90" t="s">
        <v>872</v>
      </c>
      <c r="E90" t="s">
        <v>872</v>
      </c>
      <c r="G90" t="s">
        <v>873</v>
      </c>
      <c r="H90">
        <v>258</v>
      </c>
      <c r="I90" t="str">
        <f>VLOOKUP(Table4[[#This Row],[ID]],List129[[ID]:[IATI]],7,FALSE)</f>
        <v>YT</v>
      </c>
      <c r="J90" t="s">
        <v>539</v>
      </c>
      <c r="K90">
        <v>1</v>
      </c>
    </row>
    <row r="91" spans="1:11" hidden="1" x14ac:dyDescent="0.35">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35">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35">
      <c r="A93">
        <v>144</v>
      </c>
      <c r="B93" s="47" t="s">
        <v>884</v>
      </c>
      <c r="C93" s="47" t="s">
        <v>1223</v>
      </c>
      <c r="D93" t="s">
        <v>882</v>
      </c>
      <c r="E93" t="s">
        <v>883</v>
      </c>
      <c r="F93" t="s">
        <v>884</v>
      </c>
      <c r="G93" t="s">
        <v>885</v>
      </c>
      <c r="H93">
        <v>93</v>
      </c>
      <c r="I93" t="str">
        <f>VLOOKUP(Table4[[#This Row],[ID]],List129[[ID]:[IATI]],7,FALSE)</f>
        <v>MD</v>
      </c>
      <c r="J93" t="s">
        <v>529</v>
      </c>
      <c r="K93">
        <v>1</v>
      </c>
    </row>
    <row r="94" spans="1:11" x14ac:dyDescent="0.35">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35">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35">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35">
      <c r="A97">
        <v>340</v>
      </c>
      <c r="B97" s="47" t="s">
        <v>899</v>
      </c>
      <c r="C97" s="47" t="s">
        <v>1221</v>
      </c>
      <c r="D97" t="s">
        <v>899</v>
      </c>
      <c r="E97" t="s">
        <v>899</v>
      </c>
      <c r="F97" t="s">
        <v>899</v>
      </c>
      <c r="G97" t="s">
        <v>900</v>
      </c>
      <c r="H97">
        <v>259</v>
      </c>
      <c r="I97" t="str">
        <f>VLOOKUP(Table4[[#This Row],[ID]],List129[[ID]:[IATI]],7,FALSE)</f>
        <v>MZ</v>
      </c>
      <c r="J97" t="s">
        <v>539</v>
      </c>
      <c r="K97">
        <v>1</v>
      </c>
    </row>
    <row r="98" spans="1:11" x14ac:dyDescent="0.35">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35">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35">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35">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35">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35">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35">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35">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35">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35">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35">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35">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35">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35">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35">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35">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35">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35">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35">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35">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35">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35">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35">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35">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35">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35">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35">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35">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35">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35">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35">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35">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35">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35">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35">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35">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35">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35">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35">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35">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35">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35">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35">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35">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35">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35">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35">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35">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35">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35">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35">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35">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35">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35">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35">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35">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35">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35">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35">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35">
      <c r="B157" s="47" t="s">
        <v>1190</v>
      </c>
      <c r="C157" s="47" t="s">
        <v>1223</v>
      </c>
      <c r="D157" t="s">
        <v>1187</v>
      </c>
      <c r="E157" t="s">
        <v>1191</v>
      </c>
      <c r="F157" t="s">
        <v>1190</v>
      </c>
      <c r="H157">
        <v>279</v>
      </c>
      <c r="I157" t="s">
        <v>1419</v>
      </c>
      <c r="J157" t="s">
        <v>539</v>
      </c>
      <c r="K157">
        <v>1</v>
      </c>
    </row>
    <row r="158" spans="1:13" hidden="1" x14ac:dyDescent="0.35">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35">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35">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35">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35">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35">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35">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35">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35">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35">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35">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35">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35">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35">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35">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35">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35">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35">
      <c r="A175" s="254">
        <v>969</v>
      </c>
      <c r="B175" s="255" t="s">
        <v>2724</v>
      </c>
      <c r="C175" s="255" t="s">
        <v>1223</v>
      </c>
      <c r="D175" s="38" t="s">
        <v>655</v>
      </c>
      <c r="E175" s="38" t="s">
        <v>656</v>
      </c>
      <c r="F175" s="38" t="s">
        <v>657</v>
      </c>
      <c r="G175" s="38" t="s">
        <v>658</v>
      </c>
      <c r="H175" s="38">
        <v>889</v>
      </c>
      <c r="I175" s="255" t="s">
        <v>2313</v>
      </c>
      <c r="J175" s="256" t="s">
        <v>660</v>
      </c>
      <c r="K175" s="139">
        <v>2</v>
      </c>
      <c r="M175" s="66" t="str">
        <f t="shared" si="0"/>
        <v>Regional - R - OCEANIA  CONTINENT</v>
      </c>
    </row>
  </sheetData>
  <pageMargins left="0.7" right="0.7" top="0.75" bottom="0.75" header="0.3" footer="0.3"/>
  <pageSetup orientation="portrait" r:id="rId1"/>
  <tableParts count="1">
    <tablePart r:id="rId2"/>
  </tableParts>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defaultColWidth="9.1796875" defaultRowHeight="12.5" x14ac:dyDescent="0.25"/>
  <cols>
    <col min="1" max="1" width="6.7265625" style="77" customWidth="1"/>
    <col min="2" max="2" width="12.7265625" style="77" customWidth="1"/>
    <col min="3" max="3" width="19" style="77" customWidth="1"/>
    <col min="4" max="4" width="24.453125" style="77" customWidth="1"/>
    <col min="5" max="5" width="18.81640625" style="77" customWidth="1"/>
    <col min="6" max="10" width="11.453125" style="77" customWidth="1"/>
    <col min="11" max="11" width="7" style="77" customWidth="1"/>
    <col min="12" max="12" width="11.26953125" style="77" customWidth="1"/>
    <col min="13" max="16" width="13.26953125" style="77" customWidth="1"/>
    <col min="17" max="17" width="26.26953125" style="77" customWidth="1"/>
    <col min="18" max="18" width="11.26953125" style="77" customWidth="1"/>
    <col min="19" max="19" width="14.81640625" style="77" customWidth="1"/>
    <col min="20" max="20" width="5.453125" style="77" customWidth="1"/>
    <col min="21" max="21" width="9.81640625" style="77" customWidth="1"/>
    <col min="22" max="22" width="9" style="77" customWidth="1"/>
    <col min="23" max="27" width="6.453125" style="77" customWidth="1"/>
    <col min="28" max="29" width="7.7265625" style="77" customWidth="1"/>
    <col min="30" max="30" width="11.26953125" style="77" customWidth="1"/>
    <col min="31" max="31" width="7.81640625" style="77" customWidth="1"/>
    <col min="32" max="32" width="13.81640625" style="77" customWidth="1"/>
    <col min="33" max="33" width="18.1796875" style="77" customWidth="1"/>
    <col min="34" max="34" width="10.1796875" style="77" customWidth="1"/>
    <col min="35" max="35" width="6.453125" style="77" customWidth="1"/>
    <col min="36" max="36" width="10.1796875" style="77" customWidth="1"/>
    <col min="37" max="37" width="13.453125" style="77" customWidth="1"/>
    <col min="38" max="38" width="14.81640625" style="77" customWidth="1"/>
    <col min="39" max="16384" width="9.1796875" style="77"/>
  </cols>
  <sheetData>
    <row r="1" spans="1:64" ht="13" x14ac:dyDescent="0.3">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5">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5">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5">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5">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5">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5">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5">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5">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5">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5">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5">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5">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5">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5">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5">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5">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5">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5">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5">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5">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5">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5">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5">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5">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5">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5">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5">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5">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5">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5">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5">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5">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5">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5">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5">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5">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5">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5">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5">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5">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5">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5">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5">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5">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5">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5">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5">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5">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5">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5">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5">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5">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5">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5">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5">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5">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5">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5">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5">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5">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5">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5">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5">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5">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5">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5">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5">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5">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5">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5">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5">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5">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5">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5">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5">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5">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5">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5">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5">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5">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5">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5">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5">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5">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5">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5">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5">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5">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5">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5">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5">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5">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5">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5">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5">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5">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5">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5">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5">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ht="13" x14ac:dyDescent="0.3">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5">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5">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5">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5">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5">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5">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5">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5">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5">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5">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5">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5">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5">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5">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5">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5">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5">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5">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5">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5">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5">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5">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5">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5">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5">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5">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5">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5">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5">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5">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5">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5">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5">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5">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5">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5">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5">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5">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5">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5">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5">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5">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5">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5">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5">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5">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5">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5">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5">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5">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5">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5">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5">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5">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5">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5">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5">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5">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5">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5">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5">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5">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5">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5">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5">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5">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5">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5">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5">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5">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5">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5">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5">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5">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5">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5">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ht="13" x14ac:dyDescent="0.3">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5">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5">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5">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5">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5">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5">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5">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5">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5">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5">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5">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5">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5">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5">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5">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5">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5">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5">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5">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5">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5">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5">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5">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5">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5">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5">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5">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5">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5">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5">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5">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5">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5">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5">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5">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5">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5">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5">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5">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5">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5">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5">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5">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5">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5">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5">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5">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5">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5">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5">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5">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5">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5">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5">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5">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5">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5">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5">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5">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5">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5">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5">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5">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5">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5">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5">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5">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5">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5">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5">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5">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5">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5">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5">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5">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5">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5">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5">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5">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5">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5">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5">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5">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5">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5">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5">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5">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5">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5">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5">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5">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5">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5">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5">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5">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5">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5">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5">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5">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5">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5">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5">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5">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ht="13" x14ac:dyDescent="0.3">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5" x14ac:dyDescent="0.25">
      <c r="R285" s="84" t="s">
        <v>1837</v>
      </c>
    </row>
    <row r="286" spans="1:43" ht="15.5" x14ac:dyDescent="0.25">
      <c r="R286" s="84" t="s">
        <v>1838</v>
      </c>
    </row>
    <row r="287" spans="1:43" ht="15.5" x14ac:dyDescent="0.25">
      <c r="R287" s="84" t="s">
        <v>1839</v>
      </c>
    </row>
    <row r="288" spans="1:43" ht="15.5" x14ac:dyDescent="0.25">
      <c r="R288" s="84" t="s">
        <v>1840</v>
      </c>
      <c r="AF288" s="77" t="s">
        <v>533</v>
      </c>
    </row>
    <row r="289" spans="3:32" ht="15.5" x14ac:dyDescent="0.25">
      <c r="R289" s="84" t="s">
        <v>1841</v>
      </c>
      <c r="AF289" s="77" t="s">
        <v>602</v>
      </c>
    </row>
    <row r="290" spans="3:32" ht="15.5" x14ac:dyDescent="0.25">
      <c r="C290" s="79"/>
      <c r="R290" s="84" t="s">
        <v>1842</v>
      </c>
      <c r="AF290" s="77" t="s">
        <v>578</v>
      </c>
    </row>
    <row r="291" spans="3:32" ht="15.5" x14ac:dyDescent="0.25">
      <c r="R291" s="84" t="s">
        <v>1843</v>
      </c>
      <c r="AF291" s="77" t="s">
        <v>599</v>
      </c>
    </row>
    <row r="292" spans="3:32" ht="15.5" x14ac:dyDescent="0.25">
      <c r="R292" s="84" t="s">
        <v>1844</v>
      </c>
      <c r="AF292" s="77" t="s">
        <v>585</v>
      </c>
    </row>
    <row r="293" spans="3:32" ht="15.5" x14ac:dyDescent="0.25">
      <c r="R293" s="84" t="s">
        <v>1845</v>
      </c>
      <c r="AF293" s="77" t="s">
        <v>684</v>
      </c>
    </row>
    <row r="294" spans="3:32" ht="15.5" x14ac:dyDescent="0.25">
      <c r="R294" s="84" t="s">
        <v>1846</v>
      </c>
      <c r="AF294" s="77" t="s">
        <v>733</v>
      </c>
    </row>
    <row r="295" spans="3:32" x14ac:dyDescent="0.25">
      <c r="R295" s="77" t="s">
        <v>1847</v>
      </c>
      <c r="AF295" s="77" t="s">
        <v>854</v>
      </c>
    </row>
    <row r="296" spans="3:32" ht="15.5" x14ac:dyDescent="0.25">
      <c r="C296" s="79"/>
      <c r="R296" s="84" t="s">
        <v>1848</v>
      </c>
      <c r="AF296" s="77" t="s">
        <v>858</v>
      </c>
    </row>
    <row r="297" spans="3:32" ht="15.5" x14ac:dyDescent="0.25">
      <c r="R297" s="84" t="s">
        <v>1849</v>
      </c>
      <c r="AF297" s="77" t="s">
        <v>900</v>
      </c>
    </row>
    <row r="298" spans="3:32" ht="15.5" x14ac:dyDescent="0.25">
      <c r="R298" s="84" t="s">
        <v>1850</v>
      </c>
      <c r="AF298" s="77" t="s">
        <v>921</v>
      </c>
    </row>
    <row r="299" spans="3:32" x14ac:dyDescent="0.25">
      <c r="AF299" s="77" t="s">
        <v>961</v>
      </c>
    </row>
    <row r="300" spans="3:32" x14ac:dyDescent="0.25">
      <c r="AF300" s="77" t="s">
        <v>947</v>
      </c>
    </row>
    <row r="301" spans="3:32" x14ac:dyDescent="0.25">
      <c r="C301" s="79"/>
      <c r="AF301" s="77" t="s">
        <v>632</v>
      </c>
    </row>
    <row r="302" spans="3:32" x14ac:dyDescent="0.25">
      <c r="AF302" s="77" t="s">
        <v>1029</v>
      </c>
    </row>
    <row r="303" spans="3:32" x14ac:dyDescent="0.25">
      <c r="AF303" s="77" t="s">
        <v>1185</v>
      </c>
    </row>
    <row r="304" spans="3:32" x14ac:dyDescent="0.25">
      <c r="AF304" s="77" t="s">
        <v>1051</v>
      </c>
    </row>
    <row r="305" spans="32:32" x14ac:dyDescent="0.25">
      <c r="AF305" s="77" t="s">
        <v>1101</v>
      </c>
    </row>
    <row r="306" spans="32:32" x14ac:dyDescent="0.25">
      <c r="AF306" s="77" t="s">
        <v>1153</v>
      </c>
    </row>
    <row r="307" spans="32:32" x14ac:dyDescent="0.25">
      <c r="AF307" s="77" t="s">
        <v>1163</v>
      </c>
    </row>
  </sheetData>
  <pageMargins left="0.75" right="0.75" top="1" bottom="1" header="0.5" footer="0.5"/>
  <pageSetup orientation="portrait" r:id="rId1"/>
  <headerFooter alignWithMargins="0"/>
  <tableParts count="1">
    <tablePart r:id="rId2"/>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defaultColWidth="8.8164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78" t="s">
        <v>39</v>
      </c>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80"/>
    </row>
    <row r="2" spans="1:113" x14ac:dyDescent="0.35">
      <c r="A2" s="4"/>
      <c r="B2" s="301" t="s">
        <v>38</v>
      </c>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4"/>
      <c r="AZ2" s="302"/>
      <c r="BA2" s="291"/>
      <c r="BB2" s="291"/>
      <c r="BC2" s="291"/>
      <c r="BD2" s="294"/>
      <c r="BE2" s="5"/>
      <c r="BG2" s="281"/>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3"/>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81"/>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3"/>
    </row>
    <row r="4" spans="1:113" x14ac:dyDescent="0.35">
      <c r="A4" s="4"/>
      <c r="B4" s="7"/>
      <c r="C4" s="303" t="s">
        <v>509</v>
      </c>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4"/>
      <c r="AZ4" s="304"/>
      <c r="BA4" s="291"/>
      <c r="BB4" s="291"/>
      <c r="BC4" s="291"/>
      <c r="BD4" s="294"/>
      <c r="BE4" s="5"/>
      <c r="BG4" s="281"/>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2"/>
      <c r="CZ4" s="282"/>
      <c r="DA4" s="282"/>
      <c r="DB4" s="282"/>
      <c r="DC4" s="282"/>
      <c r="DD4" s="282"/>
      <c r="DE4" s="282"/>
      <c r="DF4" s="282"/>
      <c r="DG4" s="282"/>
      <c r="DH4" s="282"/>
      <c r="DI4" s="283"/>
    </row>
    <row r="5" spans="1:113" x14ac:dyDescent="0.35">
      <c r="A5" s="4"/>
      <c r="B5" s="310" t="s">
        <v>40</v>
      </c>
      <c r="C5" s="291"/>
      <c r="D5" s="291"/>
      <c r="E5" s="291"/>
      <c r="F5" s="291"/>
      <c r="G5" s="291"/>
      <c r="H5" s="291"/>
      <c r="I5" s="291"/>
      <c r="J5" s="291"/>
      <c r="K5" s="291"/>
      <c r="L5" s="291"/>
      <c r="M5" s="291"/>
      <c r="N5" s="294"/>
      <c r="O5" s="298" t="s">
        <v>41</v>
      </c>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4"/>
      <c r="BE5" s="5"/>
      <c r="BG5" t="s">
        <v>66</v>
      </c>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5">
      <c r="A8" s="4"/>
      <c r="B8" s="305" t="s">
        <v>11</v>
      </c>
      <c r="C8" s="306"/>
      <c r="D8" s="306"/>
      <c r="E8" s="306"/>
      <c r="F8" s="306"/>
      <c r="G8" s="306"/>
      <c r="H8" s="306"/>
      <c r="I8" s="306"/>
      <c r="J8" s="306"/>
      <c r="K8" s="306"/>
      <c r="L8" s="306"/>
      <c r="M8" s="306"/>
      <c r="N8" s="307"/>
      <c r="O8" s="308">
        <v>2022</v>
      </c>
      <c r="P8" s="306"/>
      <c r="Q8" s="306"/>
      <c r="R8" s="306"/>
      <c r="S8" s="306"/>
      <c r="T8" s="306"/>
      <c r="U8" s="307"/>
      <c r="V8" s="308">
        <v>2023</v>
      </c>
      <c r="W8" s="306"/>
      <c r="X8" s="306"/>
      <c r="Y8" s="306"/>
      <c r="Z8" s="306"/>
      <c r="AA8" s="306"/>
      <c r="AB8" s="307"/>
      <c r="AC8" s="308">
        <v>2024</v>
      </c>
      <c r="AD8" s="306"/>
      <c r="AE8" s="306"/>
      <c r="AF8" s="306"/>
      <c r="AG8" s="306"/>
      <c r="AH8" s="306"/>
      <c r="AI8" s="307"/>
      <c r="AJ8" s="308">
        <v>2025</v>
      </c>
      <c r="AK8" s="306"/>
      <c r="AL8" s="306"/>
      <c r="AM8" s="306"/>
      <c r="AN8" s="306"/>
      <c r="AO8" s="306"/>
      <c r="AP8" s="307"/>
      <c r="AQ8" s="308">
        <v>2026</v>
      </c>
      <c r="AR8" s="306"/>
      <c r="AS8" s="306"/>
      <c r="AT8" s="306"/>
      <c r="AU8" s="306"/>
      <c r="AV8" s="306"/>
      <c r="AW8" s="307"/>
      <c r="AX8" s="308" t="s">
        <v>2</v>
      </c>
      <c r="AY8" s="306"/>
      <c r="AZ8" s="306"/>
      <c r="BA8" s="306"/>
      <c r="BB8" s="306"/>
      <c r="BC8" s="306"/>
      <c r="BD8" s="309"/>
      <c r="BE8" s="5"/>
    </row>
    <row r="9" spans="1:113" x14ac:dyDescent="0.35">
      <c r="A9" s="4"/>
      <c r="B9" s="300" t="s">
        <v>42</v>
      </c>
      <c r="C9" s="291"/>
      <c r="D9" s="291"/>
      <c r="E9" s="291"/>
      <c r="F9" s="291"/>
      <c r="G9" s="291"/>
      <c r="H9" s="291"/>
      <c r="I9" s="291"/>
      <c r="J9" s="291"/>
      <c r="K9" s="291"/>
      <c r="L9" s="291"/>
      <c r="M9" s="291"/>
      <c r="N9" s="294"/>
      <c r="O9" s="299" t="s">
        <v>3</v>
      </c>
      <c r="P9" s="291"/>
      <c r="Q9" s="291"/>
      <c r="R9" s="291"/>
      <c r="S9" s="291"/>
      <c r="T9" s="291"/>
      <c r="U9" s="294"/>
      <c r="V9" s="299" t="s">
        <v>3</v>
      </c>
      <c r="W9" s="291"/>
      <c r="X9" s="291"/>
      <c r="Y9" s="291"/>
      <c r="Z9" s="291"/>
      <c r="AA9" s="291"/>
      <c r="AB9" s="294"/>
      <c r="AC9" s="299" t="s">
        <v>3</v>
      </c>
      <c r="AD9" s="291"/>
      <c r="AE9" s="291"/>
      <c r="AF9" s="291"/>
      <c r="AG9" s="291"/>
      <c r="AH9" s="291"/>
      <c r="AI9" s="294"/>
      <c r="AJ9" s="299" t="s">
        <v>3</v>
      </c>
      <c r="AK9" s="291"/>
      <c r="AL9" s="291"/>
      <c r="AM9" s="291"/>
      <c r="AN9" s="291"/>
      <c r="AO9" s="291"/>
      <c r="AP9" s="294"/>
      <c r="AQ9" s="299" t="s">
        <v>3</v>
      </c>
      <c r="AR9" s="291"/>
      <c r="AS9" s="291"/>
      <c r="AT9" s="291"/>
      <c r="AU9" s="291"/>
      <c r="AV9" s="291"/>
      <c r="AW9" s="294"/>
      <c r="AX9" s="299" t="s">
        <v>3</v>
      </c>
      <c r="AY9" s="291"/>
      <c r="AZ9" s="291"/>
      <c r="BA9" s="291"/>
      <c r="BB9" s="291"/>
      <c r="BC9" s="291"/>
      <c r="BD9" s="292"/>
      <c r="BE9" s="5"/>
    </row>
    <row r="10" spans="1:113" x14ac:dyDescent="0.35">
      <c r="A10" s="4"/>
      <c r="B10" s="296" t="s">
        <v>43</v>
      </c>
      <c r="C10" s="291"/>
      <c r="D10" s="291"/>
      <c r="E10" s="291"/>
      <c r="F10" s="291"/>
      <c r="G10" s="291"/>
      <c r="H10" s="291"/>
      <c r="I10" s="291"/>
      <c r="J10" s="291"/>
      <c r="K10" s="291"/>
      <c r="L10" s="291"/>
      <c r="M10" s="291"/>
      <c r="N10" s="294"/>
      <c r="O10" s="297" t="s">
        <v>3</v>
      </c>
      <c r="P10" s="291"/>
      <c r="Q10" s="291"/>
      <c r="R10" s="291"/>
      <c r="S10" s="291"/>
      <c r="T10" s="291"/>
      <c r="U10" s="294"/>
      <c r="V10" s="297" t="s">
        <v>3</v>
      </c>
      <c r="W10" s="291"/>
      <c r="X10" s="291"/>
      <c r="Y10" s="291"/>
      <c r="Z10" s="291"/>
      <c r="AA10" s="291"/>
      <c r="AB10" s="294"/>
      <c r="AC10" s="297" t="s">
        <v>3</v>
      </c>
      <c r="AD10" s="291"/>
      <c r="AE10" s="291"/>
      <c r="AF10" s="291"/>
      <c r="AG10" s="291"/>
      <c r="AH10" s="291"/>
      <c r="AI10" s="294"/>
      <c r="AJ10" s="297" t="s">
        <v>3</v>
      </c>
      <c r="AK10" s="291"/>
      <c r="AL10" s="291"/>
      <c r="AM10" s="291"/>
      <c r="AN10" s="291"/>
      <c r="AO10" s="291"/>
      <c r="AP10" s="294"/>
      <c r="AQ10" s="297" t="s">
        <v>3</v>
      </c>
      <c r="AR10" s="291"/>
      <c r="AS10" s="291"/>
      <c r="AT10" s="291"/>
      <c r="AU10" s="291"/>
      <c r="AV10" s="291"/>
      <c r="AW10" s="294"/>
      <c r="AX10" s="297" t="s">
        <v>3</v>
      </c>
      <c r="AY10" s="291"/>
      <c r="AZ10" s="291"/>
      <c r="BA10" s="291"/>
      <c r="BB10" s="291"/>
      <c r="BC10" s="291"/>
      <c r="BD10" s="292"/>
      <c r="BE10" s="5"/>
    </row>
    <row r="11" spans="1:113" x14ac:dyDescent="0.35">
      <c r="A11" s="4"/>
      <c r="B11" s="293" t="s">
        <v>44</v>
      </c>
      <c r="C11" s="291"/>
      <c r="D11" s="291"/>
      <c r="E11" s="291"/>
      <c r="F11" s="291"/>
      <c r="G11" s="291"/>
      <c r="H11" s="291"/>
      <c r="I11" s="291"/>
      <c r="J11" s="291"/>
      <c r="K11" s="291"/>
      <c r="L11" s="291"/>
      <c r="M11" s="291"/>
      <c r="N11" s="294"/>
      <c r="O11" s="298" t="s">
        <v>5</v>
      </c>
      <c r="P11" s="291"/>
      <c r="Q11" s="291"/>
      <c r="R11" s="291"/>
      <c r="S11" s="291"/>
      <c r="T11" s="291"/>
      <c r="U11" s="294"/>
      <c r="V11" s="295"/>
      <c r="W11" s="291"/>
      <c r="X11" s="291"/>
      <c r="Y11" s="291"/>
      <c r="Z11" s="291"/>
      <c r="AA11" s="291"/>
      <c r="AB11" s="294"/>
      <c r="AC11" s="295"/>
      <c r="AD11" s="291"/>
      <c r="AE11" s="291"/>
      <c r="AF11" s="291"/>
      <c r="AG11" s="291"/>
      <c r="AH11" s="291"/>
      <c r="AI11" s="294"/>
      <c r="AJ11" s="295"/>
      <c r="AK11" s="291"/>
      <c r="AL11" s="291"/>
      <c r="AM11" s="291"/>
      <c r="AN11" s="291"/>
      <c r="AO11" s="291"/>
      <c r="AP11" s="294"/>
      <c r="AQ11" s="295"/>
      <c r="AR11" s="291"/>
      <c r="AS11" s="291"/>
      <c r="AT11" s="291"/>
      <c r="AU11" s="291"/>
      <c r="AV11" s="291"/>
      <c r="AW11" s="294"/>
      <c r="AX11" s="290" t="s">
        <v>3</v>
      </c>
      <c r="AY11" s="291"/>
      <c r="AZ11" s="291"/>
      <c r="BA11" s="291"/>
      <c r="BB11" s="291"/>
      <c r="BC11" s="291"/>
      <c r="BD11" s="292"/>
      <c r="BE11" s="5"/>
    </row>
    <row r="12" spans="1:113" x14ac:dyDescent="0.35">
      <c r="A12" s="4"/>
      <c r="B12" s="293" t="s">
        <v>45</v>
      </c>
      <c r="C12" s="291"/>
      <c r="D12" s="291"/>
      <c r="E12" s="291"/>
      <c r="F12" s="291"/>
      <c r="G12" s="291"/>
      <c r="H12" s="291"/>
      <c r="I12" s="291"/>
      <c r="J12" s="291"/>
      <c r="K12" s="291"/>
      <c r="L12" s="291"/>
      <c r="M12" s="291"/>
      <c r="N12" s="294"/>
      <c r="O12" s="295"/>
      <c r="P12" s="291"/>
      <c r="Q12" s="291"/>
      <c r="R12" s="291"/>
      <c r="S12" s="291"/>
      <c r="T12" s="291"/>
      <c r="U12" s="294"/>
      <c r="V12" s="295"/>
      <c r="W12" s="291"/>
      <c r="X12" s="291"/>
      <c r="Y12" s="291"/>
      <c r="Z12" s="291"/>
      <c r="AA12" s="291"/>
      <c r="AB12" s="294"/>
      <c r="AC12" s="295"/>
      <c r="AD12" s="291"/>
      <c r="AE12" s="291"/>
      <c r="AF12" s="291"/>
      <c r="AG12" s="291"/>
      <c r="AH12" s="291"/>
      <c r="AI12" s="294"/>
      <c r="AJ12" s="295"/>
      <c r="AK12" s="291"/>
      <c r="AL12" s="291"/>
      <c r="AM12" s="291"/>
      <c r="AN12" s="291"/>
      <c r="AO12" s="291"/>
      <c r="AP12" s="294"/>
      <c r="AQ12" s="295"/>
      <c r="AR12" s="291"/>
      <c r="AS12" s="291"/>
      <c r="AT12" s="291"/>
      <c r="AU12" s="291"/>
      <c r="AV12" s="291"/>
      <c r="AW12" s="294"/>
      <c r="AX12" s="290" t="s">
        <v>3</v>
      </c>
      <c r="AY12" s="291"/>
      <c r="AZ12" s="291"/>
      <c r="BA12" s="291"/>
      <c r="BB12" s="291"/>
      <c r="BC12" s="291"/>
      <c r="BD12" s="292"/>
      <c r="BE12" s="5"/>
    </row>
    <row r="13" spans="1:113" x14ac:dyDescent="0.35">
      <c r="A13" s="4"/>
      <c r="B13" s="293" t="s">
        <v>46</v>
      </c>
      <c r="C13" s="291"/>
      <c r="D13" s="291"/>
      <c r="E13" s="291"/>
      <c r="F13" s="291"/>
      <c r="G13" s="291"/>
      <c r="H13" s="291"/>
      <c r="I13" s="291"/>
      <c r="J13" s="291"/>
      <c r="K13" s="291"/>
      <c r="L13" s="291"/>
      <c r="M13" s="291"/>
      <c r="N13" s="294"/>
      <c r="O13" s="295"/>
      <c r="P13" s="291"/>
      <c r="Q13" s="291"/>
      <c r="R13" s="291"/>
      <c r="S13" s="291"/>
      <c r="T13" s="291"/>
      <c r="U13" s="294"/>
      <c r="V13" s="295"/>
      <c r="W13" s="291"/>
      <c r="X13" s="291"/>
      <c r="Y13" s="291"/>
      <c r="Z13" s="291"/>
      <c r="AA13" s="291"/>
      <c r="AB13" s="294"/>
      <c r="AC13" s="295"/>
      <c r="AD13" s="291"/>
      <c r="AE13" s="291"/>
      <c r="AF13" s="291"/>
      <c r="AG13" s="291"/>
      <c r="AH13" s="291"/>
      <c r="AI13" s="294"/>
      <c r="AJ13" s="295"/>
      <c r="AK13" s="291"/>
      <c r="AL13" s="291"/>
      <c r="AM13" s="291"/>
      <c r="AN13" s="291"/>
      <c r="AO13" s="291"/>
      <c r="AP13" s="294"/>
      <c r="AQ13" s="295"/>
      <c r="AR13" s="291"/>
      <c r="AS13" s="291"/>
      <c r="AT13" s="291"/>
      <c r="AU13" s="291"/>
      <c r="AV13" s="291"/>
      <c r="AW13" s="294"/>
      <c r="AX13" s="290" t="s">
        <v>3</v>
      </c>
      <c r="AY13" s="291"/>
      <c r="AZ13" s="291"/>
      <c r="BA13" s="291"/>
      <c r="BB13" s="291"/>
      <c r="BC13" s="291"/>
      <c r="BD13" s="292"/>
      <c r="BE13" s="5"/>
    </row>
    <row r="14" spans="1:113" x14ac:dyDescent="0.35">
      <c r="A14" s="4"/>
      <c r="B14" s="296" t="s">
        <v>47</v>
      </c>
      <c r="C14" s="291"/>
      <c r="D14" s="291"/>
      <c r="E14" s="291"/>
      <c r="F14" s="291"/>
      <c r="G14" s="291"/>
      <c r="H14" s="291"/>
      <c r="I14" s="291"/>
      <c r="J14" s="291"/>
      <c r="K14" s="291"/>
      <c r="L14" s="291"/>
      <c r="M14" s="291"/>
      <c r="N14" s="294"/>
      <c r="O14" s="297" t="s">
        <v>3</v>
      </c>
      <c r="P14" s="291"/>
      <c r="Q14" s="291"/>
      <c r="R14" s="291"/>
      <c r="S14" s="291"/>
      <c r="T14" s="291"/>
      <c r="U14" s="294"/>
      <c r="V14" s="297" t="s">
        <v>3</v>
      </c>
      <c r="W14" s="291"/>
      <c r="X14" s="291"/>
      <c r="Y14" s="291"/>
      <c r="Z14" s="291"/>
      <c r="AA14" s="291"/>
      <c r="AB14" s="294"/>
      <c r="AC14" s="297" t="s">
        <v>3</v>
      </c>
      <c r="AD14" s="291"/>
      <c r="AE14" s="291"/>
      <c r="AF14" s="291"/>
      <c r="AG14" s="291"/>
      <c r="AH14" s="291"/>
      <c r="AI14" s="294"/>
      <c r="AJ14" s="297" t="s">
        <v>3</v>
      </c>
      <c r="AK14" s="291"/>
      <c r="AL14" s="291"/>
      <c r="AM14" s="291"/>
      <c r="AN14" s="291"/>
      <c r="AO14" s="291"/>
      <c r="AP14" s="294"/>
      <c r="AQ14" s="297" t="s">
        <v>3</v>
      </c>
      <c r="AR14" s="291"/>
      <c r="AS14" s="291"/>
      <c r="AT14" s="291"/>
      <c r="AU14" s="291"/>
      <c r="AV14" s="291"/>
      <c r="AW14" s="294"/>
      <c r="AX14" s="297" t="s">
        <v>3</v>
      </c>
      <c r="AY14" s="291"/>
      <c r="AZ14" s="291"/>
      <c r="BA14" s="291"/>
      <c r="BB14" s="291"/>
      <c r="BC14" s="291"/>
      <c r="BD14" s="292"/>
      <c r="BE14" s="5"/>
    </row>
    <row r="15" spans="1:113" x14ac:dyDescent="0.35">
      <c r="A15" s="4"/>
      <c r="B15" s="293" t="s">
        <v>48</v>
      </c>
      <c r="C15" s="291"/>
      <c r="D15" s="291"/>
      <c r="E15" s="291"/>
      <c r="F15" s="291"/>
      <c r="G15" s="291"/>
      <c r="H15" s="291"/>
      <c r="I15" s="291"/>
      <c r="J15" s="291"/>
      <c r="K15" s="291"/>
      <c r="L15" s="291"/>
      <c r="M15" s="291"/>
      <c r="N15" s="294"/>
      <c r="O15" s="295"/>
      <c r="P15" s="291"/>
      <c r="Q15" s="291"/>
      <c r="R15" s="291"/>
      <c r="S15" s="291"/>
      <c r="T15" s="291"/>
      <c r="U15" s="294"/>
      <c r="V15" s="295"/>
      <c r="W15" s="291"/>
      <c r="X15" s="291"/>
      <c r="Y15" s="291"/>
      <c r="Z15" s="291"/>
      <c r="AA15" s="291"/>
      <c r="AB15" s="294"/>
      <c r="AC15" s="295"/>
      <c r="AD15" s="291"/>
      <c r="AE15" s="291"/>
      <c r="AF15" s="291"/>
      <c r="AG15" s="291"/>
      <c r="AH15" s="291"/>
      <c r="AI15" s="294"/>
      <c r="AJ15" s="295"/>
      <c r="AK15" s="291"/>
      <c r="AL15" s="291"/>
      <c r="AM15" s="291"/>
      <c r="AN15" s="291"/>
      <c r="AO15" s="291"/>
      <c r="AP15" s="294"/>
      <c r="AQ15" s="295"/>
      <c r="AR15" s="291"/>
      <c r="AS15" s="291"/>
      <c r="AT15" s="291"/>
      <c r="AU15" s="291"/>
      <c r="AV15" s="291"/>
      <c r="AW15" s="294"/>
      <c r="AX15" s="290" t="s">
        <v>3</v>
      </c>
      <c r="AY15" s="291"/>
      <c r="AZ15" s="291"/>
      <c r="BA15" s="291"/>
      <c r="BB15" s="291"/>
      <c r="BC15" s="291"/>
      <c r="BD15" s="292"/>
      <c r="BE15" s="5"/>
    </row>
    <row r="16" spans="1:113" x14ac:dyDescent="0.35">
      <c r="A16" s="4"/>
      <c r="B16" s="293" t="s">
        <v>49</v>
      </c>
      <c r="C16" s="291"/>
      <c r="D16" s="291"/>
      <c r="E16" s="291"/>
      <c r="F16" s="291"/>
      <c r="G16" s="291"/>
      <c r="H16" s="291"/>
      <c r="I16" s="291"/>
      <c r="J16" s="291"/>
      <c r="K16" s="291"/>
      <c r="L16" s="291"/>
      <c r="M16" s="291"/>
      <c r="N16" s="294"/>
      <c r="O16" s="295"/>
      <c r="P16" s="291"/>
      <c r="Q16" s="291"/>
      <c r="R16" s="291"/>
      <c r="S16" s="291"/>
      <c r="T16" s="291"/>
      <c r="U16" s="294"/>
      <c r="V16" s="295"/>
      <c r="W16" s="291"/>
      <c r="X16" s="291"/>
      <c r="Y16" s="291"/>
      <c r="Z16" s="291"/>
      <c r="AA16" s="291"/>
      <c r="AB16" s="294"/>
      <c r="AC16" s="295"/>
      <c r="AD16" s="291"/>
      <c r="AE16" s="291"/>
      <c r="AF16" s="291"/>
      <c r="AG16" s="291"/>
      <c r="AH16" s="291"/>
      <c r="AI16" s="294"/>
      <c r="AJ16" s="295"/>
      <c r="AK16" s="291"/>
      <c r="AL16" s="291"/>
      <c r="AM16" s="291"/>
      <c r="AN16" s="291"/>
      <c r="AO16" s="291"/>
      <c r="AP16" s="294"/>
      <c r="AQ16" s="295"/>
      <c r="AR16" s="291"/>
      <c r="AS16" s="291"/>
      <c r="AT16" s="291"/>
      <c r="AU16" s="291"/>
      <c r="AV16" s="291"/>
      <c r="AW16" s="294"/>
      <c r="AX16" s="290" t="s">
        <v>3</v>
      </c>
      <c r="AY16" s="291"/>
      <c r="AZ16" s="291"/>
      <c r="BA16" s="291"/>
      <c r="BB16" s="291"/>
      <c r="BC16" s="291"/>
      <c r="BD16" s="292"/>
      <c r="BE16" s="5"/>
    </row>
    <row r="17" spans="1:57" x14ac:dyDescent="0.35">
      <c r="A17" s="4"/>
      <c r="B17" s="293" t="s">
        <v>50</v>
      </c>
      <c r="C17" s="291"/>
      <c r="D17" s="291"/>
      <c r="E17" s="291"/>
      <c r="F17" s="291"/>
      <c r="G17" s="291"/>
      <c r="H17" s="291"/>
      <c r="I17" s="291"/>
      <c r="J17" s="291"/>
      <c r="K17" s="291"/>
      <c r="L17" s="291"/>
      <c r="M17" s="291"/>
      <c r="N17" s="294"/>
      <c r="O17" s="295"/>
      <c r="P17" s="291"/>
      <c r="Q17" s="291"/>
      <c r="R17" s="291"/>
      <c r="S17" s="291"/>
      <c r="T17" s="291"/>
      <c r="U17" s="294"/>
      <c r="V17" s="295"/>
      <c r="W17" s="291"/>
      <c r="X17" s="291"/>
      <c r="Y17" s="291"/>
      <c r="Z17" s="291"/>
      <c r="AA17" s="291"/>
      <c r="AB17" s="294"/>
      <c r="AC17" s="295"/>
      <c r="AD17" s="291"/>
      <c r="AE17" s="291"/>
      <c r="AF17" s="291"/>
      <c r="AG17" s="291"/>
      <c r="AH17" s="291"/>
      <c r="AI17" s="294"/>
      <c r="AJ17" s="295"/>
      <c r="AK17" s="291"/>
      <c r="AL17" s="291"/>
      <c r="AM17" s="291"/>
      <c r="AN17" s="291"/>
      <c r="AO17" s="291"/>
      <c r="AP17" s="294"/>
      <c r="AQ17" s="295"/>
      <c r="AR17" s="291"/>
      <c r="AS17" s="291"/>
      <c r="AT17" s="291"/>
      <c r="AU17" s="291"/>
      <c r="AV17" s="291"/>
      <c r="AW17" s="294"/>
      <c r="AX17" s="290" t="s">
        <v>3</v>
      </c>
      <c r="AY17" s="291"/>
      <c r="AZ17" s="291"/>
      <c r="BA17" s="291"/>
      <c r="BB17" s="291"/>
      <c r="BC17" s="291"/>
      <c r="BD17" s="292"/>
      <c r="BE17" s="5"/>
    </row>
    <row r="18" spans="1:57" ht="16.5" x14ac:dyDescent="0.35">
      <c r="A18" s="4"/>
      <c r="B18" s="296" t="s">
        <v>51</v>
      </c>
      <c r="C18" s="291"/>
      <c r="D18" s="291"/>
      <c r="E18" s="291"/>
      <c r="F18" s="291"/>
      <c r="G18" s="291"/>
      <c r="H18" s="291"/>
      <c r="I18" s="291"/>
      <c r="J18" s="291"/>
      <c r="K18" s="291"/>
      <c r="L18" s="291"/>
      <c r="M18" s="291"/>
      <c r="N18" s="294"/>
      <c r="O18" s="297" t="s">
        <v>3</v>
      </c>
      <c r="P18" s="291"/>
      <c r="Q18" s="291"/>
      <c r="R18" s="291"/>
      <c r="S18" s="291"/>
      <c r="T18" s="291"/>
      <c r="U18" s="294"/>
      <c r="V18" s="297" t="s">
        <v>3</v>
      </c>
      <c r="W18" s="291"/>
      <c r="X18" s="291"/>
      <c r="Y18" s="291"/>
      <c r="Z18" s="291"/>
      <c r="AA18" s="291"/>
      <c r="AB18" s="294"/>
      <c r="AC18" s="297" t="s">
        <v>3</v>
      </c>
      <c r="AD18" s="291"/>
      <c r="AE18" s="291"/>
      <c r="AF18" s="291"/>
      <c r="AG18" s="291"/>
      <c r="AH18" s="291"/>
      <c r="AI18" s="294"/>
      <c r="AJ18" s="297" t="s">
        <v>3</v>
      </c>
      <c r="AK18" s="291"/>
      <c r="AL18" s="291"/>
      <c r="AM18" s="291"/>
      <c r="AN18" s="291"/>
      <c r="AO18" s="291"/>
      <c r="AP18" s="294"/>
      <c r="AQ18" s="297" t="s">
        <v>3</v>
      </c>
      <c r="AR18" s="291"/>
      <c r="AS18" s="291"/>
      <c r="AT18" s="291"/>
      <c r="AU18" s="291"/>
      <c r="AV18" s="291"/>
      <c r="AW18" s="294"/>
      <c r="AX18" s="297" t="s">
        <v>3</v>
      </c>
      <c r="AY18" s="291"/>
      <c r="AZ18" s="291"/>
      <c r="BA18" s="291"/>
      <c r="BB18" s="291"/>
      <c r="BC18" s="291"/>
      <c r="BD18" s="292"/>
      <c r="BE18" s="5"/>
    </row>
    <row r="19" spans="1:57" x14ac:dyDescent="0.35">
      <c r="A19" s="4"/>
      <c r="B19" s="293" t="s">
        <v>52</v>
      </c>
      <c r="C19" s="291"/>
      <c r="D19" s="291"/>
      <c r="E19" s="291"/>
      <c r="F19" s="291"/>
      <c r="G19" s="291"/>
      <c r="H19" s="291"/>
      <c r="I19" s="291"/>
      <c r="J19" s="291"/>
      <c r="K19" s="291"/>
      <c r="L19" s="291"/>
      <c r="M19" s="291"/>
      <c r="N19" s="294"/>
      <c r="O19" s="295"/>
      <c r="P19" s="291"/>
      <c r="Q19" s="291"/>
      <c r="R19" s="291"/>
      <c r="S19" s="291"/>
      <c r="T19" s="291"/>
      <c r="U19" s="294"/>
      <c r="V19" s="295"/>
      <c r="W19" s="291"/>
      <c r="X19" s="291"/>
      <c r="Y19" s="291"/>
      <c r="Z19" s="291"/>
      <c r="AA19" s="291"/>
      <c r="AB19" s="294"/>
      <c r="AC19" s="295"/>
      <c r="AD19" s="291"/>
      <c r="AE19" s="291"/>
      <c r="AF19" s="291"/>
      <c r="AG19" s="291"/>
      <c r="AH19" s="291"/>
      <c r="AI19" s="294"/>
      <c r="AJ19" s="295"/>
      <c r="AK19" s="291"/>
      <c r="AL19" s="291"/>
      <c r="AM19" s="291"/>
      <c r="AN19" s="291"/>
      <c r="AO19" s="291"/>
      <c r="AP19" s="294"/>
      <c r="AQ19" s="295"/>
      <c r="AR19" s="291"/>
      <c r="AS19" s="291"/>
      <c r="AT19" s="291"/>
      <c r="AU19" s="291"/>
      <c r="AV19" s="291"/>
      <c r="AW19" s="294"/>
      <c r="AX19" s="290" t="s">
        <v>3</v>
      </c>
      <c r="AY19" s="291"/>
      <c r="AZ19" s="291"/>
      <c r="BA19" s="291"/>
      <c r="BB19" s="291"/>
      <c r="BC19" s="291"/>
      <c r="BD19" s="292"/>
      <c r="BE19" s="5"/>
    </row>
    <row r="20" spans="1:57" x14ac:dyDescent="0.35">
      <c r="A20" s="4"/>
      <c r="B20" s="293" t="s">
        <v>53</v>
      </c>
      <c r="C20" s="291"/>
      <c r="D20" s="291"/>
      <c r="E20" s="291"/>
      <c r="F20" s="291"/>
      <c r="G20" s="291"/>
      <c r="H20" s="291"/>
      <c r="I20" s="291"/>
      <c r="J20" s="291"/>
      <c r="K20" s="291"/>
      <c r="L20" s="291"/>
      <c r="M20" s="291"/>
      <c r="N20" s="294"/>
      <c r="O20" s="295"/>
      <c r="P20" s="291"/>
      <c r="Q20" s="291"/>
      <c r="R20" s="291"/>
      <c r="S20" s="291"/>
      <c r="T20" s="291"/>
      <c r="U20" s="294"/>
      <c r="V20" s="295"/>
      <c r="W20" s="291"/>
      <c r="X20" s="291"/>
      <c r="Y20" s="291"/>
      <c r="Z20" s="291"/>
      <c r="AA20" s="291"/>
      <c r="AB20" s="294"/>
      <c r="AC20" s="295"/>
      <c r="AD20" s="291"/>
      <c r="AE20" s="291"/>
      <c r="AF20" s="291"/>
      <c r="AG20" s="291"/>
      <c r="AH20" s="291"/>
      <c r="AI20" s="294"/>
      <c r="AJ20" s="295"/>
      <c r="AK20" s="291"/>
      <c r="AL20" s="291"/>
      <c r="AM20" s="291"/>
      <c r="AN20" s="291"/>
      <c r="AO20" s="291"/>
      <c r="AP20" s="294"/>
      <c r="AQ20" s="295"/>
      <c r="AR20" s="291"/>
      <c r="AS20" s="291"/>
      <c r="AT20" s="291"/>
      <c r="AU20" s="291"/>
      <c r="AV20" s="291"/>
      <c r="AW20" s="294"/>
      <c r="AX20" s="290" t="s">
        <v>3</v>
      </c>
      <c r="AY20" s="291"/>
      <c r="AZ20" s="291"/>
      <c r="BA20" s="291"/>
      <c r="BB20" s="291"/>
      <c r="BC20" s="291"/>
      <c r="BD20" s="292"/>
      <c r="BE20" s="5"/>
    </row>
    <row r="21" spans="1:57" ht="15" thickBot="1" x14ac:dyDescent="0.4">
      <c r="A21" s="4"/>
      <c r="B21" s="287" t="s">
        <v>54</v>
      </c>
      <c r="C21" s="285"/>
      <c r="D21" s="285"/>
      <c r="E21" s="285"/>
      <c r="F21" s="285"/>
      <c r="G21" s="285"/>
      <c r="H21" s="285"/>
      <c r="I21" s="285"/>
      <c r="J21" s="285"/>
      <c r="K21" s="285"/>
      <c r="L21" s="285"/>
      <c r="M21" s="285"/>
      <c r="N21" s="288"/>
      <c r="O21" s="289"/>
      <c r="P21" s="285"/>
      <c r="Q21" s="285"/>
      <c r="R21" s="285"/>
      <c r="S21" s="285"/>
      <c r="T21" s="285"/>
      <c r="U21" s="288"/>
      <c r="V21" s="289"/>
      <c r="W21" s="285"/>
      <c r="X21" s="285"/>
      <c r="Y21" s="285"/>
      <c r="Z21" s="285"/>
      <c r="AA21" s="285"/>
      <c r="AB21" s="288"/>
      <c r="AC21" s="289"/>
      <c r="AD21" s="285"/>
      <c r="AE21" s="285"/>
      <c r="AF21" s="285"/>
      <c r="AG21" s="285"/>
      <c r="AH21" s="285"/>
      <c r="AI21" s="288"/>
      <c r="AJ21" s="289"/>
      <c r="AK21" s="285"/>
      <c r="AL21" s="285"/>
      <c r="AM21" s="285"/>
      <c r="AN21" s="285"/>
      <c r="AO21" s="285"/>
      <c r="AP21" s="288"/>
      <c r="AQ21" s="289"/>
      <c r="AR21" s="285"/>
      <c r="AS21" s="285"/>
      <c r="AT21" s="285"/>
      <c r="AU21" s="285"/>
      <c r="AV21" s="285"/>
      <c r="AW21" s="288"/>
      <c r="AX21" s="284" t="s">
        <v>3</v>
      </c>
      <c r="AY21" s="285"/>
      <c r="AZ21" s="285"/>
      <c r="BA21" s="285"/>
      <c r="BB21" s="285"/>
      <c r="BC21" s="285"/>
      <c r="BD21" s="286"/>
      <c r="BE21" s="5"/>
    </row>
    <row r="22" spans="1:57" ht="15" x14ac:dyDescent="0.35">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N41"/>
  <sheetViews>
    <sheetView showZeros="0" topLeftCell="C1" zoomScale="125" zoomScaleNormal="125" zoomScalePageLayoutView="125" workbookViewId="0">
      <selection activeCell="M40" sqref="M40"/>
    </sheetView>
  </sheetViews>
  <sheetFormatPr defaultColWidth="0" defaultRowHeight="14.5" zeroHeight="1" x14ac:dyDescent="0.35"/>
  <cols>
    <col min="1" max="1" width="3" style="66" customWidth="1"/>
    <col min="2" max="2" width="4.453125" style="66" customWidth="1"/>
    <col min="3" max="3" width="11.453125" style="66" customWidth="1"/>
    <col min="4" max="4" width="11.7265625" style="66" hidden="1" customWidth="1"/>
    <col min="5" max="5" width="3.7265625" style="66" hidden="1" customWidth="1"/>
    <col min="6" max="6" width="29.7265625" style="66" customWidth="1"/>
    <col min="7" max="12" width="13.7265625" style="66" customWidth="1"/>
    <col min="13" max="13" width="8.1796875" style="66" bestFit="1" customWidth="1"/>
    <col min="14" max="14" width="1.7265625" style="66" customWidth="1"/>
    <col min="15" max="16384" width="11.453125" style="66" hidden="1"/>
  </cols>
  <sheetData>
    <row r="1" spans="1:13" ht="5.15" customHeight="1" thickBot="1" x14ac:dyDescent="0.4"/>
    <row r="2" spans="1:13" ht="15" hidden="1" thickBot="1" x14ac:dyDescent="0.4">
      <c r="B2" s="326" t="s">
        <v>417</v>
      </c>
      <c r="C2" s="326"/>
      <c r="D2" s="326"/>
      <c r="E2" s="326"/>
      <c r="F2" s="326"/>
      <c r="G2" s="326"/>
      <c r="H2" s="326"/>
      <c r="I2" s="326"/>
      <c r="J2" s="326"/>
      <c r="K2" s="326"/>
      <c r="L2" s="326"/>
      <c r="M2" s="326"/>
    </row>
    <row r="3" spans="1:13" ht="15" thickBot="1" x14ac:dyDescent="0.4">
      <c r="B3" s="327" t="str">
        <f>IF(lang=1,labels!E2,IF(lang=2,labels!F2,""))</f>
        <v>VISUALISATION SYNTHÉTIQUE DU BUDGET DU PROGRAMME</v>
      </c>
      <c r="C3" s="328"/>
      <c r="D3" s="328"/>
      <c r="E3" s="328"/>
      <c r="F3" s="328"/>
      <c r="G3" s="328"/>
      <c r="H3" s="328"/>
      <c r="I3" s="328"/>
      <c r="J3" s="328"/>
      <c r="K3" s="328"/>
      <c r="L3" s="328"/>
      <c r="M3" s="329"/>
    </row>
    <row r="4" spans="1:13" ht="40" customHeight="1" thickBot="1" x14ac:dyDescent="0.4">
      <c r="B4" s="330"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31"/>
      <c r="D4" s="331"/>
      <c r="E4" s="331"/>
      <c r="F4" s="331"/>
      <c r="G4" s="331"/>
      <c r="H4" s="331"/>
      <c r="I4" s="331"/>
      <c r="J4" s="331"/>
      <c r="K4" s="331"/>
      <c r="L4" s="331"/>
      <c r="M4" s="332"/>
    </row>
    <row r="5" spans="1:13" ht="5.15" customHeight="1" thickBot="1" x14ac:dyDescent="0.4"/>
    <row r="6" spans="1:13" x14ac:dyDescent="0.35">
      <c r="B6" s="333" t="str">
        <f>IF(lang=1,labels!E4,IF(lang=2,labels!F4,""))</f>
        <v>C.O. - COÛTS OPÉRATIONNELS</v>
      </c>
      <c r="C6" s="52" t="s">
        <v>420</v>
      </c>
      <c r="D6" s="52" t="s">
        <v>421</v>
      </c>
      <c r="E6" s="52" t="s">
        <v>422</v>
      </c>
      <c r="F6" s="52" t="str">
        <f>IF(lang=1,labels!E5,IF(lang=2,labels!F5,""))</f>
        <v>RUBRIQUE GÉNÉRALE</v>
      </c>
      <c r="G6" s="52">
        <v>2022</v>
      </c>
      <c r="H6" s="52">
        <v>2023</v>
      </c>
      <c r="I6" s="52">
        <v>2024</v>
      </c>
      <c r="J6" s="52">
        <v>2025</v>
      </c>
      <c r="K6" s="52">
        <v>2026</v>
      </c>
      <c r="L6" s="52" t="str">
        <f>IF(lang=1,labels!E16,IF(lang=2,labels!F16,"set lang"))</f>
        <v>GRAND TOTAL</v>
      </c>
      <c r="M6" s="57" t="s">
        <v>425</v>
      </c>
    </row>
    <row r="7" spans="1:13" x14ac:dyDescent="0.35">
      <c r="A7" s="66" t="s">
        <v>474</v>
      </c>
      <c r="B7" s="334"/>
      <c r="C7" s="335" t="str">
        <f>IF(lang=1,labels!E9,IF(lang=2,labels!F9,""))</f>
        <v>CSC</v>
      </c>
      <c r="D7" s="315" t="s">
        <v>426</v>
      </c>
      <c r="E7" s="318" t="s">
        <v>427</v>
      </c>
      <c r="F7" s="58" t="str">
        <f>IF(lang=1,labels!E6,IF(lang=2,labels!F6,""))</f>
        <v>1. Investissements</v>
      </c>
      <c r="G7" s="127">
        <f ca="1">SUMIFS(Table1[amount],Table1[year],G$6,Table1[item],$A7,Table1[CSC],"Yes")</f>
        <v>170048</v>
      </c>
      <c r="H7" s="127">
        <f ca="1">SUMIFS(Table1[amount],Table1[year],H$6,Table1[item],$A7,Table1[CSC],"Yes")</f>
        <v>151350.5</v>
      </c>
      <c r="I7" s="127">
        <f ca="1">SUMIFS(Table1[amount],Table1[year],I$6,Table1[item],$A7,Table1[CSC],"Yes")</f>
        <v>163440</v>
      </c>
      <c r="J7" s="127">
        <f ca="1">SUMIFS(Table1[amount],Table1[year],J$6,Table1[item],$A7,Table1[CSC],"Yes")</f>
        <v>81490.45</v>
      </c>
      <c r="K7" s="127">
        <f ca="1">SUMIFS(Table1[amount],Table1[year],K$6,Table1[item],$A7,Table1[CSC],"Yes")</f>
        <v>108383.55</v>
      </c>
      <c r="L7" s="127">
        <f ca="1">SUM(G7+H7+I7+J7+K7)</f>
        <v>674712.5</v>
      </c>
      <c r="M7" s="336"/>
    </row>
    <row r="8" spans="1:13" x14ac:dyDescent="0.35">
      <c r="A8" s="66" t="s">
        <v>475</v>
      </c>
      <c r="B8" s="334"/>
      <c r="C8" s="335"/>
      <c r="D8" s="315"/>
      <c r="E8" s="319"/>
      <c r="F8" s="58" t="str">
        <f>IF(lang=1,labels!E7,IF(lang=2,labels!F7,""""))</f>
        <v>2. Fonctionnement</v>
      </c>
      <c r="G8" s="127">
        <f ca="1">SUMIFS(Table1[amount],Table1[year],G$6,Table1[item],$A8,Table1[CSC],"Yes")</f>
        <v>56792.44</v>
      </c>
      <c r="H8" s="127">
        <f ca="1">SUMIFS(Table1[amount],Table1[year],H$6,Table1[item],$A8,Table1[CSC],"Yes")</f>
        <v>93466</v>
      </c>
      <c r="I8" s="127">
        <f ca="1">SUMIFS(Table1[amount],Table1[year],I$6,Table1[item],$A8,Table1[CSC],"Yes")</f>
        <v>90976</v>
      </c>
      <c r="J8" s="127">
        <f ca="1">SUMIFS(Table1[amount],Table1[year],J$6,Table1[item],$A8,Table1[CSC],"Yes")</f>
        <v>84979.15</v>
      </c>
      <c r="K8" s="127">
        <f ca="1">SUMIFS(Table1[amount],Table1[year],K$6,Table1[item],$A8,Table1[CSC],"Yes")</f>
        <v>79228.429999999993</v>
      </c>
      <c r="L8" s="127">
        <f t="shared" ref="L8:L40" ca="1" si="0">SUM(G8+H8+I8+J8+K8)</f>
        <v>405442.01999999996</v>
      </c>
      <c r="M8" s="336"/>
    </row>
    <row r="9" spans="1:13" ht="15" customHeight="1" x14ac:dyDescent="0.35">
      <c r="A9" s="66" t="s">
        <v>476</v>
      </c>
      <c r="B9" s="334"/>
      <c r="C9" s="335"/>
      <c r="D9" s="315"/>
      <c r="E9" s="319"/>
      <c r="F9" s="58" t="str">
        <f>IF(lang=1,labels!E8,IF(lang=2,labels!F8,""))</f>
        <v>3. Personnel</v>
      </c>
      <c r="G9" s="127">
        <f ca="1">SUMIFS(Table1[amount],Table1[year],G$6,Table1[item],$A9,Table1[CSC],"Yes")</f>
        <v>186892</v>
      </c>
      <c r="H9" s="127">
        <f ca="1">SUMIFS(Table1[amount],Table1[year],H$6,Table1[item],$A9,Table1[CSC],"Yes")</f>
        <v>185092</v>
      </c>
      <c r="I9" s="127">
        <f ca="1">SUMIFS(Table1[amount],Table1[year],I$6,Table1[item],$A9,Table1[CSC],"Yes")</f>
        <v>185092</v>
      </c>
      <c r="J9" s="127">
        <f ca="1">SUMIFS(Table1[amount],Table1[year],J$6,Table1[item],$A9,Table1[CSC],"Yes")</f>
        <v>189092</v>
      </c>
      <c r="K9" s="127">
        <f ca="1">SUMIFS(Table1[amount],Table1[year],K$6,Table1[item],$A9,Table1[CSC],"Yes")</f>
        <v>123820</v>
      </c>
      <c r="L9" s="127">
        <f t="shared" ca="1" si="0"/>
        <v>869988</v>
      </c>
      <c r="M9" s="336"/>
    </row>
    <row r="10" spans="1:13" hidden="1" x14ac:dyDescent="0.35">
      <c r="B10" s="334"/>
      <c r="C10" s="335"/>
      <c r="D10" s="315"/>
      <c r="E10" s="320"/>
      <c r="F10" s="59" t="s">
        <v>431</v>
      </c>
      <c r="G10" s="128">
        <f ca="1">SUM(G7+G8+G9)</f>
        <v>413732.44</v>
      </c>
      <c r="H10" s="128">
        <f t="shared" ref="H10:K10" ca="1" si="1">SUM(H7+H8+H9)</f>
        <v>429908.5</v>
      </c>
      <c r="I10" s="128">
        <f t="shared" ca="1" si="1"/>
        <v>439508</v>
      </c>
      <c r="J10" s="128">
        <f t="shared" ca="1" si="1"/>
        <v>355561.6</v>
      </c>
      <c r="K10" s="128">
        <f t="shared" ca="1" si="1"/>
        <v>311431.98</v>
      </c>
      <c r="L10" s="128">
        <f t="shared" ca="1" si="0"/>
        <v>1950142.52</v>
      </c>
      <c r="M10" s="336"/>
    </row>
    <row r="11" spans="1:13" ht="15" hidden="1" customHeight="1" x14ac:dyDescent="0.35">
      <c r="B11" s="334"/>
      <c r="C11" s="335" t="s">
        <v>73</v>
      </c>
      <c r="D11" s="315" t="s">
        <v>432</v>
      </c>
      <c r="E11" s="318" t="s">
        <v>433</v>
      </c>
      <c r="F11" s="58" t="s">
        <v>428</v>
      </c>
      <c r="G11" s="127"/>
      <c r="H11" s="127"/>
      <c r="I11" s="127"/>
      <c r="J11" s="127"/>
      <c r="K11" s="127"/>
      <c r="L11" s="127">
        <f t="shared" si="0"/>
        <v>0</v>
      </c>
      <c r="M11" s="336"/>
    </row>
    <row r="12" spans="1:13" hidden="1" x14ac:dyDescent="0.35">
      <c r="B12" s="334"/>
      <c r="C12" s="335"/>
      <c r="D12" s="315"/>
      <c r="E12" s="319"/>
      <c r="F12" s="58" t="s">
        <v>429</v>
      </c>
      <c r="G12" s="127"/>
      <c r="H12" s="127"/>
      <c r="I12" s="127"/>
      <c r="J12" s="127"/>
      <c r="K12" s="127"/>
      <c r="L12" s="127">
        <f t="shared" si="0"/>
        <v>0</v>
      </c>
      <c r="M12" s="336"/>
    </row>
    <row r="13" spans="1:13" hidden="1" x14ac:dyDescent="0.35">
      <c r="B13" s="334"/>
      <c r="C13" s="335"/>
      <c r="D13" s="315"/>
      <c r="E13" s="319"/>
      <c r="F13" s="58" t="s">
        <v>430</v>
      </c>
      <c r="G13" s="127"/>
      <c r="H13" s="127"/>
      <c r="I13" s="127"/>
      <c r="J13" s="127"/>
      <c r="K13" s="127"/>
      <c r="L13" s="127">
        <f t="shared" si="0"/>
        <v>0</v>
      </c>
      <c r="M13" s="336"/>
    </row>
    <row r="14" spans="1:13" hidden="1" x14ac:dyDescent="0.35">
      <c r="B14" s="334"/>
      <c r="C14" s="335"/>
      <c r="D14" s="315"/>
      <c r="E14" s="320"/>
      <c r="F14" s="60" t="s">
        <v>434</v>
      </c>
      <c r="G14" s="129">
        <f t="shared" ref="G14:K14" si="2">SUM(G11+G12+G13)</f>
        <v>0</v>
      </c>
      <c r="H14" s="129">
        <f t="shared" si="2"/>
        <v>0</v>
      </c>
      <c r="I14" s="129">
        <f t="shared" si="2"/>
        <v>0</v>
      </c>
      <c r="J14" s="129">
        <f t="shared" si="2"/>
        <v>0</v>
      </c>
      <c r="K14" s="129">
        <f t="shared" si="2"/>
        <v>0</v>
      </c>
      <c r="L14" s="129">
        <f t="shared" si="0"/>
        <v>0</v>
      </c>
      <c r="M14" s="336"/>
    </row>
    <row r="15" spans="1:13" ht="15" hidden="1" customHeight="1" x14ac:dyDescent="0.35">
      <c r="B15" s="334"/>
      <c r="C15" s="335"/>
      <c r="D15" s="315"/>
      <c r="E15" s="318" t="s">
        <v>435</v>
      </c>
      <c r="F15" s="58" t="s">
        <v>428</v>
      </c>
      <c r="G15" s="127"/>
      <c r="H15" s="127"/>
      <c r="I15" s="127"/>
      <c r="J15" s="127"/>
      <c r="K15" s="127"/>
      <c r="L15" s="127">
        <f t="shared" si="0"/>
        <v>0</v>
      </c>
      <c r="M15" s="336"/>
    </row>
    <row r="16" spans="1:13" hidden="1" x14ac:dyDescent="0.35">
      <c r="B16" s="334"/>
      <c r="C16" s="335"/>
      <c r="D16" s="315"/>
      <c r="E16" s="319"/>
      <c r="F16" s="58" t="s">
        <v>429</v>
      </c>
      <c r="G16" s="127"/>
      <c r="H16" s="127"/>
      <c r="I16" s="127"/>
      <c r="J16" s="127"/>
      <c r="K16" s="127"/>
      <c r="L16" s="127">
        <f t="shared" si="0"/>
        <v>0</v>
      </c>
      <c r="M16" s="336"/>
    </row>
    <row r="17" spans="1:13" hidden="1" x14ac:dyDescent="0.35">
      <c r="B17" s="334"/>
      <c r="C17" s="335"/>
      <c r="D17" s="315"/>
      <c r="E17" s="319"/>
      <c r="F17" s="58" t="s">
        <v>430</v>
      </c>
      <c r="G17" s="127"/>
      <c r="H17" s="127"/>
      <c r="I17" s="127"/>
      <c r="J17" s="127"/>
      <c r="K17" s="127"/>
      <c r="L17" s="127">
        <f t="shared" si="0"/>
        <v>0</v>
      </c>
      <c r="M17" s="336"/>
    </row>
    <row r="18" spans="1:13" hidden="1" x14ac:dyDescent="0.35">
      <c r="B18" s="334"/>
      <c r="C18" s="335"/>
      <c r="D18" s="315"/>
      <c r="E18" s="320"/>
      <c r="F18" s="60" t="s">
        <v>434</v>
      </c>
      <c r="G18" s="129">
        <f t="shared" ref="G18:K18" si="3">SUM(G15+G16+G17)</f>
        <v>0</v>
      </c>
      <c r="H18" s="129">
        <f t="shared" si="3"/>
        <v>0</v>
      </c>
      <c r="I18" s="129">
        <f t="shared" si="3"/>
        <v>0</v>
      </c>
      <c r="J18" s="129">
        <f t="shared" si="3"/>
        <v>0</v>
      </c>
      <c r="K18" s="129">
        <f t="shared" si="3"/>
        <v>0</v>
      </c>
      <c r="L18" s="129">
        <f t="shared" si="0"/>
        <v>0</v>
      </c>
      <c r="M18" s="336"/>
    </row>
    <row r="19" spans="1:13" hidden="1" x14ac:dyDescent="0.35">
      <c r="B19" s="334"/>
      <c r="C19" s="335"/>
      <c r="D19" s="315"/>
      <c r="E19" s="311" t="s">
        <v>431</v>
      </c>
      <c r="F19" s="311"/>
      <c r="G19" s="128">
        <f>SUM(G14+G18)</f>
        <v>0</v>
      </c>
      <c r="H19" s="128">
        <f>SUM(H14+H18)</f>
        <v>0</v>
      </c>
      <c r="I19" s="128">
        <f>SUM(I14+I18)</f>
        <v>0</v>
      </c>
      <c r="J19" s="128">
        <f>SUM(J14+J18)</f>
        <v>0</v>
      </c>
      <c r="K19" s="128">
        <f>SUM(K14+K18)</f>
        <v>0</v>
      </c>
      <c r="L19" s="128">
        <f t="shared" si="0"/>
        <v>0</v>
      </c>
      <c r="M19" s="336"/>
    </row>
    <row r="20" spans="1:13" x14ac:dyDescent="0.35">
      <c r="B20" s="334"/>
      <c r="C20" s="312" t="str">
        <f>IF(lang=1,labels!E14,IF(lang=2,labels!F14,""))</f>
        <v>TOTAL VOLET CSC</v>
      </c>
      <c r="D20" s="312"/>
      <c r="E20" s="312"/>
      <c r="F20" s="312"/>
      <c r="G20" s="130">
        <f ca="1">SUM(G7:G9)</f>
        <v>413732.44</v>
      </c>
      <c r="H20" s="130">
        <f t="shared" ref="H20:L20" ca="1" si="4">SUM(H7:H9)</f>
        <v>429908.5</v>
      </c>
      <c r="I20" s="130">
        <f t="shared" ca="1" si="4"/>
        <v>439508</v>
      </c>
      <c r="J20" s="130">
        <f t="shared" ca="1" si="4"/>
        <v>355561.6</v>
      </c>
      <c r="K20" s="130">
        <f t="shared" ca="1" si="4"/>
        <v>311431.98</v>
      </c>
      <c r="L20" s="130">
        <f t="shared" ca="1" si="4"/>
        <v>1950142.52</v>
      </c>
      <c r="M20" s="131">
        <f ca="1">IF(L$35&gt;0,L20/L$35,"")</f>
        <v>1</v>
      </c>
    </row>
    <row r="21" spans="1:13" ht="15" customHeight="1" x14ac:dyDescent="0.35">
      <c r="A21" s="66" t="s">
        <v>474</v>
      </c>
      <c r="B21" s="334"/>
      <c r="C21" s="313" t="str">
        <f>IF(lang=1,labels!E10,IF(lang=2,labels!F10,"set lang"))</f>
        <v xml:space="preserve">  HORS-
CSC</v>
      </c>
      <c r="D21" s="315" t="s">
        <v>437</v>
      </c>
      <c r="E21" s="318" t="s">
        <v>438</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36"/>
    </row>
    <row r="22" spans="1:13" x14ac:dyDescent="0.35">
      <c r="A22" s="66" t="s">
        <v>475</v>
      </c>
      <c r="B22" s="334"/>
      <c r="C22" s="314"/>
      <c r="D22" s="315"/>
      <c r="E22" s="319"/>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36"/>
    </row>
    <row r="23" spans="1:13" x14ac:dyDescent="0.35">
      <c r="A23" s="66" t="s">
        <v>476</v>
      </c>
      <c r="B23" s="334"/>
      <c r="C23" s="314"/>
      <c r="D23" s="315"/>
      <c r="E23" s="319"/>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36"/>
    </row>
    <row r="24" spans="1:13" ht="15" hidden="1" customHeight="1" x14ac:dyDescent="0.35">
      <c r="B24" s="334"/>
      <c r="C24" s="314"/>
      <c r="D24" s="315"/>
      <c r="E24" s="320"/>
      <c r="F24" s="59" t="s">
        <v>439</v>
      </c>
      <c r="G24" s="128">
        <f t="shared" ref="G24:K24" ca="1" si="5">SUM(G21+G22+G23)</f>
        <v>0</v>
      </c>
      <c r="H24" s="128">
        <f t="shared" ca="1" si="5"/>
        <v>0</v>
      </c>
      <c r="I24" s="128">
        <f t="shared" ca="1" si="5"/>
        <v>0</v>
      </c>
      <c r="J24" s="128">
        <f t="shared" ca="1" si="5"/>
        <v>0</v>
      </c>
      <c r="K24" s="128">
        <f t="shared" ca="1" si="5"/>
        <v>0</v>
      </c>
      <c r="L24" s="128">
        <f t="shared" ca="1" si="0"/>
        <v>0</v>
      </c>
      <c r="M24" s="336"/>
    </row>
    <row r="25" spans="1:13" ht="15" hidden="1" customHeight="1" x14ac:dyDescent="0.35">
      <c r="B25" s="334"/>
      <c r="C25" s="316" t="s">
        <v>440</v>
      </c>
      <c r="D25" s="315" t="s">
        <v>441</v>
      </c>
      <c r="E25" s="318" t="s">
        <v>442</v>
      </c>
      <c r="F25" s="58" t="s">
        <v>428</v>
      </c>
      <c r="G25" s="127"/>
      <c r="H25" s="127"/>
      <c r="I25" s="127"/>
      <c r="J25" s="127"/>
      <c r="K25" s="127"/>
      <c r="L25" s="127">
        <f t="shared" si="0"/>
        <v>0</v>
      </c>
      <c r="M25" s="336"/>
    </row>
    <row r="26" spans="1:13" hidden="1" x14ac:dyDescent="0.35">
      <c r="B26" s="334"/>
      <c r="C26" s="314"/>
      <c r="D26" s="315"/>
      <c r="E26" s="319"/>
      <c r="F26" s="58" t="s">
        <v>429</v>
      </c>
      <c r="G26" s="127"/>
      <c r="H26" s="127"/>
      <c r="I26" s="127"/>
      <c r="J26" s="127"/>
      <c r="K26" s="127"/>
      <c r="L26" s="127">
        <f t="shared" si="0"/>
        <v>0</v>
      </c>
      <c r="M26" s="336"/>
    </row>
    <row r="27" spans="1:13" hidden="1" x14ac:dyDescent="0.35">
      <c r="B27" s="334"/>
      <c r="C27" s="314"/>
      <c r="D27" s="315"/>
      <c r="E27" s="319"/>
      <c r="F27" s="58" t="s">
        <v>430</v>
      </c>
      <c r="G27" s="127"/>
      <c r="H27" s="127"/>
      <c r="I27" s="127"/>
      <c r="J27" s="127"/>
      <c r="K27" s="127"/>
      <c r="L27" s="127">
        <f t="shared" si="0"/>
        <v>0</v>
      </c>
      <c r="M27" s="336"/>
    </row>
    <row r="28" spans="1:13" hidden="1" x14ac:dyDescent="0.35">
      <c r="B28" s="334"/>
      <c r="C28" s="314"/>
      <c r="D28" s="315"/>
      <c r="E28" s="320"/>
      <c r="F28" s="61" t="s">
        <v>434</v>
      </c>
      <c r="G28" s="129">
        <f t="shared" ref="G28:K28" si="6">SUM(G25+G26+G27)</f>
        <v>0</v>
      </c>
      <c r="H28" s="129">
        <f t="shared" si="6"/>
        <v>0</v>
      </c>
      <c r="I28" s="129">
        <f t="shared" si="6"/>
        <v>0</v>
      </c>
      <c r="J28" s="129">
        <f t="shared" si="6"/>
        <v>0</v>
      </c>
      <c r="K28" s="129">
        <f t="shared" si="6"/>
        <v>0</v>
      </c>
      <c r="L28" s="129">
        <f t="shared" si="0"/>
        <v>0</v>
      </c>
      <c r="M28" s="336"/>
    </row>
    <row r="29" spans="1:13" ht="15" hidden="1" customHeight="1" x14ac:dyDescent="0.35">
      <c r="B29" s="334"/>
      <c r="C29" s="314"/>
      <c r="D29" s="315"/>
      <c r="E29" s="318" t="s">
        <v>443</v>
      </c>
      <c r="F29" s="58" t="s">
        <v>428</v>
      </c>
      <c r="G29" s="127"/>
      <c r="H29" s="127"/>
      <c r="I29" s="127"/>
      <c r="J29" s="127"/>
      <c r="K29" s="127"/>
      <c r="L29" s="127">
        <f t="shared" si="0"/>
        <v>0</v>
      </c>
      <c r="M29" s="336"/>
    </row>
    <row r="30" spans="1:13" hidden="1" x14ac:dyDescent="0.35">
      <c r="B30" s="334"/>
      <c r="C30" s="314"/>
      <c r="D30" s="315"/>
      <c r="E30" s="319"/>
      <c r="F30" s="58" t="s">
        <v>429</v>
      </c>
      <c r="G30" s="127"/>
      <c r="H30" s="127"/>
      <c r="I30" s="127"/>
      <c r="J30" s="127"/>
      <c r="K30" s="127"/>
      <c r="L30" s="127">
        <f t="shared" si="0"/>
        <v>0</v>
      </c>
      <c r="M30" s="336"/>
    </row>
    <row r="31" spans="1:13" hidden="1" x14ac:dyDescent="0.35">
      <c r="B31" s="334"/>
      <c r="C31" s="314"/>
      <c r="D31" s="315"/>
      <c r="E31" s="319"/>
      <c r="F31" s="58" t="s">
        <v>430</v>
      </c>
      <c r="G31" s="127"/>
      <c r="H31" s="127"/>
      <c r="I31" s="127"/>
      <c r="J31" s="127"/>
      <c r="K31" s="127"/>
      <c r="L31" s="127">
        <f t="shared" si="0"/>
        <v>0</v>
      </c>
      <c r="M31" s="336"/>
    </row>
    <row r="32" spans="1:13" hidden="1" x14ac:dyDescent="0.35">
      <c r="B32" s="334"/>
      <c r="C32" s="314"/>
      <c r="D32" s="315"/>
      <c r="E32" s="320"/>
      <c r="F32" s="61" t="s">
        <v>434</v>
      </c>
      <c r="G32" s="129">
        <f t="shared" ref="G32:K32" si="7">SUM(G29+G30+G31)</f>
        <v>0</v>
      </c>
      <c r="H32" s="129">
        <f t="shared" si="7"/>
        <v>0</v>
      </c>
      <c r="I32" s="129">
        <f t="shared" si="7"/>
        <v>0</v>
      </c>
      <c r="J32" s="129">
        <f t="shared" si="7"/>
        <v>0</v>
      </c>
      <c r="K32" s="129">
        <f t="shared" si="7"/>
        <v>0</v>
      </c>
      <c r="L32" s="129">
        <f t="shared" si="0"/>
        <v>0</v>
      </c>
      <c r="M32" s="336"/>
    </row>
    <row r="33" spans="2:13" hidden="1" x14ac:dyDescent="0.35">
      <c r="B33" s="334"/>
      <c r="C33" s="317"/>
      <c r="D33" s="315"/>
      <c r="E33" s="311" t="s">
        <v>444</v>
      </c>
      <c r="F33" s="311"/>
      <c r="G33" s="128">
        <f>SUM(G28+G32)</f>
        <v>0</v>
      </c>
      <c r="H33" s="128">
        <f>SUM(H28+H32)</f>
        <v>0</v>
      </c>
      <c r="I33" s="128">
        <f>SUM(I28+I32)</f>
        <v>0</v>
      </c>
      <c r="J33" s="128">
        <f>SUM(J28+J32)</f>
        <v>0</v>
      </c>
      <c r="K33" s="128">
        <f>SUM(K28+K32)</f>
        <v>0</v>
      </c>
      <c r="L33" s="128">
        <f t="shared" si="0"/>
        <v>0</v>
      </c>
      <c r="M33" s="336"/>
    </row>
    <row r="34" spans="2:13" x14ac:dyDescent="0.35">
      <c r="B34" s="334"/>
      <c r="C34" s="312" t="str">
        <f>IF(lang=1,labels!E15,IF(lang=2,labels!F15,""))</f>
        <v>TOTAL VOLET HORS-CSC</v>
      </c>
      <c r="D34" s="312"/>
      <c r="E34" s="312"/>
      <c r="F34" s="312"/>
      <c r="G34" s="130">
        <f ca="1">SUM(G21:G23)</f>
        <v>0</v>
      </c>
      <c r="H34" s="130">
        <f t="shared" ref="H34:L34" ca="1" si="8">SUM(H21:H23)</f>
        <v>0</v>
      </c>
      <c r="I34" s="130">
        <f t="shared" ca="1" si="8"/>
        <v>0</v>
      </c>
      <c r="J34" s="130">
        <f t="shared" ca="1" si="8"/>
        <v>0</v>
      </c>
      <c r="K34" s="130">
        <f t="shared" ca="1" si="8"/>
        <v>0</v>
      </c>
      <c r="L34" s="130">
        <f t="shared" ca="1" si="8"/>
        <v>0</v>
      </c>
      <c r="M34" s="131">
        <f ca="1">IF(L$35&gt;0,L34/L$35,"")</f>
        <v>0</v>
      </c>
    </row>
    <row r="35" spans="2:13" x14ac:dyDescent="0.35">
      <c r="B35" s="334"/>
      <c r="C35" s="321" t="str">
        <f>IF(lang=1,labels!E17,IF(lang=2,labels!F17,"set lang"))</f>
        <v>C.O. - TOTAL COÛTS OPÉRATIONNELS</v>
      </c>
      <c r="D35" s="321"/>
      <c r="E35" s="321"/>
      <c r="F35" s="321"/>
      <c r="G35" s="161">
        <f ca="1">SUM(G20+G34)</f>
        <v>413732.44</v>
      </c>
      <c r="H35" s="161">
        <f ca="1">SUM(H20+H34)</f>
        <v>429908.5</v>
      </c>
      <c r="I35" s="161">
        <f ca="1">SUM(I20+I34)</f>
        <v>439508</v>
      </c>
      <c r="J35" s="161">
        <f ca="1">SUM(J20+J34)</f>
        <v>355561.6</v>
      </c>
      <c r="K35" s="161">
        <f ca="1">SUM(K20+K34)</f>
        <v>311431.98</v>
      </c>
      <c r="L35" s="161">
        <f t="shared" ca="1" si="0"/>
        <v>1950142.52</v>
      </c>
      <c r="M35" s="162"/>
    </row>
    <row r="36" spans="2:13" x14ac:dyDescent="0.35">
      <c r="B36" s="322" t="str">
        <f>IF(lang=1,labels!E18,IF(lang=2,labels!F18,"set lang"))</f>
        <v>C.G. - 
COÛTS DE GESTION GLOBALISÉS</v>
      </c>
      <c r="C36" s="323"/>
      <c r="D36" s="323"/>
      <c r="E36" s="323"/>
      <c r="F36" s="58" t="str">
        <f>IF(lang=1,labels!E19,IF(lang=2,labels!F19,"set lang"))</f>
        <v>1. Personnel</v>
      </c>
      <c r="G36" s="127">
        <f>'T2 - CG-BK'!C5</f>
        <v>35994</v>
      </c>
      <c r="H36" s="127">
        <f>'T2 - CG-BK'!D5</f>
        <v>35994</v>
      </c>
      <c r="I36" s="127">
        <f>'T2 - CG-BK'!E5</f>
        <v>35994</v>
      </c>
      <c r="J36" s="127">
        <f>'T2 - CG-BK'!F5</f>
        <v>35494</v>
      </c>
      <c r="K36" s="127">
        <f>'T2 - CG-BK'!G5</f>
        <v>35494</v>
      </c>
      <c r="L36" s="127">
        <f>'T2 - CG-BK'!H5</f>
        <v>178970</v>
      </c>
      <c r="M36" s="132"/>
    </row>
    <row r="37" spans="2:13" x14ac:dyDescent="0.35">
      <c r="B37" s="322"/>
      <c r="C37" s="323"/>
      <c r="D37" s="323"/>
      <c r="E37" s="323"/>
      <c r="F37" s="58" t="str">
        <f>IF(lang=1,labels!E20,IF(lang=2,labels!F20,"set lang"))</f>
        <v>2. Evaluation &amp; Audit</v>
      </c>
      <c r="G37" s="127">
        <f>'T2 - CG-BK'!C10</f>
        <v>2025</v>
      </c>
      <c r="H37" s="127">
        <f>'T2 - CG-BK'!D10</f>
        <v>2025</v>
      </c>
      <c r="I37" s="127">
        <f>'T2 - CG-BK'!E10</f>
        <v>9650</v>
      </c>
      <c r="J37" s="127">
        <f>'T2 - CG-BK'!F10</f>
        <v>13025</v>
      </c>
      <c r="K37" s="127">
        <f>'T2 - CG-BK'!G10</f>
        <v>6435</v>
      </c>
      <c r="L37" s="127">
        <f>'T2 - CG-BK'!H10</f>
        <v>33160</v>
      </c>
      <c r="M37" s="133">
        <f ca="1">IF(L40&gt;0,L37/L40,"")</f>
        <v>1.4841475098327681E-2</v>
      </c>
    </row>
    <row r="38" spans="2:13" x14ac:dyDescent="0.35">
      <c r="B38" s="322"/>
      <c r="C38" s="323"/>
      <c r="D38" s="323"/>
      <c r="E38" s="323"/>
      <c r="F38" s="58" t="str">
        <f>IF(lang=1,labels!E21,IF(lang=2,labels!F21,"set lang"))</f>
        <v>3. Autres coûts</v>
      </c>
      <c r="G38" s="127">
        <f>'T2 - CG-BK'!C13</f>
        <v>11645.32</v>
      </c>
      <c r="H38" s="127">
        <f>'T2 - CG-BK'!D13</f>
        <v>11250</v>
      </c>
      <c r="I38" s="127">
        <f>'T2 - CG-BK'!E13</f>
        <v>12764.63</v>
      </c>
      <c r="J38" s="127">
        <f>'T2 - CG-BK'!F13</f>
        <v>18817.419999999998</v>
      </c>
      <c r="K38" s="127">
        <f>'T2 - CG-BK'!G13</f>
        <v>17529.37</v>
      </c>
      <c r="L38" s="127">
        <f>'T2 - CG-BK'!H13</f>
        <v>72006.740000000005</v>
      </c>
      <c r="M38" s="132"/>
    </row>
    <row r="39" spans="2:13" x14ac:dyDescent="0.35">
      <c r="B39" s="322"/>
      <c r="C39" s="323"/>
      <c r="D39" s="323"/>
      <c r="E39" s="323"/>
      <c r="F39" s="62" t="str">
        <f>IF(lang=1,labels!E22,IF(lang=2,labels!F22,"set lang"))</f>
        <v>TOTAL</v>
      </c>
      <c r="G39" s="161">
        <f>SUM(G36+G37+G38)</f>
        <v>49664.32</v>
      </c>
      <c r="H39" s="161">
        <f>SUM(H36+H37+H38)</f>
        <v>49269</v>
      </c>
      <c r="I39" s="161">
        <f>SUM(I36+I37+I38)</f>
        <v>58408.63</v>
      </c>
      <c r="J39" s="161">
        <f>SUM(J36+J37+J38)</f>
        <v>67336.42</v>
      </c>
      <c r="K39" s="161">
        <f>SUM(K36+K37+K38)</f>
        <v>59458.369999999995</v>
      </c>
      <c r="L39" s="161">
        <f t="shared" si="0"/>
        <v>284136.74</v>
      </c>
      <c r="M39" s="162">
        <f ca="1">IF(L40&gt;0,(L36+L38)/L40,"")</f>
        <v>0.11233006745987517</v>
      </c>
    </row>
    <row r="40" spans="2:13" ht="15" thickBot="1" x14ac:dyDescent="0.4">
      <c r="B40" s="324" t="str">
        <f>IF(lang=1,labels!E23,IF(lang=2,labels!F23,"set lang"))</f>
        <v>C.D. - TOTAL COÛTS DIRECTS (C.D. = C.O. + C.G.)</v>
      </c>
      <c r="C40" s="325"/>
      <c r="D40" s="325"/>
      <c r="E40" s="325"/>
      <c r="F40" s="325"/>
      <c r="G40" s="163">
        <f ca="1">SUM(G35+G39)</f>
        <v>463396.76</v>
      </c>
      <c r="H40" s="163">
        <f ca="1">SUM(H35+H39)</f>
        <v>479177.5</v>
      </c>
      <c r="I40" s="163">
        <f ca="1">SUM(I35+I39)</f>
        <v>497916.63</v>
      </c>
      <c r="J40" s="163">
        <f ca="1">SUM(J35+J39)</f>
        <v>422898.01999999996</v>
      </c>
      <c r="K40" s="163">
        <f ca="1">SUM(K35+K39)</f>
        <v>370890.35</v>
      </c>
      <c r="L40" s="163">
        <f t="shared" ca="1" si="0"/>
        <v>2234279.2600000002</v>
      </c>
      <c r="M40" s="164"/>
    </row>
    <row r="41" spans="2:13" x14ac:dyDescent="0.35">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paperSize="9" scale="94" fitToHeight="0" orientation="landscape"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23"/>
  <sheetViews>
    <sheetView showZeros="0" workbookViewId="0">
      <selection activeCell="D8" sqref="D8"/>
    </sheetView>
  </sheetViews>
  <sheetFormatPr defaultColWidth="0" defaultRowHeight="14.5" zeroHeight="1" x14ac:dyDescent="0.35"/>
  <cols>
    <col min="1" max="1" width="9.1796875" customWidth="1"/>
    <col min="2" max="2" width="33.453125" customWidth="1"/>
    <col min="3" max="8" width="16.453125" customWidth="1"/>
    <col min="9" max="10" width="0" hidden="1" customWidth="1"/>
    <col min="11" max="16384" width="9.1796875" hidden="1"/>
  </cols>
  <sheetData>
    <row r="1" spans="1:10" x14ac:dyDescent="0.35">
      <c r="A1" s="1"/>
      <c r="B1" s="2"/>
      <c r="C1" s="2"/>
      <c r="D1" s="2"/>
      <c r="E1" s="2"/>
      <c r="F1" s="2"/>
      <c r="G1" s="2"/>
      <c r="H1" s="2"/>
    </row>
    <row r="2" spans="1:10" ht="15" thickBot="1" x14ac:dyDescent="0.4">
      <c r="A2" s="4"/>
      <c r="B2" s="301" t="str">
        <f>IF(lang=1,labels!E24,IF(lang=2,labels!F24,"set lang"))</f>
        <v>Budget du programme: C.G. - COÛTS DE GESTION GLOBALISÉS POUR LE PROGRAMME</v>
      </c>
      <c r="C2" s="291"/>
      <c r="D2" s="291"/>
      <c r="E2" s="291"/>
      <c r="F2" s="291"/>
      <c r="G2" s="291"/>
      <c r="H2" s="291"/>
    </row>
    <row r="3" spans="1:10" x14ac:dyDescent="0.35">
      <c r="A3" s="4"/>
      <c r="B3" s="9" t="str">
        <f>IF(lang=1,labels!E25,IF(lang=2,labels!F25,"set lang"))</f>
        <v>RUBRIQUES</v>
      </c>
      <c r="C3" s="17">
        <v>2022</v>
      </c>
      <c r="D3" s="17">
        <v>2023</v>
      </c>
      <c r="E3" s="17">
        <v>2024</v>
      </c>
      <c r="F3" s="17">
        <v>2025</v>
      </c>
      <c r="G3" s="17">
        <v>2026</v>
      </c>
      <c r="H3" s="17" t="str">
        <f>IF(lang=1,labels!E26,IF(lang=2,labels!F26,"set lang"))</f>
        <v>TOTAL</v>
      </c>
    </row>
    <row r="4" spans="1:10" x14ac:dyDescent="0.35">
      <c r="A4" s="4"/>
      <c r="B4" s="13" t="str">
        <f>IF(lang=1,labels!E27,IF(lang=2,labels!F27,"set lang"))</f>
        <v>TOTAL COÛTS DE GESTION</v>
      </c>
      <c r="C4" s="249">
        <f>C5+C10+C13</f>
        <v>49664.32</v>
      </c>
      <c r="D4" s="249">
        <f t="shared" ref="D4:H4" si="0">D5+D10+D13</f>
        <v>49269</v>
      </c>
      <c r="E4" s="249">
        <f t="shared" si="0"/>
        <v>58408.63</v>
      </c>
      <c r="F4" s="249">
        <f t="shared" si="0"/>
        <v>67336.42</v>
      </c>
      <c r="G4" s="249">
        <f t="shared" si="0"/>
        <v>59458.369999999995</v>
      </c>
      <c r="H4" s="250">
        <f t="shared" si="0"/>
        <v>284136.74</v>
      </c>
      <c r="J4" s="8"/>
    </row>
    <row r="5" spans="1:10" x14ac:dyDescent="0.35">
      <c r="A5" s="4"/>
      <c r="B5" s="10" t="str">
        <f>IF(lang=1,labels!E28,IF(lang=2,labels!F28,"set lang"))</f>
        <v>1. TOTAL PERSONNEL</v>
      </c>
      <c r="C5" s="244">
        <f>SUM(C6:C9)</f>
        <v>35994</v>
      </c>
      <c r="D5" s="244">
        <f t="shared" ref="D5:H5" si="1">SUM(D6:D9)</f>
        <v>35994</v>
      </c>
      <c r="E5" s="244">
        <f t="shared" si="1"/>
        <v>35994</v>
      </c>
      <c r="F5" s="244">
        <f t="shared" si="1"/>
        <v>35494</v>
      </c>
      <c r="G5" s="244">
        <f t="shared" si="1"/>
        <v>35494</v>
      </c>
      <c r="H5" s="244">
        <f t="shared" si="1"/>
        <v>178970</v>
      </c>
      <c r="J5" s="8"/>
    </row>
    <row r="6" spans="1:10" x14ac:dyDescent="0.35">
      <c r="A6" s="4"/>
      <c r="B6" s="11" t="str">
        <f>IF(lang=1,labels!E29,IF(lang=2,labels!F29,"set lang"))</f>
        <v>1.1 Salaires au siège</v>
      </c>
      <c r="C6" s="251">
        <v>22244</v>
      </c>
      <c r="D6" s="251">
        <v>22244</v>
      </c>
      <c r="E6" s="251">
        <v>22244</v>
      </c>
      <c r="F6" s="251">
        <v>22244</v>
      </c>
      <c r="G6" s="251">
        <v>22244</v>
      </c>
      <c r="H6" s="242">
        <f>SUM(C6:G6)</f>
        <v>111220</v>
      </c>
      <c r="J6" s="8"/>
    </row>
    <row r="7" spans="1:10" x14ac:dyDescent="0.35">
      <c r="A7" s="4"/>
      <c r="B7" s="11" t="str">
        <f>IF(lang=1,labels!E30,IF(lang=2,labels!F30,"set lang"))</f>
        <v>1.2 Salaires des expatriés</v>
      </c>
      <c r="C7" s="251"/>
      <c r="D7" s="251"/>
      <c r="E7" s="251"/>
      <c r="F7" s="251"/>
      <c r="G7" s="251"/>
      <c r="H7" s="242">
        <f t="shared" ref="H7:H9" si="2">SUM(C7:G7)</f>
        <v>0</v>
      </c>
      <c r="J7" s="8"/>
    </row>
    <row r="8" spans="1:10" ht="15" customHeight="1" x14ac:dyDescent="0.35">
      <c r="A8" s="4"/>
      <c r="B8" s="11" t="str">
        <f>IF(lang=1,labels!E31,IF(lang=2,labels!F31,"set lang"))</f>
        <v>1.3 Salaires du personnel local</v>
      </c>
      <c r="C8" s="251"/>
      <c r="D8" s="251"/>
      <c r="E8" s="251"/>
      <c r="F8" s="251"/>
      <c r="G8" s="251"/>
      <c r="H8" s="242">
        <f t="shared" si="2"/>
        <v>0</v>
      </c>
    </row>
    <row r="9" spans="1:10" ht="15" customHeight="1" x14ac:dyDescent="0.35">
      <c r="A9" s="4"/>
      <c r="B9" s="11" t="str">
        <f>IF(lang=1,labels!E32,IF(lang=2,labels!F32,"set lang"))</f>
        <v>1.4 Autres frais de personnel</v>
      </c>
      <c r="C9" s="251">
        <v>13750</v>
      </c>
      <c r="D9" s="251">
        <v>13750</v>
      </c>
      <c r="E9" s="251">
        <v>13750</v>
      </c>
      <c r="F9" s="251">
        <v>13250</v>
      </c>
      <c r="G9" s="251">
        <v>13250</v>
      </c>
      <c r="H9" s="242">
        <f t="shared" si="2"/>
        <v>67750</v>
      </c>
    </row>
    <row r="10" spans="1:10" x14ac:dyDescent="0.35">
      <c r="A10" s="4"/>
      <c r="B10" s="14" t="str">
        <f>IF(lang=1,labels!E33,IF(lang=2,labels!F33,"set lang"))</f>
        <v>2. TOTAL ÉVALUATION &amp; AUDIT</v>
      </c>
      <c r="C10" s="244">
        <f>SUM(C11:C12)</f>
        <v>2025</v>
      </c>
      <c r="D10" s="244">
        <f t="shared" ref="D10:H10" si="3">SUM(D11:D12)</f>
        <v>2025</v>
      </c>
      <c r="E10" s="244">
        <f t="shared" si="3"/>
        <v>9650</v>
      </c>
      <c r="F10" s="244">
        <f t="shared" si="3"/>
        <v>13025</v>
      </c>
      <c r="G10" s="244">
        <f t="shared" si="3"/>
        <v>6435</v>
      </c>
      <c r="H10" s="244">
        <f t="shared" si="3"/>
        <v>33160</v>
      </c>
    </row>
    <row r="11" spans="1:10" x14ac:dyDescent="0.35">
      <c r="A11" s="4"/>
      <c r="B11" s="11" t="str">
        <f>IF(lang=1,labels!E34,IF(lang=2,labels!F34,"set lang"))</f>
        <v>2.1 Coûts d'audit</v>
      </c>
      <c r="C11" s="251">
        <v>2025</v>
      </c>
      <c r="D11" s="251">
        <v>2025</v>
      </c>
      <c r="E11" s="251">
        <v>3025</v>
      </c>
      <c r="F11" s="251">
        <v>3025</v>
      </c>
      <c r="G11" s="251">
        <v>3025</v>
      </c>
      <c r="H11" s="242">
        <f t="shared" ref="H11:H12" si="4">SUM(C11:G11)</f>
        <v>13125</v>
      </c>
    </row>
    <row r="12" spans="1:10" x14ac:dyDescent="0.35">
      <c r="A12" s="4"/>
      <c r="B12" s="11" t="str">
        <f>IF(lang=1,labels!E35,IF(lang=2,labels!F35,"set lang"))</f>
        <v>2.2 Coûts d'évaluation</v>
      </c>
      <c r="C12" s="251">
        <v>0</v>
      </c>
      <c r="D12" s="251">
        <v>0</v>
      </c>
      <c r="E12" s="251">
        <v>6625</v>
      </c>
      <c r="F12" s="251">
        <v>10000</v>
      </c>
      <c r="G12" s="251">
        <v>3410</v>
      </c>
      <c r="H12" s="242">
        <f t="shared" si="4"/>
        <v>20035</v>
      </c>
    </row>
    <row r="13" spans="1:10" x14ac:dyDescent="0.35">
      <c r="A13" s="4"/>
      <c r="B13" s="14" t="str">
        <f>IF(lang=1,labels!E36,IF(lang=2,labels!F36,"set lang"))</f>
        <v>3. TOTAL AUTRES COÛTS DE GESTION</v>
      </c>
      <c r="C13" s="244">
        <f>C14+C18</f>
        <v>11645.32</v>
      </c>
      <c r="D13" s="244">
        <f t="shared" ref="D13:H13" si="5">D14+D18</f>
        <v>11250</v>
      </c>
      <c r="E13" s="244">
        <f t="shared" si="5"/>
        <v>12764.63</v>
      </c>
      <c r="F13" s="244">
        <f t="shared" si="5"/>
        <v>18817.419999999998</v>
      </c>
      <c r="G13" s="244">
        <f t="shared" si="5"/>
        <v>17529.37</v>
      </c>
      <c r="H13" s="244">
        <f t="shared" si="5"/>
        <v>72006.740000000005</v>
      </c>
    </row>
    <row r="14" spans="1:10" x14ac:dyDescent="0.35">
      <c r="A14" s="4"/>
      <c r="B14" s="15" t="str">
        <f>IF(lang=1,labels!E37,IF(lang=2,labels!F37,"set lang"))</f>
        <v>3.1 Investissements</v>
      </c>
      <c r="C14" s="252">
        <f>SUM(C15:C17)</f>
        <v>1400</v>
      </c>
      <c r="D14" s="252">
        <f t="shared" ref="D14:H14" si="6">SUM(D15:D17)</f>
        <v>0</v>
      </c>
      <c r="E14" s="252">
        <f t="shared" si="6"/>
        <v>564.63</v>
      </c>
      <c r="F14" s="252">
        <f t="shared" si="6"/>
        <v>1945.35</v>
      </c>
      <c r="G14" s="252">
        <f t="shared" si="6"/>
        <v>429.37</v>
      </c>
      <c r="H14" s="252">
        <f t="shared" si="6"/>
        <v>4339.3500000000004</v>
      </c>
    </row>
    <row r="15" spans="1:10" x14ac:dyDescent="0.35">
      <c r="A15" s="4"/>
      <c r="B15" s="11" t="str">
        <f>IF(lang=1,labels!E38,IF(lang=2,labels!F38,"set lang"))</f>
        <v>3.1.1 Achat de véhicules</v>
      </c>
      <c r="C15" s="251"/>
      <c r="D15" s="251"/>
      <c r="E15" s="251"/>
      <c r="F15" s="251"/>
      <c r="G15" s="251"/>
      <c r="H15" s="242">
        <f t="shared" ref="H15:H17" si="7">SUM(C15:G15)</f>
        <v>0</v>
      </c>
    </row>
    <row r="16" spans="1:10" x14ac:dyDescent="0.35">
      <c r="A16" s="4"/>
      <c r="B16" s="11" t="str">
        <f>IF(lang=1,labels!E39,IF(lang=2,labels!F39,"set lang"))</f>
        <v>3.1.2 Mobilier, ICT</v>
      </c>
      <c r="C16" s="251">
        <v>1400</v>
      </c>
      <c r="D16" s="251">
        <v>0</v>
      </c>
      <c r="E16" s="251">
        <v>564.63</v>
      </c>
      <c r="F16" s="251">
        <v>1945.35</v>
      </c>
      <c r="G16" s="251">
        <v>429.37</v>
      </c>
      <c r="H16" s="242">
        <f t="shared" si="7"/>
        <v>4339.3500000000004</v>
      </c>
    </row>
    <row r="17" spans="1:8" x14ac:dyDescent="0.35">
      <c r="A17" s="4"/>
      <c r="B17" s="137" t="str">
        <f>IF(lang=1,labels!E40,IF(lang=2,labels!F40,"set lang"))</f>
        <v>3.1.3 Autres frais d'investissement</v>
      </c>
      <c r="C17" s="251"/>
      <c r="D17" s="251"/>
      <c r="E17" s="251"/>
      <c r="F17" s="251"/>
      <c r="G17" s="251"/>
      <c r="H17" s="242">
        <f t="shared" si="7"/>
        <v>0</v>
      </c>
    </row>
    <row r="18" spans="1:8" x14ac:dyDescent="0.35">
      <c r="A18" s="4"/>
      <c r="B18" s="15" t="str">
        <f>IF(lang=1,labels!E41,IF(lang=2,labels!F41,"set lang"))</f>
        <v>3.2 Fonctionnement</v>
      </c>
      <c r="C18" s="252">
        <f>SUM(C19:C21)</f>
        <v>10245.32</v>
      </c>
      <c r="D18" s="252">
        <f t="shared" ref="D18:H18" si="8">SUM(D19:D21)</f>
        <v>11250</v>
      </c>
      <c r="E18" s="252">
        <f t="shared" si="8"/>
        <v>12200</v>
      </c>
      <c r="F18" s="252">
        <f t="shared" si="8"/>
        <v>16872.07</v>
      </c>
      <c r="G18" s="252">
        <f t="shared" si="8"/>
        <v>17100</v>
      </c>
      <c r="H18" s="252">
        <f t="shared" si="8"/>
        <v>67667.39</v>
      </c>
    </row>
    <row r="19" spans="1:8" x14ac:dyDescent="0.35">
      <c r="A19" s="4"/>
      <c r="B19" s="11" t="str">
        <f>IF(lang=1,labels!E42,IF(lang=2,labels!F42,"set lang"))</f>
        <v>3.2.1 Déplacements</v>
      </c>
      <c r="C19" s="251">
        <v>4500</v>
      </c>
      <c r="D19" s="251">
        <v>4300</v>
      </c>
      <c r="E19" s="251">
        <v>4500</v>
      </c>
      <c r="F19" s="251">
        <v>4300</v>
      </c>
      <c r="G19" s="251">
        <v>4400</v>
      </c>
      <c r="H19" s="242">
        <f t="shared" ref="H19:H21" si="9">SUM(C19:G19)</f>
        <v>22000</v>
      </c>
    </row>
    <row r="20" spans="1:8" x14ac:dyDescent="0.35">
      <c r="A20" s="4"/>
      <c r="B20" s="11" t="str">
        <f>IF(lang=1,labels!E43,IF(lang=2,labels!F43,"set lang"))</f>
        <v>3.2.2 Bureau local</v>
      </c>
      <c r="C20" s="251">
        <v>3745.32</v>
      </c>
      <c r="D20" s="251">
        <v>3950</v>
      </c>
      <c r="E20" s="251">
        <v>4700</v>
      </c>
      <c r="F20" s="251">
        <v>9072.07</v>
      </c>
      <c r="G20" s="251">
        <v>9700</v>
      </c>
      <c r="H20" s="242">
        <f t="shared" si="9"/>
        <v>31167.39</v>
      </c>
    </row>
    <row r="21" spans="1:8" ht="15" thickBot="1" x14ac:dyDescent="0.4">
      <c r="A21" s="4"/>
      <c r="B21" s="16" t="str">
        <f>IF(lang=1,labels!E44,IF(lang=2,labels!F44,"set lang"))</f>
        <v>3.2.3 Autres frais de fonctionnement</v>
      </c>
      <c r="C21" s="253">
        <v>2000</v>
      </c>
      <c r="D21" s="253">
        <v>3000</v>
      </c>
      <c r="E21" s="253">
        <v>3000</v>
      </c>
      <c r="F21" s="253">
        <v>3500</v>
      </c>
      <c r="G21" s="253">
        <v>3000</v>
      </c>
      <c r="H21" s="243">
        <f t="shared" si="9"/>
        <v>14500</v>
      </c>
    </row>
    <row r="22" spans="1:8" x14ac:dyDescent="0.35">
      <c r="A22" s="4"/>
      <c r="B22" s="12" t="str">
        <f>IF(lang=1,labels!E45,IF(lang=2,labels!F45,"set lang"))</f>
        <v>Salaire du personnel : montants bruts incluant les charges de sécurité sociale et les autres coûts liés</v>
      </c>
      <c r="C22" s="6"/>
      <c r="D22" s="6"/>
      <c r="E22" s="6"/>
      <c r="F22" s="6"/>
      <c r="G22" s="6"/>
      <c r="H22" s="6"/>
    </row>
    <row r="23" spans="1:8" x14ac:dyDescent="0.3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scale="86" fitToHeight="0" orientation="landscap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D13" sqref="D13"/>
    </sheetView>
  </sheetViews>
  <sheetFormatPr defaultColWidth="0" defaultRowHeight="0" customHeight="1" zeroHeight="1" x14ac:dyDescent="0.35"/>
  <cols>
    <col min="1" max="1" width="1.7265625" style="8" hidden="1" customWidth="1"/>
    <col min="2" max="2" width="33.453125" style="8" customWidth="1"/>
    <col min="3" max="3" width="25.26953125" style="139" hidden="1" customWidth="1"/>
    <col min="4" max="8" width="22.453125" style="8" customWidth="1"/>
    <col min="9" max="9" width="18.45312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453125" style="8" hidden="1"/>
  </cols>
  <sheetData>
    <row r="1" spans="1:10" ht="15" thickBot="1" x14ac:dyDescent="0.4">
      <c r="B1" s="178" t="str">
        <f>IF(Prg!D1&lt;&gt;"AIIA","No admin costs possible",IF(Prg!H1&lt;&gt;"admin","No admin costs chosen",""))</f>
        <v>No admin costs possible</v>
      </c>
      <c r="J1" s="180" t="s">
        <v>2672</v>
      </c>
    </row>
    <row r="2" spans="1:10" ht="15" thickBot="1" x14ac:dyDescent="0.4">
      <c r="B2" s="337" t="str">
        <f>IF(Prg!D1="","",IF(Prg!D1&lt;&gt;"AIIA",IF(lang=2,J6,J5),IF(Prg!H1&lt;&gt;"admin",IF(lang=2,J8,J7),IF(lang=1,labels!E46,IF(lang=2,labels!F46,"set lang")))))</f>
        <v>Pas applicable pour les OSC.</v>
      </c>
      <c r="C2" s="338"/>
      <c r="D2" s="339"/>
      <c r="E2" s="339"/>
      <c r="F2" s="339"/>
      <c r="G2" s="339"/>
      <c r="H2" s="339"/>
      <c r="I2" s="340"/>
      <c r="J2" s="180" t="s">
        <v>2673</v>
      </c>
    </row>
    <row r="3" spans="1:10" ht="25.5" customHeight="1" x14ac:dyDescent="0.35">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4">
      <c r="B4" s="229" t="str">
        <f>IF(Prg!D1="","",IF(Prg!D1&lt;&gt;"AIIA",IF(lang=2,J6,J5),IF(Prg!H1&lt;&gt;"admin",IF(lang=2,J8,J7),IF(lang=1,J12,IF(lang=2,J13,"set lang")))))</f>
        <v>Pas applicable pour les OSC.</v>
      </c>
      <c r="C4" s="230"/>
      <c r="D4" s="231"/>
      <c r="E4" s="231"/>
      <c r="F4" s="231"/>
      <c r="G4" s="231"/>
      <c r="H4" s="231"/>
      <c r="I4" s="232"/>
    </row>
    <row r="5" spans="1:10" ht="14.5" x14ac:dyDescent="0.35">
      <c r="B5" s="51" t="str">
        <f>IF(lang=1,labels!E47,IF(lang=2,labels!F47,"set lang"))</f>
        <v>RUBRIQUES</v>
      </c>
      <c r="C5" s="169"/>
      <c r="D5" s="52">
        <v>2022</v>
      </c>
      <c r="E5" s="52">
        <v>2023</v>
      </c>
      <c r="F5" s="52">
        <v>2024</v>
      </c>
      <c r="G5" s="52">
        <v>2025</v>
      </c>
      <c r="H5" s="52">
        <v>2026</v>
      </c>
      <c r="I5" s="53" t="str">
        <f>IF(lang=1,labels!E26,IF(lang=2,labels!F26,"set lang"))</f>
        <v>TOTAL</v>
      </c>
      <c r="J5" s="8" t="s">
        <v>2674</v>
      </c>
    </row>
    <row r="6" spans="1:10" ht="14.5" x14ac:dyDescent="0.35">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4.5" x14ac:dyDescent="0.35">
      <c r="A7" s="8" t="s">
        <v>2687</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4.5" x14ac:dyDescent="0.35">
      <c r="B8" s="222" t="str">
        <f>IF(lang=1,labels!E51,IF(lang=2,labels!F51,"set lang"))</f>
        <v>1.1 Sous-rubrique 1</v>
      </c>
      <c r="C8" s="172"/>
      <c r="D8" s="191"/>
      <c r="E8" s="191"/>
      <c r="F8" s="191"/>
      <c r="G8" s="191"/>
      <c r="H8" s="191"/>
      <c r="I8" s="234">
        <f>SUM(D8:H8)</f>
        <v>0</v>
      </c>
      <c r="J8" s="235" t="s">
        <v>2677</v>
      </c>
    </row>
    <row r="9" spans="1:10" s="108" customFormat="1" ht="14.5" x14ac:dyDescent="0.35">
      <c r="B9" s="222" t="str">
        <f>IF(lang=1,labels!E48,IF(lang=2,labels!F48,"set lang"))</f>
        <v>1.2 Sous-rubrique 2</v>
      </c>
      <c r="C9" s="172"/>
      <c r="D9" s="191"/>
      <c r="E9" s="191"/>
      <c r="F9" s="191"/>
      <c r="G9" s="191"/>
      <c r="H9" s="191"/>
      <c r="I9" s="234">
        <f t="shared" ref="I9:I20" si="1">SUM(D9:H9)</f>
        <v>0</v>
      </c>
      <c r="J9" s="235" t="s">
        <v>2695</v>
      </c>
    </row>
    <row r="10" spans="1:10" s="108" customFormat="1" ht="14.5" x14ac:dyDescent="0.35">
      <c r="B10" s="222" t="str">
        <f>IF(lang=1,labels!E49,IF(lang=2,labels!F49,"set lang"))</f>
        <v>1.x Sous-rubrique x</v>
      </c>
      <c r="C10" s="172"/>
      <c r="D10" s="191"/>
      <c r="E10" s="191"/>
      <c r="F10" s="191"/>
      <c r="G10" s="191"/>
      <c r="H10" s="191"/>
      <c r="I10" s="234">
        <f t="shared" si="1"/>
        <v>0</v>
      </c>
      <c r="J10" s="235" t="s">
        <v>2692</v>
      </c>
    </row>
    <row r="11" spans="1:10" s="108" customFormat="1" ht="14.5" x14ac:dyDescent="0.35">
      <c r="B11" s="222"/>
      <c r="C11" s="172"/>
      <c r="D11" s="191"/>
      <c r="E11" s="191"/>
      <c r="F11" s="191"/>
      <c r="G11" s="191"/>
      <c r="H11" s="191"/>
      <c r="I11" s="234"/>
      <c r="J11" s="235"/>
    </row>
    <row r="12" spans="1:10" ht="14.5" x14ac:dyDescent="0.35">
      <c r="A12" s="8" t="s">
        <v>2688</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4.5" x14ac:dyDescent="0.35">
      <c r="B13" s="223" t="str">
        <f>IF(lang=1,labels!E55,IF(lang=2,labels!F55,"set lang"))</f>
        <v>2.1 Sous-rubrique 1</v>
      </c>
      <c r="C13" s="173"/>
      <c r="D13" s="192"/>
      <c r="E13" s="192"/>
      <c r="F13" s="192"/>
      <c r="G13" s="192"/>
      <c r="H13" s="192"/>
      <c r="I13" s="236">
        <f t="shared" si="1"/>
        <v>0</v>
      </c>
      <c r="J13" s="235" t="s">
        <v>2693</v>
      </c>
    </row>
    <row r="14" spans="1:10" s="108" customFormat="1" ht="14.5" x14ac:dyDescent="0.35">
      <c r="B14" s="223" t="str">
        <f>IF(lang=1,labels!E56,IF(lang=2,labels!F56,"set lang"))</f>
        <v>2.2 Sous-rubrique 2</v>
      </c>
      <c r="C14" s="173"/>
      <c r="D14" s="192"/>
      <c r="E14" s="192"/>
      <c r="F14" s="192"/>
      <c r="G14" s="192"/>
      <c r="H14" s="192"/>
      <c r="I14" s="236">
        <f t="shared" si="1"/>
        <v>0</v>
      </c>
    </row>
    <row r="15" spans="1:10" s="108" customFormat="1" ht="14.5" x14ac:dyDescent="0.35">
      <c r="B15" s="223" t="str">
        <f>IF(lang=1,labels!E57,IF(lang=2,labels!F57,"set lang"))</f>
        <v>2.x Sous-rubrique x</v>
      </c>
      <c r="C15" s="173"/>
      <c r="D15" s="192"/>
      <c r="E15" s="192"/>
      <c r="F15" s="192"/>
      <c r="G15" s="192"/>
      <c r="H15" s="192"/>
      <c r="I15" s="236">
        <f t="shared" si="1"/>
        <v>0</v>
      </c>
    </row>
    <row r="16" spans="1:10" s="108" customFormat="1" ht="14.5" x14ac:dyDescent="0.35">
      <c r="B16" s="223"/>
      <c r="C16" s="173"/>
      <c r="D16" s="192"/>
      <c r="E16" s="192"/>
      <c r="F16" s="192"/>
      <c r="G16" s="192"/>
      <c r="H16" s="192"/>
      <c r="I16" s="236"/>
    </row>
    <row r="17" spans="1:21" ht="14.5" x14ac:dyDescent="0.35">
      <c r="A17" s="8" t="s">
        <v>2689</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4.5" x14ac:dyDescent="0.35">
      <c r="B18" s="224" t="str">
        <f>IF(lang=1,labels!E59,IF(lang=2,labels!F59,"set lang"))</f>
        <v>3.1 Sous-rubrique 1</v>
      </c>
      <c r="C18" s="174"/>
      <c r="D18" s="192"/>
      <c r="E18" s="192"/>
      <c r="F18" s="192"/>
      <c r="G18" s="192"/>
      <c r="H18" s="192"/>
      <c r="I18" s="236">
        <f t="shared" si="1"/>
        <v>0</v>
      </c>
    </row>
    <row r="19" spans="1:21" s="108" customFormat="1" ht="14.5" x14ac:dyDescent="0.35">
      <c r="B19" s="223" t="str">
        <f>IF(lang=1,labels!E60,IF(lang=2,labels!F60,"set lang"))</f>
        <v>3.2 Sous-rubrique 2</v>
      </c>
      <c r="C19" s="173"/>
      <c r="D19" s="192"/>
      <c r="E19" s="192"/>
      <c r="F19" s="192"/>
      <c r="G19" s="192"/>
      <c r="H19" s="192"/>
      <c r="I19" s="236">
        <f t="shared" si="1"/>
        <v>0</v>
      </c>
    </row>
    <row r="20" spans="1:21" s="108" customFormat="1" ht="14.5" x14ac:dyDescent="0.35">
      <c r="B20" s="223" t="str">
        <f>IF(lang=1,labels!E61,IF(lang=2,labels!F61,"set lang"))</f>
        <v>3.x Sous-rubrique x</v>
      </c>
      <c r="C20" s="173"/>
      <c r="D20" s="192"/>
      <c r="E20" s="192"/>
      <c r="F20" s="192"/>
      <c r="G20" s="192"/>
      <c r="H20" s="192"/>
      <c r="I20" s="236">
        <f t="shared" si="1"/>
        <v>0</v>
      </c>
    </row>
    <row r="21" spans="1:21" s="108" customFormat="1" ht="14.5" x14ac:dyDescent="0.35">
      <c r="B21" s="223"/>
      <c r="C21" s="173"/>
      <c r="D21" s="192"/>
      <c r="E21" s="192"/>
      <c r="F21" s="192"/>
      <c r="G21" s="192"/>
      <c r="H21" s="192"/>
      <c r="I21" s="236"/>
    </row>
    <row r="22" spans="1:21" ht="14.5" x14ac:dyDescent="0.35">
      <c r="A22" s="8" t="s">
        <v>2691</v>
      </c>
      <c r="B22" s="56"/>
      <c r="C22" s="56"/>
      <c r="K22" s="180" t="s">
        <v>2683</v>
      </c>
    </row>
    <row r="23" spans="1:21" ht="18" hidden="1" customHeight="1" x14ac:dyDescent="0.35">
      <c r="K23" s="180" t="s">
        <v>2684</v>
      </c>
    </row>
    <row r="24" spans="1:21" ht="0" hidden="1" customHeight="1" x14ac:dyDescent="0.35">
      <c r="K24" s="180" t="s">
        <v>2685</v>
      </c>
    </row>
    <row r="25" spans="1:21" ht="15" hidden="1" customHeight="1" x14ac:dyDescent="0.35">
      <c r="B25" s="142" t="s">
        <v>2589</v>
      </c>
      <c r="C25" s="142"/>
      <c r="K25" s="180" t="s">
        <v>2686</v>
      </c>
    </row>
    <row r="26" spans="1:21" ht="15" customHeight="1" x14ac:dyDescent="0.35">
      <c r="B26" s="8" t="str">
        <f>IF(lang=1,labels!E62,IF(lang=2,labels!F62,"set lang"))</f>
        <v>Salaire du personnel : montants bruts incluant les charges de sécurité sociale et les autres coûts liés</v>
      </c>
    </row>
    <row r="27" spans="1:21" s="180" customFormat="1" ht="15" customHeight="1" x14ac:dyDescent="0.35"/>
    <row r="28" spans="1:21" s="180" customFormat="1" ht="15" hidden="1" customHeight="1" x14ac:dyDescent="0.35">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35">
      <c r="D29" s="221" t="str">
        <f>IF(lang=2,K24,K25)</f>
        <v>Indiquez les montants dans les colonnes jaunes.</v>
      </c>
      <c r="E29" s="70"/>
      <c r="F29" s="70"/>
    </row>
    <row r="30" spans="1:21" s="180" customFormat="1" ht="15" hidden="1" customHeight="1" x14ac:dyDescent="0.35"/>
    <row r="31" spans="1:21" s="180" customFormat="1" ht="15" hidden="1" customHeight="1" x14ac:dyDescent="0.35">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2687</v>
      </c>
      <c r="S31" s="180" t="s">
        <v>2688</v>
      </c>
      <c r="U31" s="180" t="s">
        <v>2689</v>
      </c>
    </row>
    <row r="32" spans="1:21" s="180" customFormat="1" ht="15" hidden="1" customHeight="1" x14ac:dyDescent="0.35">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35">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35">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35">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35">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35">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35">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35">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35">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35">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35">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35">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35">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35">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35">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35">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35">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35">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35">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35">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35">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35">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35">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35">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35">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35">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35">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35">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35">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35">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35">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35">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35">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3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K4507"/>
  <sheetViews>
    <sheetView showZeros="0" topLeftCell="B25" workbookViewId="0">
      <selection activeCell="T25" sqref="T25"/>
    </sheetView>
  </sheetViews>
  <sheetFormatPr defaultColWidth="0" defaultRowHeight="14.5" zeroHeight="1" x14ac:dyDescent="0.35"/>
  <cols>
    <col min="1" max="1" width="7.7265625" style="66" hidden="1" customWidth="1"/>
    <col min="2" max="8" width="2.453125" style="66" customWidth="1"/>
    <col min="9" max="9" width="2.453125" style="66" hidden="1" customWidth="1"/>
    <col min="10" max="14" width="2.453125" style="66" customWidth="1"/>
    <col min="15" max="20" width="15.7265625" style="66" customWidth="1"/>
    <col min="21" max="21" width="2.453125" style="66" customWidth="1"/>
    <col min="22" max="24" width="9.1796875" style="66" hidden="1" customWidth="1"/>
    <col min="25" max="25" width="11" style="66" hidden="1" customWidth="1"/>
    <col min="26" max="26" width="33.81640625" style="66" hidden="1" customWidth="1"/>
    <col min="27" max="28" width="11" style="66" hidden="1" customWidth="1"/>
    <col min="29" max="29" width="9.1796875" style="66" hidden="1" customWidth="1"/>
    <col min="30" max="30" width="15" style="66" hidden="1" customWidth="1"/>
    <col min="31" max="31" width="9.1796875" style="66" hidden="1" customWidth="1"/>
    <col min="32" max="34" width="9.1796875" style="139" hidden="1" customWidth="1"/>
    <col min="35" max="35" width="9.1796875" style="66" hidden="1" customWidth="1"/>
    <col min="36" max="36" width="11" style="66" hidden="1" customWidth="1"/>
    <col min="37" max="37" width="19.453125" style="66" hidden="1" customWidth="1"/>
    <col min="38" max="16384" width="9.1796875" style="66" hidden="1"/>
  </cols>
  <sheetData>
    <row r="1" spans="1:37" s="111" customFormat="1" ht="15" hidden="1" thickBot="1" x14ac:dyDescent="0.4">
      <c r="AF1" s="139"/>
      <c r="AG1" s="139"/>
      <c r="AH1" s="139"/>
    </row>
    <row r="2" spans="1:37" ht="15" hidden="1" customHeight="1" x14ac:dyDescent="0.35">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 thickBot="1" x14ac:dyDescent="0.4">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 thickBot="1" x14ac:dyDescent="0.4">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4">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5">
      <c r="A7" s="4"/>
      <c r="B7" s="305" t="str">
        <f>IF(lang=1,labels!E133,IF(lang=2,labels!F133,"set lang"))</f>
        <v>RUBRIQUES</v>
      </c>
      <c r="C7" s="343"/>
      <c r="D7" s="343"/>
      <c r="E7" s="343"/>
      <c r="F7" s="343"/>
      <c r="G7" s="343"/>
      <c r="H7" s="343"/>
      <c r="I7" s="343"/>
      <c r="J7" s="343"/>
      <c r="K7" s="343"/>
      <c r="L7" s="343"/>
      <c r="M7" s="343"/>
      <c r="N7" s="344"/>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35">
      <c r="A8" s="4" t="s">
        <v>487</v>
      </c>
      <c r="B8" s="296" t="str">
        <f>IF(lang=1,labels!E134,IF(lang=2,labels!F134,"set lang"))</f>
        <v>1. TOTAL PARTENAIRES</v>
      </c>
      <c r="C8" s="345"/>
      <c r="D8" s="345"/>
      <c r="E8" s="345"/>
      <c r="F8" s="345"/>
      <c r="G8" s="345"/>
      <c r="H8" s="345"/>
      <c r="I8" s="345"/>
      <c r="J8" s="345"/>
      <c r="K8" s="345"/>
      <c r="L8" s="345"/>
      <c r="M8" s="345"/>
      <c r="N8" s="346"/>
      <c r="O8" s="244">
        <f ca="1">SUMIFS(Table1[amount],Table1[year],O$7,Table1[item],$A8)</f>
        <v>247832.44</v>
      </c>
      <c r="P8" s="244">
        <f ca="1">SUMIFS(Table1[amount],Table1[year],P$7,Table1[item],$A8)</f>
        <v>287128.5</v>
      </c>
      <c r="Q8" s="244">
        <f ca="1">SUMIFS(Table1[amount],Table1[year],Q$7,Table1[item],$A8)</f>
        <v>291428</v>
      </c>
      <c r="R8" s="244">
        <f ca="1">SUMIFS(Table1[amount],Table1[year],R$7,Table1[item],$A8)</f>
        <v>209381.59999999998</v>
      </c>
      <c r="S8" s="244">
        <f ca="1">SUMIFS(Table1[amount],Table1[year],S$7,Table1[item],$A8)</f>
        <v>143751.98000000001</v>
      </c>
      <c r="T8" s="245">
        <f ca="1">SUMIFS(Table1[amount],Table1[year],T$7,Table1[item],$A8)</f>
        <v>1179522.52</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247832.44</v>
      </c>
      <c r="AE8" s="72">
        <f>IF(VLOOKUP(Table1[[#This Row],[sheet]],Prg!$A$7:$J$31,10,FALSE)="","",VLOOKUP(Table1[[#This Row],[sheet]],Prg!$A$7:$J$31,10,FALSE)*1)</f>
        <v>1</v>
      </c>
      <c r="AF8" s="72" t="str">
        <f>VLOOKUP(Table1[[#This Row],[sheet]],Prg!$A$7:$J$31,5,FALSE)</f>
        <v>CONGO (DEMOCRATIC REP.)</v>
      </c>
      <c r="AG8" s="72">
        <f>ROW()</f>
        <v>8</v>
      </c>
      <c r="AI8" s="66">
        <v>1</v>
      </c>
      <c r="AJ8" s="66">
        <f>COUNTIF(Table1[sheet],Table3[[#This Row],[check]])</f>
        <v>180</v>
      </c>
    </row>
    <row r="9" spans="1:37" x14ac:dyDescent="0.35">
      <c r="A9" s="4" t="s">
        <v>488</v>
      </c>
      <c r="B9" s="293" t="str">
        <f>IF(lang=1,labels!E135,IF(lang=2,labels!F135,"set lang"))</f>
        <v>1.1 Investissements</v>
      </c>
      <c r="C9" s="341"/>
      <c r="D9" s="341"/>
      <c r="E9" s="341"/>
      <c r="F9" s="341"/>
      <c r="G9" s="341"/>
      <c r="H9" s="341"/>
      <c r="I9" s="341"/>
      <c r="J9" s="341"/>
      <c r="K9" s="341"/>
      <c r="L9" s="341"/>
      <c r="M9" s="341"/>
      <c r="N9" s="342"/>
      <c r="O9" s="242">
        <f ca="1">SUMIFS(Table1[amount],Table1[year],O$7,Table1[item],$A9)</f>
        <v>150048</v>
      </c>
      <c r="P9" s="242">
        <f ca="1">SUMIFS(Table1[amount],Table1[year],P$7,Table1[item],$A9)</f>
        <v>151350.5</v>
      </c>
      <c r="Q9" s="242">
        <f ca="1">SUMIFS(Table1[amount],Table1[year],Q$7,Table1[item],$A9)</f>
        <v>162440</v>
      </c>
      <c r="R9" s="242">
        <f ca="1">SUMIFS(Table1[amount],Table1[year],R$7,Table1[item],$A9)</f>
        <v>81490.45</v>
      </c>
      <c r="S9" s="242">
        <f ca="1">SUMIFS(Table1[amount],Table1[year],S$7,Table1[item],$A9)</f>
        <v>79383.55</v>
      </c>
      <c r="T9" s="246">
        <f ca="1">SUMIFS(Table1[amount],Table1[year],T$7,Table1[item],$A9)</f>
        <v>624712.5</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150048</v>
      </c>
      <c r="AE9" s="72">
        <f>IF(VLOOKUP(Table1[[#This Row],[sheet]],Prg!$A$7:$J$31,10,FALSE)="","",VLOOKUP(Table1[[#This Row],[sheet]],Prg!$A$7:$J$31,10,FALSE)*1)</f>
        <v>1</v>
      </c>
      <c r="AF9" s="72" t="str">
        <f>VLOOKUP(Table1[[#This Row],[sheet]],Prg!$A$7:$J$31,5,FALSE)</f>
        <v>CONGO (DEMOCRATIC REP.)</v>
      </c>
      <c r="AG9" s="72">
        <f>ROW()</f>
        <v>9</v>
      </c>
      <c r="AI9" s="66">
        <v>2</v>
      </c>
      <c r="AJ9" s="66">
        <f>COUNTIF(Table1[sheet],Table3[[#This Row],[check]])</f>
        <v>180</v>
      </c>
    </row>
    <row r="10" spans="1:37" x14ac:dyDescent="0.35">
      <c r="A10" s="4" t="s">
        <v>489</v>
      </c>
      <c r="B10" s="293" t="str">
        <f>IF(lang=1,labels!E136,IF(lang=2,labels!F136,"set lang"))</f>
        <v>1.2 Fonctionnement</v>
      </c>
      <c r="C10" s="341"/>
      <c r="D10" s="341"/>
      <c r="E10" s="341"/>
      <c r="F10" s="341"/>
      <c r="G10" s="341"/>
      <c r="H10" s="341"/>
      <c r="I10" s="341"/>
      <c r="J10" s="341"/>
      <c r="K10" s="341"/>
      <c r="L10" s="341"/>
      <c r="M10" s="341"/>
      <c r="N10" s="342"/>
      <c r="O10" s="242">
        <f ca="1">SUMIFS(Table1[amount],Table1[year],O$7,Table1[item],$A10)</f>
        <v>43112.44</v>
      </c>
      <c r="P10" s="242">
        <f ca="1">SUMIFS(Table1[amount],Table1[year],P$7,Table1[item],$A10)</f>
        <v>78906</v>
      </c>
      <c r="Q10" s="242">
        <f ca="1">SUMIFS(Table1[amount],Table1[year],Q$7,Table1[item],$A10)</f>
        <v>72116</v>
      </c>
      <c r="R10" s="242">
        <f ca="1">SUMIFS(Table1[amount],Table1[year],R$7,Table1[item],$A10)</f>
        <v>71019.149999999994</v>
      </c>
      <c r="S10" s="242">
        <f ca="1">SUMIFS(Table1[amount],Table1[year],S$7,Table1[item],$A10)</f>
        <v>62768.43</v>
      </c>
      <c r="T10" s="246">
        <f ca="1">SUMIFS(Table1[amount],Table1[year],T$7,Table1[item],$A10)</f>
        <v>327922.01999999996</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43112.44</v>
      </c>
      <c r="AE10" s="72">
        <f>IF(VLOOKUP(Table1[[#This Row],[sheet]],Prg!$A$7:$J$31,10,FALSE)="","",VLOOKUP(Table1[[#This Row],[sheet]],Prg!$A$7:$J$31,10,FALSE)*1)</f>
        <v>1</v>
      </c>
      <c r="AF10" s="72" t="str">
        <f>VLOOKUP(Table1[[#This Row],[sheet]],Prg!$A$7:$J$31,5,FALSE)</f>
        <v>CONGO (DEMOCRATIC REP.)</v>
      </c>
      <c r="AG10" s="72">
        <f>ROW()</f>
        <v>10</v>
      </c>
      <c r="AI10" s="66">
        <v>3</v>
      </c>
      <c r="AJ10" s="66">
        <f>COUNTIF(Table1[sheet],Table3[[#This Row],[check]])</f>
        <v>180</v>
      </c>
    </row>
    <row r="11" spans="1:37" x14ac:dyDescent="0.35">
      <c r="A11" s="4" t="s">
        <v>490</v>
      </c>
      <c r="B11" s="293" t="str">
        <f>IF(lang=1,labels!E137,IF(lang=2,labels!F137,"set lang"))</f>
        <v>1.3 Personnel</v>
      </c>
      <c r="C11" s="341"/>
      <c r="D11" s="341"/>
      <c r="E11" s="341"/>
      <c r="F11" s="341"/>
      <c r="G11" s="341"/>
      <c r="H11" s="341"/>
      <c r="I11" s="341"/>
      <c r="J11" s="341"/>
      <c r="K11" s="341"/>
      <c r="L11" s="341"/>
      <c r="M11" s="341"/>
      <c r="N11" s="342"/>
      <c r="O11" s="242">
        <f ca="1">SUMIFS(Table1[amount],Table1[year],O$7,Table1[item],$A11)</f>
        <v>54672</v>
      </c>
      <c r="P11" s="242">
        <f ca="1">SUMIFS(Table1[amount],Table1[year],P$7,Table1[item],$A11)</f>
        <v>56872</v>
      </c>
      <c r="Q11" s="242">
        <f ca="1">SUMIFS(Table1[amount],Table1[year],Q$7,Table1[item],$A11)</f>
        <v>56872</v>
      </c>
      <c r="R11" s="242">
        <f ca="1">SUMIFS(Table1[amount],Table1[year],R$7,Table1[item],$A11)</f>
        <v>56872</v>
      </c>
      <c r="S11" s="242">
        <f ca="1">SUMIFS(Table1[amount],Table1[year],S$7,Table1[item],$A11)</f>
        <v>1600</v>
      </c>
      <c r="T11" s="246">
        <f ca="1">SUMIFS(Table1[amount],Table1[year],T$7,Table1[item],$A11)</f>
        <v>226888</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54672</v>
      </c>
      <c r="AE11" s="72">
        <f>IF(VLOOKUP(Table1[[#This Row],[sheet]],Prg!$A$7:$J$31,10,FALSE)="","",VLOOKUP(Table1[[#This Row],[sheet]],Prg!$A$7:$J$31,10,FALSE)*1)</f>
        <v>1</v>
      </c>
      <c r="AF11" s="72" t="str">
        <f>VLOOKUP(Table1[[#This Row],[sheet]],Prg!$A$7:$J$31,5,FALSE)</f>
        <v>CONGO (DEMOCRATIC REP.)</v>
      </c>
      <c r="AG11" s="72">
        <f>ROW()</f>
        <v>11</v>
      </c>
      <c r="AI11" s="66">
        <v>4</v>
      </c>
      <c r="AJ11" s="66">
        <f>COUNTIF(Table1[sheet],Table3[[#This Row],[check]])</f>
        <v>180</v>
      </c>
    </row>
    <row r="12" spans="1:37" x14ac:dyDescent="0.35">
      <c r="A12" s="4" t="s">
        <v>491</v>
      </c>
      <c r="B12" s="296" t="str">
        <f>IF(lang=1,labels!E138,IF(lang=2,labels!F138,"set lang"))</f>
        <v>2. TOTAL COLLABORATIONS</v>
      </c>
      <c r="C12" s="345"/>
      <c r="D12" s="345"/>
      <c r="E12" s="345"/>
      <c r="F12" s="345"/>
      <c r="G12" s="345"/>
      <c r="H12" s="345"/>
      <c r="I12" s="345"/>
      <c r="J12" s="345"/>
      <c r="K12" s="345"/>
      <c r="L12" s="345"/>
      <c r="M12" s="345"/>
      <c r="N12" s="346"/>
      <c r="O12" s="244">
        <f ca="1">SUMIFS(Table1[amount],Table1[year],O$7,Table1[item],$A12)</f>
        <v>4000</v>
      </c>
      <c r="P12" s="244">
        <f ca="1">SUMIFS(Table1[amount],Table1[year],P$7,Table1[item],$A12)</f>
        <v>3880</v>
      </c>
      <c r="Q12" s="244">
        <f ca="1">SUMIFS(Table1[amount],Table1[year],Q$7,Table1[item],$A12)</f>
        <v>9180</v>
      </c>
      <c r="R12" s="244">
        <f ca="1">SUMIFS(Table1[amount],Table1[year],R$7,Table1[item],$A12)</f>
        <v>3280</v>
      </c>
      <c r="S12" s="244">
        <f ca="1">SUMIFS(Table1[amount],Table1[year],S$7,Table1[item],$A12)</f>
        <v>7880</v>
      </c>
      <c r="T12" s="245">
        <f ca="1">SUMIFS(Table1[amount],Table1[year],T$7,Table1[item],$A12)</f>
        <v>28220</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4000</v>
      </c>
      <c r="AE12" s="72">
        <f>IF(VLOOKUP(Table1[[#This Row],[sheet]],Prg!$A$7:$J$31,10,FALSE)="","",VLOOKUP(Table1[[#This Row],[sheet]],Prg!$A$7:$J$31,10,FALSE)*1)</f>
        <v>1</v>
      </c>
      <c r="AF12" s="72" t="str">
        <f>VLOOKUP(Table1[[#This Row],[sheet]],Prg!$A$7:$J$31,5,FALSE)</f>
        <v>CONGO (DEMOCRATIC REP.)</v>
      </c>
      <c r="AG12" s="72">
        <f>ROW()</f>
        <v>12</v>
      </c>
      <c r="AI12" s="66">
        <v>5</v>
      </c>
      <c r="AJ12" s="66">
        <f>COUNTIF(Table1[sheet],Table3[[#This Row],[check]])</f>
        <v>180</v>
      </c>
    </row>
    <row r="13" spans="1:37" x14ac:dyDescent="0.35">
      <c r="A13" s="4" t="s">
        <v>492</v>
      </c>
      <c r="B13" s="293" t="str">
        <f>IF(lang=1,labels!E139,IF(lang=2,labels!F139,"set lang"))</f>
        <v>2.1 Investissements</v>
      </c>
      <c r="C13" s="341"/>
      <c r="D13" s="341"/>
      <c r="E13" s="341"/>
      <c r="F13" s="341"/>
      <c r="G13" s="341"/>
      <c r="H13" s="341"/>
      <c r="I13" s="341"/>
      <c r="J13" s="341"/>
      <c r="K13" s="341"/>
      <c r="L13" s="341"/>
      <c r="M13" s="341"/>
      <c r="N13" s="342"/>
      <c r="O13" s="242">
        <f ca="1">SUMIFS(Table1[amount],Table1[year],O$7,Table1[item],$A13)</f>
        <v>0</v>
      </c>
      <c r="P13" s="242">
        <f ca="1">SUMIFS(Table1[amount],Table1[year],P$7,Table1[item],$A13)</f>
        <v>0</v>
      </c>
      <c r="Q13" s="242">
        <f ca="1">SUMIFS(Table1[amount],Table1[year],Q$7,Table1[item],$A13)</f>
        <v>1000</v>
      </c>
      <c r="R13" s="242">
        <f ca="1">SUMIFS(Table1[amount],Table1[year],R$7,Table1[item],$A13)</f>
        <v>0</v>
      </c>
      <c r="S13" s="242">
        <f ca="1">SUMIFS(Table1[amount],Table1[year],S$7,Table1[item],$A13)</f>
        <v>4000</v>
      </c>
      <c r="T13" s="246">
        <f ca="1">SUMIFS(Table1[amount],Table1[year],T$7,Table1[item],$A13)</f>
        <v>5000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CONGO (DEMOCRATIC REP.)</v>
      </c>
      <c r="AG13" s="72">
        <f>ROW()</f>
        <v>13</v>
      </c>
      <c r="AI13" s="66">
        <v>6</v>
      </c>
      <c r="AJ13" s="66">
        <f>COUNTIF(Table1[sheet],Table3[[#This Row],[check]])</f>
        <v>180</v>
      </c>
    </row>
    <row r="14" spans="1:37" x14ac:dyDescent="0.35">
      <c r="A14" s="4" t="s">
        <v>493</v>
      </c>
      <c r="B14" s="293" t="str">
        <f>IF(lang=1,labels!E140,IF(lang=2,labels!F140,"set lang"))</f>
        <v>2.2 Fonctionnement</v>
      </c>
      <c r="C14" s="341"/>
      <c r="D14" s="341"/>
      <c r="E14" s="341"/>
      <c r="F14" s="341"/>
      <c r="G14" s="341"/>
      <c r="H14" s="341"/>
      <c r="I14" s="341"/>
      <c r="J14" s="341"/>
      <c r="K14" s="341"/>
      <c r="L14" s="341"/>
      <c r="M14" s="341"/>
      <c r="N14" s="342"/>
      <c r="O14" s="242">
        <f ca="1">SUMIFS(Table1[amount],Table1[year],O$7,Table1[item],$A14)</f>
        <v>4000</v>
      </c>
      <c r="P14" s="242">
        <f ca="1">SUMIFS(Table1[amount],Table1[year],P$7,Table1[item],$A14)</f>
        <v>3880</v>
      </c>
      <c r="Q14" s="242">
        <f ca="1">SUMIFS(Table1[amount],Table1[year],Q$7,Table1[item],$A14)</f>
        <v>8180</v>
      </c>
      <c r="R14" s="242">
        <f ca="1">SUMIFS(Table1[amount],Table1[year],R$7,Table1[item],$A14)</f>
        <v>3280</v>
      </c>
      <c r="S14" s="242">
        <f ca="1">SUMIFS(Table1[amount],Table1[year],S$7,Table1[item],$A14)</f>
        <v>3880</v>
      </c>
      <c r="T14" s="246">
        <f ca="1">SUMIFS(Table1[amount],Table1[year],T$7,Table1[item],$A14)</f>
        <v>23220</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4000</v>
      </c>
      <c r="AE14" s="72">
        <f>IF(VLOOKUP(Table1[[#This Row],[sheet]],Prg!$A$7:$J$31,10,FALSE)="","",VLOOKUP(Table1[[#This Row],[sheet]],Prg!$A$7:$J$31,10,FALSE)*1)</f>
        <v>1</v>
      </c>
      <c r="AF14" s="72" t="str">
        <f>VLOOKUP(Table1[[#This Row],[sheet]],Prg!$A$7:$J$31,5,FALSE)</f>
        <v>CONGO (DEMOCRATIC REP.)</v>
      </c>
      <c r="AG14" s="72">
        <f>ROW()</f>
        <v>14</v>
      </c>
      <c r="AI14" s="66">
        <v>7</v>
      </c>
      <c r="AJ14" s="66">
        <f>COUNTIF(Table1[sheet],Table3[[#This Row],[check]])</f>
        <v>180</v>
      </c>
    </row>
    <row r="15" spans="1:37" x14ac:dyDescent="0.35">
      <c r="A15" s="4" t="s">
        <v>494</v>
      </c>
      <c r="B15" s="293" t="str">
        <f>IF(lang=1,labels!E141,IF(lang=2,labels!F141,"set lang"))</f>
        <v>2.3 Personnel</v>
      </c>
      <c r="C15" s="341"/>
      <c r="D15" s="341"/>
      <c r="E15" s="341"/>
      <c r="F15" s="341"/>
      <c r="G15" s="341"/>
      <c r="H15" s="341"/>
      <c r="I15" s="341"/>
      <c r="J15" s="341"/>
      <c r="K15" s="341"/>
      <c r="L15" s="341"/>
      <c r="M15" s="341"/>
      <c r="N15" s="342"/>
      <c r="O15" s="242">
        <f ca="1">SUMIFS(Table1[amount],Table1[year],O$7,Table1[item],$A15)</f>
        <v>0</v>
      </c>
      <c r="P15" s="242">
        <f ca="1">SUMIFS(Table1[amount],Table1[year],P$7,Table1[item],$A15)</f>
        <v>0</v>
      </c>
      <c r="Q15" s="242">
        <f ca="1">SUMIFS(Table1[amount],Table1[year],Q$7,Table1[item],$A15)</f>
        <v>0</v>
      </c>
      <c r="R15" s="242">
        <f ca="1">SUMIFS(Table1[amount],Table1[year],R$7,Table1[item],$A15)</f>
        <v>0</v>
      </c>
      <c r="S15" s="242">
        <f ca="1">SUMIFS(Table1[amount],Table1[year],S$7,Table1[item],$A15)</f>
        <v>0</v>
      </c>
      <c r="T15" s="246">
        <f ca="1">SUMIFS(Table1[amount],Table1[year],T$7,Table1[item],$A15)</f>
        <v>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CONGO (DEMOCRATIC REP.)</v>
      </c>
      <c r="AG15" s="72">
        <f>ROW()</f>
        <v>15</v>
      </c>
      <c r="AI15" s="66">
        <v>8</v>
      </c>
      <c r="AJ15" s="66">
        <f>COUNTIF(Table1[sheet],Table3[[#This Row],[check]])</f>
        <v>180</v>
      </c>
    </row>
    <row r="16" spans="1:37" x14ac:dyDescent="0.35">
      <c r="A16" s="4" t="s">
        <v>495</v>
      </c>
      <c r="B16" s="296" t="str">
        <f>IF(lang=1,labels!E142,IF(lang=2,labels!F142,"set lang"))</f>
        <v>3. TOTAL BUREAU LOCAL</v>
      </c>
      <c r="C16" s="345"/>
      <c r="D16" s="345"/>
      <c r="E16" s="345"/>
      <c r="F16" s="345"/>
      <c r="G16" s="345"/>
      <c r="H16" s="345"/>
      <c r="I16" s="345"/>
      <c r="J16" s="345"/>
      <c r="K16" s="345"/>
      <c r="L16" s="345"/>
      <c r="M16" s="345"/>
      <c r="N16" s="346"/>
      <c r="O16" s="244">
        <f ca="1">SUMIFS(Table1[amount],Table1[year],O$7,Table1[item],$A16)</f>
        <v>161900</v>
      </c>
      <c r="P16" s="244">
        <f ca="1">SUMIFS(Table1[amount],Table1[year],P$7,Table1[item],$A16)</f>
        <v>138900</v>
      </c>
      <c r="Q16" s="244">
        <f ca="1">SUMIFS(Table1[amount],Table1[year],Q$7,Table1[item],$A16)</f>
        <v>138900</v>
      </c>
      <c r="R16" s="244">
        <f ca="1">SUMIFS(Table1[amount],Table1[year],R$7,Table1[item],$A16)</f>
        <v>142900</v>
      </c>
      <c r="S16" s="244">
        <f ca="1">SUMIFS(Table1[amount],Table1[year],S$7,Table1[item],$A16)</f>
        <v>159800</v>
      </c>
      <c r="T16" s="245">
        <f ca="1">SUMIFS(Table1[amount],Table1[year],T$7,Table1[item],$A16)</f>
        <v>742400</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161900</v>
      </c>
      <c r="AE16" s="72">
        <f>IF(VLOOKUP(Table1[[#This Row],[sheet]],Prg!$A$7:$J$31,10,FALSE)="","",VLOOKUP(Table1[[#This Row],[sheet]],Prg!$A$7:$J$31,10,FALSE)*1)</f>
        <v>1</v>
      </c>
      <c r="AF16" s="72" t="str">
        <f>VLOOKUP(Table1[[#This Row],[sheet]],Prg!$A$7:$J$31,5,FALSE)</f>
        <v>CONGO (DEMOCRATIC REP.)</v>
      </c>
      <c r="AG16" s="72">
        <f>ROW()</f>
        <v>16</v>
      </c>
      <c r="AI16" s="66">
        <v>9</v>
      </c>
      <c r="AJ16" s="66">
        <f>COUNTIF(Table1[sheet],Table3[[#This Row],[check]])</f>
        <v>180</v>
      </c>
    </row>
    <row r="17" spans="1:36" x14ac:dyDescent="0.35">
      <c r="A17" s="4" t="s">
        <v>496</v>
      </c>
      <c r="B17" s="293" t="str">
        <f>IF(lang=1,labels!E143,IF(lang=2,labels!F143,"set lang"))</f>
        <v>3.1 Investissements</v>
      </c>
      <c r="C17" s="341"/>
      <c r="D17" s="341"/>
      <c r="E17" s="341"/>
      <c r="F17" s="341"/>
      <c r="G17" s="341"/>
      <c r="H17" s="341"/>
      <c r="I17" s="341"/>
      <c r="J17" s="341"/>
      <c r="K17" s="341"/>
      <c r="L17" s="341"/>
      <c r="M17" s="341"/>
      <c r="N17" s="342"/>
      <c r="O17" s="242">
        <f ca="1">SUMIFS(Table1[amount],Table1[year],O$7,Table1[item],$A17)</f>
        <v>20000</v>
      </c>
      <c r="P17" s="242">
        <f ca="1">SUMIFS(Table1[amount],Table1[year],P$7,Table1[item],$A17)</f>
        <v>0</v>
      </c>
      <c r="Q17" s="242">
        <f ca="1">SUMIFS(Table1[amount],Table1[year],Q$7,Table1[item],$A17)</f>
        <v>0</v>
      </c>
      <c r="R17" s="242">
        <f ca="1">SUMIFS(Table1[amount],Table1[year],R$7,Table1[item],$A17)</f>
        <v>0</v>
      </c>
      <c r="S17" s="242">
        <f ca="1">SUMIFS(Table1[amount],Table1[year],S$7,Table1[item],$A17)</f>
        <v>25000</v>
      </c>
      <c r="T17" s="246">
        <f ca="1">SUMIFS(Table1[amount],Table1[year],T$7,Table1[item],$A17)</f>
        <v>45000</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20000</v>
      </c>
      <c r="AE17" s="72">
        <f>IF(VLOOKUP(Table1[[#This Row],[sheet]],Prg!$A$7:$J$31,10,FALSE)="","",VLOOKUP(Table1[[#This Row],[sheet]],Prg!$A$7:$J$31,10,FALSE)*1)</f>
        <v>1</v>
      </c>
      <c r="AF17" s="72" t="str">
        <f>VLOOKUP(Table1[[#This Row],[sheet]],Prg!$A$7:$J$31,5,FALSE)</f>
        <v>CONGO (DEMOCRATIC REP.)</v>
      </c>
      <c r="AG17" s="72">
        <f>ROW()</f>
        <v>17</v>
      </c>
      <c r="AI17" s="66">
        <v>10</v>
      </c>
      <c r="AJ17" s="66">
        <f>COUNTIF(Table1[sheet],Table3[[#This Row],[check]])</f>
        <v>180</v>
      </c>
    </row>
    <row r="18" spans="1:36" x14ac:dyDescent="0.35">
      <c r="A18" s="4" t="s">
        <v>497</v>
      </c>
      <c r="B18" s="293" t="str">
        <f>IF(lang=1,labels!E144,IF(lang=2,labels!F144,"set lang"))</f>
        <v>3.2 Fonctionnement</v>
      </c>
      <c r="C18" s="341"/>
      <c r="D18" s="341"/>
      <c r="E18" s="341"/>
      <c r="F18" s="341"/>
      <c r="G18" s="341"/>
      <c r="H18" s="341"/>
      <c r="I18" s="341"/>
      <c r="J18" s="341"/>
      <c r="K18" s="341"/>
      <c r="L18" s="341"/>
      <c r="M18" s="341"/>
      <c r="N18" s="342"/>
      <c r="O18" s="242">
        <f ca="1">SUMIFS(Table1[amount],Table1[year],O$7,Table1[item],$A18)</f>
        <v>9680</v>
      </c>
      <c r="P18" s="242">
        <f ca="1">SUMIFS(Table1[amount],Table1[year],P$7,Table1[item],$A18)</f>
        <v>10680</v>
      </c>
      <c r="Q18" s="242">
        <f ca="1">SUMIFS(Table1[amount],Table1[year],Q$7,Table1[item],$A18)</f>
        <v>10680</v>
      </c>
      <c r="R18" s="242">
        <f ca="1">SUMIFS(Table1[amount],Table1[year],R$7,Table1[item],$A18)</f>
        <v>10680</v>
      </c>
      <c r="S18" s="242">
        <f ca="1">SUMIFS(Table1[amount],Table1[year],S$7,Table1[item],$A18)</f>
        <v>12580</v>
      </c>
      <c r="T18" s="246">
        <f ca="1">SUMIFS(Table1[amount],Table1[year],T$7,Table1[item],$A18)</f>
        <v>54300</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9680</v>
      </c>
      <c r="AE18" s="72">
        <f>IF(VLOOKUP(Table1[[#This Row],[sheet]],Prg!$A$7:$J$31,10,FALSE)="","",VLOOKUP(Table1[[#This Row],[sheet]],Prg!$A$7:$J$31,10,FALSE)*1)</f>
        <v>1</v>
      </c>
      <c r="AF18" s="72" t="str">
        <f>VLOOKUP(Table1[[#This Row],[sheet]],Prg!$A$7:$J$31,5,FALSE)</f>
        <v>CONGO (DEMOCRATIC REP.)</v>
      </c>
      <c r="AG18" s="72">
        <f>ROW()</f>
        <v>18</v>
      </c>
      <c r="AI18" s="66">
        <v>11</v>
      </c>
      <c r="AJ18" s="66">
        <f>COUNTIF(Table1[sheet],Table3[[#This Row],[check]])</f>
        <v>180</v>
      </c>
    </row>
    <row r="19" spans="1:36" x14ac:dyDescent="0.35">
      <c r="A19" s="4" t="s">
        <v>498</v>
      </c>
      <c r="B19" s="293" t="str">
        <f>IF(lang=1,labels!E145,IF(lang=2,labels!F145,"set lang"))</f>
        <v>3.3 Personnel</v>
      </c>
      <c r="C19" s="341"/>
      <c r="D19" s="341"/>
      <c r="E19" s="341"/>
      <c r="F19" s="341"/>
      <c r="G19" s="341"/>
      <c r="H19" s="341"/>
      <c r="I19" s="341"/>
      <c r="J19" s="341"/>
      <c r="K19" s="341"/>
      <c r="L19" s="341"/>
      <c r="M19" s="341"/>
      <c r="N19" s="342"/>
      <c r="O19" s="242">
        <f ca="1">SUMIFS(Table1[amount],Table1[year],O$7,Table1[item],$A19)</f>
        <v>132220</v>
      </c>
      <c r="P19" s="242">
        <f ca="1">SUMIFS(Table1[amount],Table1[year],P$7,Table1[item],$A19)</f>
        <v>128220</v>
      </c>
      <c r="Q19" s="242">
        <f ca="1">SUMIFS(Table1[amount],Table1[year],Q$7,Table1[item],$A19)</f>
        <v>128220</v>
      </c>
      <c r="R19" s="242">
        <f ca="1">SUMIFS(Table1[amount],Table1[year],R$7,Table1[item],$A19)</f>
        <v>132220</v>
      </c>
      <c r="S19" s="242">
        <f ca="1">SUMIFS(Table1[amount],Table1[year],S$7,Table1[item],$A19)</f>
        <v>122220</v>
      </c>
      <c r="T19" s="246">
        <f ca="1">SUMIFS(Table1[amount],Table1[year],T$7,Table1[item],$A19)</f>
        <v>643100</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132220</v>
      </c>
      <c r="AE19" s="72">
        <f>IF(VLOOKUP(Table1[[#This Row],[sheet]],Prg!$A$7:$J$31,10,FALSE)="","",VLOOKUP(Table1[[#This Row],[sheet]],Prg!$A$7:$J$31,10,FALSE)*1)</f>
        <v>1</v>
      </c>
      <c r="AF19" s="72" t="str">
        <f>VLOOKUP(Table1[[#This Row],[sheet]],Prg!$A$7:$J$31,5,FALSE)</f>
        <v>CONGO (DEMOCRATIC REP.)</v>
      </c>
      <c r="AG19" s="72">
        <f>ROW()</f>
        <v>19</v>
      </c>
      <c r="AI19" s="66">
        <v>12</v>
      </c>
      <c r="AJ19" s="66">
        <f>COUNTIF(Table1[sheet],Table3[[#This Row],[check]])</f>
        <v>180</v>
      </c>
    </row>
    <row r="20" spans="1:36" x14ac:dyDescent="0.35">
      <c r="A20" s="4" t="s">
        <v>499</v>
      </c>
      <c r="B20" s="296" t="str">
        <f>IF(lang=1,labels!E146,IF(lang=2,labels!F146,"set lang"))</f>
        <v>4. TOTAL SIÈGE</v>
      </c>
      <c r="C20" s="345"/>
      <c r="D20" s="345"/>
      <c r="E20" s="345"/>
      <c r="F20" s="345"/>
      <c r="G20" s="345"/>
      <c r="H20" s="345"/>
      <c r="I20" s="345"/>
      <c r="J20" s="345"/>
      <c r="K20" s="345"/>
      <c r="L20" s="345"/>
      <c r="M20" s="345"/>
      <c r="N20" s="346"/>
      <c r="O20" s="244">
        <f ca="1">SUMIFS(Table1[amount],Table1[year],O$7,Table1[item],$A20)</f>
        <v>0</v>
      </c>
      <c r="P20" s="244">
        <f ca="1">SUMIFS(Table1[amount],Table1[year],P$7,Table1[item],$A20)</f>
        <v>0</v>
      </c>
      <c r="Q20" s="244">
        <f ca="1">SUMIFS(Table1[amount],Table1[year],Q$7,Table1[item],$A20)</f>
        <v>0</v>
      </c>
      <c r="R20" s="244">
        <f ca="1">SUMIFS(Table1[amount],Table1[year],R$7,Table1[item],$A20)</f>
        <v>0</v>
      </c>
      <c r="S20" s="244">
        <f ca="1">SUMIFS(Table1[amount],Table1[year],S$7,Table1[item],$A20)</f>
        <v>0</v>
      </c>
      <c r="T20" s="245">
        <f ca="1">SUMIFS(Table1[amount],Table1[year],T$7,Table1[item],$A20)</f>
        <v>0</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0</v>
      </c>
      <c r="AE20" s="72">
        <f>IF(VLOOKUP(Table1[[#This Row],[sheet]],Prg!$A$7:$J$31,10,FALSE)="","",VLOOKUP(Table1[[#This Row],[sheet]],Prg!$A$7:$J$31,10,FALSE)*1)</f>
        <v>1</v>
      </c>
      <c r="AF20" s="72" t="str">
        <f>VLOOKUP(Table1[[#This Row],[sheet]],Prg!$A$7:$J$31,5,FALSE)</f>
        <v>CONGO (DEMOCRATIC REP.)</v>
      </c>
      <c r="AG20" s="72">
        <f>ROW()</f>
        <v>20</v>
      </c>
      <c r="AI20" s="66">
        <v>13</v>
      </c>
      <c r="AJ20" s="66">
        <f>COUNTIF(Table1[sheet],Table3[[#This Row],[check]])</f>
        <v>180</v>
      </c>
    </row>
    <row r="21" spans="1:36" x14ac:dyDescent="0.35">
      <c r="A21" s="4" t="s">
        <v>500</v>
      </c>
      <c r="B21" s="293" t="str">
        <f>IF(lang=1,labels!E147,IF(lang=2,labels!F147,"set lang"))</f>
        <v>4.1 Investissements</v>
      </c>
      <c r="C21" s="341"/>
      <c r="D21" s="341"/>
      <c r="E21" s="341"/>
      <c r="F21" s="341"/>
      <c r="G21" s="341"/>
      <c r="H21" s="341"/>
      <c r="I21" s="341"/>
      <c r="J21" s="341"/>
      <c r="K21" s="341"/>
      <c r="L21" s="341"/>
      <c r="M21" s="341"/>
      <c r="N21" s="342"/>
      <c r="O21" s="242">
        <f ca="1">SUMIFS(Table1[amount],Table1[year],O$7,Table1[item],$A21)</f>
        <v>0</v>
      </c>
      <c r="P21" s="242">
        <f ca="1">SUMIFS(Table1[amount],Table1[year],P$7,Table1[item],$A21)</f>
        <v>0</v>
      </c>
      <c r="Q21" s="242">
        <f ca="1">SUMIFS(Table1[amount],Table1[year],Q$7,Table1[item],$A21)</f>
        <v>0</v>
      </c>
      <c r="R21" s="242">
        <f ca="1">SUMIFS(Table1[amount],Table1[year],R$7,Table1[item],$A21)</f>
        <v>0</v>
      </c>
      <c r="S21" s="242">
        <f ca="1">SUMIFS(Table1[amount],Table1[year],S$7,Table1[item],$A21)</f>
        <v>0</v>
      </c>
      <c r="T21" s="246">
        <f ca="1">SUMIFS(Table1[amount],Table1[year],T$7,Table1[item],$A21)</f>
        <v>0</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0</v>
      </c>
      <c r="AE21" s="72">
        <f>IF(VLOOKUP(Table1[[#This Row],[sheet]],Prg!$A$7:$J$31,10,FALSE)="","",VLOOKUP(Table1[[#This Row],[sheet]],Prg!$A$7:$J$31,10,FALSE)*1)</f>
        <v>1</v>
      </c>
      <c r="AF21" s="72" t="str">
        <f>VLOOKUP(Table1[[#This Row],[sheet]],Prg!$A$7:$J$31,5,FALSE)</f>
        <v>CONGO (DEMOCRATIC REP.)</v>
      </c>
      <c r="AG21" s="72">
        <f>ROW()</f>
        <v>21</v>
      </c>
      <c r="AI21" s="66">
        <v>14</v>
      </c>
      <c r="AJ21" s="66">
        <f>COUNTIF(Table1[sheet],Table3[[#This Row],[check]])</f>
        <v>180</v>
      </c>
    </row>
    <row r="22" spans="1:36" x14ac:dyDescent="0.35">
      <c r="A22" s="4" t="s">
        <v>501</v>
      </c>
      <c r="B22" s="293" t="str">
        <f>IF(lang=1,labels!E148,IF(lang=2,labels!F148,"set lang"))</f>
        <v>4.2 Fonctionnement</v>
      </c>
      <c r="C22" s="341"/>
      <c r="D22" s="341"/>
      <c r="E22" s="341"/>
      <c r="F22" s="341"/>
      <c r="G22" s="341"/>
      <c r="H22" s="341"/>
      <c r="I22" s="341"/>
      <c r="J22" s="341"/>
      <c r="K22" s="341"/>
      <c r="L22" s="341"/>
      <c r="M22" s="341"/>
      <c r="N22" s="342"/>
      <c r="O22" s="242">
        <f ca="1">SUMIFS(Table1[amount],Table1[year],O$7,Table1[item],$A22)</f>
        <v>0</v>
      </c>
      <c r="P22" s="242">
        <f ca="1">SUMIFS(Table1[amount],Table1[year],P$7,Table1[item],$A22)</f>
        <v>0</v>
      </c>
      <c r="Q22" s="242">
        <f ca="1">SUMIFS(Table1[amount],Table1[year],Q$7,Table1[item],$A22)</f>
        <v>0</v>
      </c>
      <c r="R22" s="242">
        <f ca="1">SUMIFS(Table1[amount],Table1[year],R$7,Table1[item],$A22)</f>
        <v>0</v>
      </c>
      <c r="S22" s="242">
        <f ca="1">SUMIFS(Table1[amount],Table1[year],S$7,Table1[item],$A22)</f>
        <v>0</v>
      </c>
      <c r="T22" s="246">
        <f ca="1">SUMIFS(Table1[amount],Table1[year],T$7,Table1[item],$A22)</f>
        <v>0</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0</v>
      </c>
      <c r="AE22" s="72">
        <f>IF(VLOOKUP(Table1[[#This Row],[sheet]],Prg!$A$7:$J$31,10,FALSE)="","",VLOOKUP(Table1[[#This Row],[sheet]],Prg!$A$7:$J$31,10,FALSE)*1)</f>
        <v>1</v>
      </c>
      <c r="AF22" s="72" t="str">
        <f>VLOOKUP(Table1[[#This Row],[sheet]],Prg!$A$7:$J$31,5,FALSE)</f>
        <v>CONGO (DEMOCRATIC REP.)</v>
      </c>
      <c r="AG22" s="72">
        <f>ROW()</f>
        <v>22</v>
      </c>
      <c r="AI22" s="66">
        <v>15</v>
      </c>
      <c r="AJ22" s="66">
        <f>COUNTIF(Table1[sheet],Table3[[#This Row],[check]])</f>
        <v>180</v>
      </c>
    </row>
    <row r="23" spans="1:36" ht="15" thickBot="1" x14ac:dyDescent="0.4">
      <c r="A23" s="4" t="s">
        <v>502</v>
      </c>
      <c r="B23" s="287" t="str">
        <f>IF(lang=1,labels!E149,IF(lang=2,labels!F149,"set lang"))</f>
        <v>4.3 Personnel</v>
      </c>
      <c r="C23" s="350"/>
      <c r="D23" s="350"/>
      <c r="E23" s="350"/>
      <c r="F23" s="350"/>
      <c r="G23" s="350"/>
      <c r="H23" s="350"/>
      <c r="I23" s="350"/>
      <c r="J23" s="350"/>
      <c r="K23" s="350"/>
      <c r="L23" s="350"/>
      <c r="M23" s="350"/>
      <c r="N23" s="351"/>
      <c r="O23" s="243">
        <f ca="1">SUMIFS(Table1[amount],Table1[year],O$7,Table1[item],$A23)</f>
        <v>0</v>
      </c>
      <c r="P23" s="243">
        <f ca="1">SUMIFS(Table1[amount],Table1[year],P$7,Table1[item],$A23)</f>
        <v>0</v>
      </c>
      <c r="Q23" s="243">
        <f ca="1">SUMIFS(Table1[amount],Table1[year],Q$7,Table1[item],$A23)</f>
        <v>0</v>
      </c>
      <c r="R23" s="243">
        <f ca="1">SUMIFS(Table1[amount],Table1[year],R$7,Table1[item],$A23)</f>
        <v>0</v>
      </c>
      <c r="S23" s="243">
        <f ca="1">SUMIFS(Table1[amount],Table1[year],S$7,Table1[item],$A23)</f>
        <v>0</v>
      </c>
      <c r="T23" s="246">
        <f ca="1">SUMIFS(Table1[amount],Table1[year],T$7,Table1[item],$A23)</f>
        <v>0</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0</v>
      </c>
      <c r="AE23" s="72">
        <f>IF(VLOOKUP(Table1[[#This Row],[sheet]],Prg!$A$7:$J$31,10,FALSE)="","",VLOOKUP(Table1[[#This Row],[sheet]],Prg!$A$7:$J$31,10,FALSE)*1)</f>
        <v>1</v>
      </c>
      <c r="AF23" s="72" t="str">
        <f>VLOOKUP(Table1[[#This Row],[sheet]],Prg!$A$7:$J$31,5,FALSE)</f>
        <v>CONGO (DEMOCRATIC REP.)</v>
      </c>
      <c r="AG23" s="72">
        <f>ROW()</f>
        <v>23</v>
      </c>
      <c r="AI23" s="66">
        <v>16</v>
      </c>
      <c r="AJ23" s="66">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413732.44</v>
      </c>
      <c r="AE24" s="72">
        <f>IF(VLOOKUP(Table1[[#This Row],[sheet]],Prg!$A$7:$J$31,10,FALSE)="","",VLOOKUP(Table1[[#This Row],[sheet]],Prg!$A$7:$J$31,10,FALSE)*1)</f>
        <v>1</v>
      </c>
      <c r="AF24" s="72" t="str">
        <f>VLOOKUP(Table1[[#This Row],[sheet]],Prg!$A$7:$J$31,5,FALSE)</f>
        <v>CONGO (DEMOCRATIC REP.)</v>
      </c>
      <c r="AG24" s="72">
        <f>ROW()</f>
        <v>24</v>
      </c>
      <c r="AI24" s="66">
        <v>17</v>
      </c>
      <c r="AJ24" s="66">
        <f>COUNTIF(Table1[sheet],Table3[[#This Row],[check]])</f>
        <v>180</v>
      </c>
    </row>
    <row r="25" spans="1:36" x14ac:dyDescent="0.35">
      <c r="B25" s="352" t="str">
        <f>IF(lang=1,labels!E150,IF(lang=2,labels!F150,"set lang"))</f>
        <v>TOTAL DES COÛTS OPÉRATIONNELS</v>
      </c>
      <c r="C25" s="353"/>
      <c r="D25" s="353"/>
      <c r="E25" s="353"/>
      <c r="F25" s="353"/>
      <c r="G25" s="353"/>
      <c r="H25" s="353"/>
      <c r="I25" s="353"/>
      <c r="J25" s="353"/>
      <c r="K25" s="353"/>
      <c r="L25" s="353"/>
      <c r="M25" s="353"/>
      <c r="N25" s="354"/>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170048</v>
      </c>
      <c r="AE25" s="72">
        <f>IF(VLOOKUP(Table1[[#This Row],[sheet]],Prg!$A$7:$J$31,10,FALSE)="","",VLOOKUP(Table1[[#This Row],[sheet]],Prg!$A$7:$J$31,10,FALSE)*1)</f>
        <v>1</v>
      </c>
      <c r="AF25" s="72" t="str">
        <f>VLOOKUP(Table1[[#This Row],[sheet]],Prg!$A$7:$J$31,5,FALSE)</f>
        <v>CONGO (DEMOCRATIC REP.)</v>
      </c>
      <c r="AG25" s="72">
        <f>ROW()</f>
        <v>25</v>
      </c>
      <c r="AI25" s="66">
        <v>18</v>
      </c>
      <c r="AJ25" s="66">
        <f>COUNTIF(Table1[sheet],Table3[[#This Row],[check]])</f>
        <v>180</v>
      </c>
    </row>
    <row r="26" spans="1:36" x14ac:dyDescent="0.35">
      <c r="A26" s="4" t="s">
        <v>473</v>
      </c>
      <c r="B26" s="355" t="str">
        <f>IF(lang=1,labels!E152,IF(lang=2,labels!F152,"set lang"))</f>
        <v>A. Achat de véhicules</v>
      </c>
      <c r="C26" s="356"/>
      <c r="D26" s="356"/>
      <c r="E26" s="356"/>
      <c r="F26" s="356"/>
      <c r="G26" s="356"/>
      <c r="H26" s="356"/>
      <c r="I26" s="356"/>
      <c r="J26" s="356"/>
      <c r="K26" s="356"/>
      <c r="L26" s="356"/>
      <c r="M26" s="356"/>
      <c r="N26" s="357"/>
      <c r="O26" s="244">
        <f ca="1">SUMIFS(Table1[amount],Table1[year],O$7,Table1[item],$A26)</f>
        <v>413732.44</v>
      </c>
      <c r="P26" s="244">
        <f ca="1">SUMIFS(Table1[amount],Table1[year],P$7,Table1[item],$A26)</f>
        <v>429908.5</v>
      </c>
      <c r="Q26" s="244">
        <f ca="1">SUMIFS(Table1[amount],Table1[year],Q$7,Table1[item],$A26)</f>
        <v>439508</v>
      </c>
      <c r="R26" s="244">
        <f ca="1">SUMIFS(Table1[amount],Table1[year],R$7,Table1[item],$A26)</f>
        <v>355561.6</v>
      </c>
      <c r="S26" s="244">
        <f ca="1">SUMIFS(Table1[amount],Table1[year],S$7,Table1[item],$A26)</f>
        <v>311431.98</v>
      </c>
      <c r="T26" s="245">
        <f ca="1">SUMIFS(Table1[amount],Table1[year],T$7,Table1[item],$A26)</f>
        <v>1950142.52</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20000</v>
      </c>
      <c r="AE26" s="72">
        <f>IF(VLOOKUP(Table1[[#This Row],[sheet]],Prg!$A$7:$J$31,10,FALSE)="","",VLOOKUP(Table1[[#This Row],[sheet]],Prg!$A$7:$J$31,10,FALSE)*1)</f>
        <v>1</v>
      </c>
      <c r="AF26" s="72" t="str">
        <f>VLOOKUP(Table1[[#This Row],[sheet]],Prg!$A$7:$J$31,5,FALSE)</f>
        <v>CONGO (DEMOCRATIC REP.)</v>
      </c>
      <c r="AG26" s="72">
        <f>ROW()</f>
        <v>26</v>
      </c>
      <c r="AI26" s="66">
        <v>19</v>
      </c>
      <c r="AJ26" s="66">
        <f>COUNTIF(Table1[sheet],Table3[[#This Row],[check]])</f>
        <v>180</v>
      </c>
    </row>
    <row r="27" spans="1:36" ht="15.5" x14ac:dyDescent="0.35">
      <c r="A27" s="4"/>
      <c r="B27" s="347" t="str">
        <f ca="1">IF(OR(O27&lt;&gt;0,P27&lt;&gt;0,Q27&lt;&gt;0,R27&lt;&gt;0,S27&lt;&gt;0,T27&lt;&gt;0),"Attention aux différences !","")</f>
        <v/>
      </c>
      <c r="C27" s="348"/>
      <c r="D27" s="348"/>
      <c r="E27" s="348"/>
      <c r="F27" s="348"/>
      <c r="G27" s="348"/>
      <c r="H27" s="348"/>
      <c r="I27" s="348"/>
      <c r="J27" s="348"/>
      <c r="K27" s="348"/>
      <c r="L27" s="348"/>
      <c r="M27" s="348"/>
      <c r="N27" s="349"/>
      <c r="O27" s="247">
        <f t="shared" ref="O27:S27" ca="1" si="1">O28-(O9+O13+O17+O21)</f>
        <v>0</v>
      </c>
      <c r="P27" s="247">
        <f t="shared" ca="1" si="1"/>
        <v>0</v>
      </c>
      <c r="Q27" s="247">
        <f t="shared" ca="1" si="1"/>
        <v>0</v>
      </c>
      <c r="R27" s="247">
        <f t="shared" ca="1" si="1"/>
        <v>0</v>
      </c>
      <c r="S27" s="247">
        <f t="shared" ca="1" si="1"/>
        <v>0</v>
      </c>
      <c r="T27" s="248">
        <f ca="1">T28-(T9+T13+T17+T21)</f>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0</v>
      </c>
      <c r="AE27" s="72">
        <f>IF(VLOOKUP(Table1[[#This Row],[sheet]],Prg!$A$7:$J$31,10,FALSE)="","",VLOOKUP(Table1[[#This Row],[sheet]],Prg!$A$7:$J$31,10,FALSE)*1)</f>
        <v>1</v>
      </c>
      <c r="AF27" s="72" t="str">
        <f>VLOOKUP(Table1[[#This Row],[sheet]],Prg!$A$7:$J$31,5,FALSE)</f>
        <v>CONGO (DEMOCRATIC REP.)</v>
      </c>
      <c r="AG27" s="72">
        <f>ROW()</f>
        <v>27</v>
      </c>
      <c r="AI27" s="66">
        <v>20</v>
      </c>
      <c r="AJ27" s="66">
        <f>COUNTIF(Table1[sheet],Table3[[#This Row],[check]])</f>
        <v>180</v>
      </c>
    </row>
    <row r="28" spans="1:36" x14ac:dyDescent="0.35">
      <c r="A28" s="4" t="s">
        <v>474</v>
      </c>
      <c r="B28" s="358" t="str">
        <f>IF(lang=1,labels!E151,IF(lang=2,labels!F151,"set lang"))</f>
        <v>TOTAL INVESTISSEMENTS</v>
      </c>
      <c r="C28" s="359"/>
      <c r="D28" s="359"/>
      <c r="E28" s="359"/>
      <c r="F28" s="359"/>
      <c r="G28" s="359"/>
      <c r="H28" s="359"/>
      <c r="I28" s="359"/>
      <c r="J28" s="359"/>
      <c r="K28" s="359"/>
      <c r="L28" s="359"/>
      <c r="M28" s="359"/>
      <c r="N28" s="360"/>
      <c r="O28" s="244">
        <f ca="1">SUMIFS(Table1[amount],Table1[year],O$7,Table1[item],$A28)</f>
        <v>170048</v>
      </c>
      <c r="P28" s="244">
        <f ca="1">SUMIFS(Table1[amount],Table1[year],P$7,Table1[item],$A28)</f>
        <v>151350.5</v>
      </c>
      <c r="Q28" s="244">
        <f ca="1">SUMIFS(Table1[amount],Table1[year],Q$7,Table1[item],$A28)</f>
        <v>163440</v>
      </c>
      <c r="R28" s="244">
        <f ca="1">SUMIFS(Table1[amount],Table1[year],R$7,Table1[item],$A28)</f>
        <v>81490.45</v>
      </c>
      <c r="S28" s="244">
        <f ca="1">SUMIFS(Table1[amount],Table1[year],S$7,Table1[item],$A28)</f>
        <v>108383.55</v>
      </c>
      <c r="T28" s="245">
        <f ca="1">SUMIFS(Table1[amount],Table1[year],T$7,Table1[item],$A28)</f>
        <v>674712.5</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150048</v>
      </c>
      <c r="AE28" s="72">
        <f>IF(VLOOKUP(Table1[[#This Row],[sheet]],Prg!$A$7:$J$31,10,FALSE)="","",VLOOKUP(Table1[[#This Row],[sheet]],Prg!$A$7:$J$31,10,FALSE)*1)</f>
        <v>1</v>
      </c>
      <c r="AF28" s="72" t="str">
        <f>VLOOKUP(Table1[[#This Row],[sheet]],Prg!$A$7:$J$31,5,FALSE)</f>
        <v>CONGO (DEMOCRATIC REP.)</v>
      </c>
      <c r="AG28" s="72">
        <f>ROW()</f>
        <v>28</v>
      </c>
      <c r="AI28" s="66">
        <v>21</v>
      </c>
      <c r="AJ28" s="66">
        <f>COUNTIF(Table1[sheet],Table3[[#This Row],[check]])</f>
        <v>180</v>
      </c>
    </row>
    <row r="29" spans="1:36" x14ac:dyDescent="0.35">
      <c r="A29" s="4" t="s">
        <v>477</v>
      </c>
      <c r="B29" s="293" t="str">
        <f>IF(lang=1,labels!E152,IF(lang=2,labels!F152,"set lang"))</f>
        <v>A. Achat de véhicules</v>
      </c>
      <c r="C29" s="341"/>
      <c r="D29" s="341"/>
      <c r="E29" s="341"/>
      <c r="F29" s="341"/>
      <c r="G29" s="341"/>
      <c r="H29" s="341"/>
      <c r="I29" s="341"/>
      <c r="J29" s="341"/>
      <c r="K29" s="341"/>
      <c r="L29" s="341"/>
      <c r="M29" s="341"/>
      <c r="N29" s="342"/>
      <c r="O29" s="242">
        <f ca="1">SUMIFS(Table1[amount],Table1[year],O$7,Table1[item],$A29)</f>
        <v>20000</v>
      </c>
      <c r="P29" s="242">
        <f ca="1">SUMIFS(Table1[amount],Table1[year],P$7,Table1[item],$A29)</f>
        <v>0</v>
      </c>
      <c r="Q29" s="242">
        <f ca="1">SUMIFS(Table1[amount],Table1[year],Q$7,Table1[item],$A29)</f>
        <v>0</v>
      </c>
      <c r="R29" s="242">
        <f ca="1">SUMIFS(Table1[amount],Table1[year],R$7,Table1[item],$A29)</f>
        <v>0</v>
      </c>
      <c r="S29" s="242">
        <f ca="1">SUMIFS(Table1[amount],Table1[year],S$7,Table1[item],$A29)</f>
        <v>25000</v>
      </c>
      <c r="T29" s="246">
        <f ca="1">SUMIFS(Table1[amount],Table1[year],T$7,Table1[item],$A29)</f>
        <v>45000</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56792.44</v>
      </c>
      <c r="AE29" s="72">
        <f>IF(VLOOKUP(Table1[[#This Row],[sheet]],Prg!$A$7:$J$31,10,FALSE)="","",VLOOKUP(Table1[[#This Row],[sheet]],Prg!$A$7:$J$31,10,FALSE)*1)</f>
        <v>1</v>
      </c>
      <c r="AF29" s="72" t="str">
        <f>VLOOKUP(Table1[[#This Row],[sheet]],Prg!$A$7:$J$31,5,FALSE)</f>
        <v>CONGO (DEMOCRATIC REP.)</v>
      </c>
      <c r="AG29" s="72">
        <f>ROW()</f>
        <v>29</v>
      </c>
      <c r="AI29" s="66">
        <v>22</v>
      </c>
      <c r="AJ29" s="66">
        <f>COUNTIF(Table1[sheet],Table3[[#This Row],[check]])</f>
        <v>180</v>
      </c>
    </row>
    <row r="30" spans="1:36" x14ac:dyDescent="0.35">
      <c r="A30" s="4" t="s">
        <v>478</v>
      </c>
      <c r="B30" s="293" t="str">
        <f>IF(lang=1,labels!E153,IF(lang=2,labels!F153,"set lang"))</f>
        <v>B. Mobilier, ICT</v>
      </c>
      <c r="C30" s="341"/>
      <c r="D30" s="341"/>
      <c r="E30" s="341"/>
      <c r="F30" s="341"/>
      <c r="G30" s="341"/>
      <c r="H30" s="341"/>
      <c r="I30" s="341"/>
      <c r="J30" s="341"/>
      <c r="K30" s="341"/>
      <c r="L30" s="341"/>
      <c r="M30" s="341"/>
      <c r="N30" s="342"/>
      <c r="O30" s="242">
        <f ca="1">SUMIFS(Table1[amount],Table1[year],O$7,Table1[item],$A30)</f>
        <v>0</v>
      </c>
      <c r="P30" s="242">
        <f ca="1">SUMIFS(Table1[amount],Table1[year],P$7,Table1[item],$A30)</f>
        <v>780</v>
      </c>
      <c r="Q30" s="242">
        <f ca="1">SUMIFS(Table1[amount],Table1[year],Q$7,Table1[item],$A30)</f>
        <v>5680</v>
      </c>
      <c r="R30" s="242">
        <f ca="1">SUMIFS(Table1[amount],Table1[year],R$7,Table1[item],$A30)</f>
        <v>1000</v>
      </c>
      <c r="S30" s="242">
        <f ca="1">SUMIFS(Table1[amount],Table1[year],S$7,Table1[item],$A30)</f>
        <v>4000</v>
      </c>
      <c r="T30" s="246">
        <f ca="1">SUMIFS(Table1[amount],Table1[year],T$7,Table1[item],$A30)</f>
        <v>11460</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0</v>
      </c>
      <c r="AE30" s="72">
        <f>IF(VLOOKUP(Table1[[#This Row],[sheet]],Prg!$A$7:$J$31,10,FALSE)="","",VLOOKUP(Table1[[#This Row],[sheet]],Prg!$A$7:$J$31,10,FALSE)*1)</f>
        <v>1</v>
      </c>
      <c r="AF30" s="72" t="str">
        <f>VLOOKUP(Table1[[#This Row],[sheet]],Prg!$A$7:$J$31,5,FALSE)</f>
        <v>CONGO (DEMOCRATIC REP.)</v>
      </c>
      <c r="AG30" s="72">
        <f>ROW()</f>
        <v>30</v>
      </c>
      <c r="AI30" s="66">
        <v>23</v>
      </c>
      <c r="AJ30" s="66">
        <f>COUNTIF(Table1[sheet],Table3[[#This Row],[check]])</f>
        <v>180</v>
      </c>
    </row>
    <row r="31" spans="1:36" x14ac:dyDescent="0.35">
      <c r="A31" s="4" t="s">
        <v>479</v>
      </c>
      <c r="B31" s="293" t="str">
        <f>IF(lang=1,labels!E154,IF(lang=2,labels!F154,"set lang"))</f>
        <v>C. Autres</v>
      </c>
      <c r="C31" s="341"/>
      <c r="D31" s="341"/>
      <c r="E31" s="341"/>
      <c r="F31" s="341"/>
      <c r="G31" s="341"/>
      <c r="H31" s="341"/>
      <c r="I31" s="341"/>
      <c r="J31" s="341"/>
      <c r="K31" s="341"/>
      <c r="L31" s="341"/>
      <c r="M31" s="341"/>
      <c r="N31" s="342"/>
      <c r="O31" s="242">
        <f ca="1">SUMIFS(Table1[amount],Table1[year],O$7,Table1[item],$A31)</f>
        <v>150048</v>
      </c>
      <c r="P31" s="242">
        <f ca="1">SUMIFS(Table1[amount],Table1[year],P$7,Table1[item],$A31)</f>
        <v>150570.5</v>
      </c>
      <c r="Q31" s="242">
        <f ca="1">SUMIFS(Table1[amount],Table1[year],Q$7,Table1[item],$A31)</f>
        <v>157760</v>
      </c>
      <c r="R31" s="242">
        <f ca="1">SUMIFS(Table1[amount],Table1[year],R$7,Table1[item],$A31)</f>
        <v>80490.45</v>
      </c>
      <c r="S31" s="242">
        <f ca="1">SUMIFS(Table1[amount],Table1[year],S$7,Table1[item],$A31)</f>
        <v>79383.55</v>
      </c>
      <c r="T31" s="246">
        <f ca="1">SUMIFS(Table1[amount],Table1[year],T$7,Table1[item],$A31)</f>
        <v>618252.5</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9680</v>
      </c>
      <c r="AE31" s="72">
        <f>IF(VLOOKUP(Table1[[#This Row],[sheet]],Prg!$A$7:$J$31,10,FALSE)="","",VLOOKUP(Table1[[#This Row],[sheet]],Prg!$A$7:$J$31,10,FALSE)*1)</f>
        <v>1</v>
      </c>
      <c r="AF31" s="72" t="str">
        <f>VLOOKUP(Table1[[#This Row],[sheet]],Prg!$A$7:$J$31,5,FALSE)</f>
        <v>CONGO (DEMOCRATIC REP.)</v>
      </c>
      <c r="AG31" s="72">
        <f>ROW()</f>
        <v>31</v>
      </c>
      <c r="AI31" s="66">
        <v>24</v>
      </c>
      <c r="AJ31" s="66">
        <f>COUNTIF(Table1[sheet],Table3[[#This Row],[check]])</f>
        <v>180</v>
      </c>
    </row>
    <row r="32" spans="1:36" ht="15.5" x14ac:dyDescent="0.35">
      <c r="A32" s="4"/>
      <c r="B32" s="347" t="str">
        <f ca="1">IF(OR(ABS(O32)&gt;1,ABS(P32)&gt;1,ABS(Q32)&gt;1,ABS(R32)&gt;1,ABS(S32)&gt;1,ABS(T32)&gt;1),"Attention aux différences !","")</f>
        <v/>
      </c>
      <c r="C32" s="348"/>
      <c r="D32" s="348"/>
      <c r="E32" s="348"/>
      <c r="F32" s="348"/>
      <c r="G32" s="348"/>
      <c r="H32" s="348"/>
      <c r="I32" s="348"/>
      <c r="J32" s="348"/>
      <c r="K32" s="348"/>
      <c r="L32" s="348"/>
      <c r="M32" s="348"/>
      <c r="N32" s="349"/>
      <c r="O32" s="247">
        <f ca="1">O33-(O10+O14+O18+O22)</f>
        <v>0</v>
      </c>
      <c r="P32" s="247">
        <f t="shared" ref="P32:T32" ca="1" si="2">P33-(P10+P14+P18+P22)</f>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47112.44</v>
      </c>
      <c r="AE32" s="72">
        <f>IF(VLOOKUP(Table1[[#This Row],[sheet]],Prg!$A$7:$J$31,10,FALSE)="","",VLOOKUP(Table1[[#This Row],[sheet]],Prg!$A$7:$J$31,10,FALSE)*1)</f>
        <v>1</v>
      </c>
      <c r="AF32" s="72" t="str">
        <f>VLOOKUP(Table1[[#This Row],[sheet]],Prg!$A$7:$J$31,5,FALSE)</f>
        <v>CONGO (DEMOCRATIC REP.)</v>
      </c>
      <c r="AG32" s="72">
        <f>ROW()</f>
        <v>32</v>
      </c>
      <c r="AI32" s="66">
        <v>25</v>
      </c>
      <c r="AJ32" s="66">
        <f>COUNTIF(Table1[sheet],Table3[[#This Row],[check]])</f>
        <v>180</v>
      </c>
    </row>
    <row r="33" spans="1:37" x14ac:dyDescent="0.35">
      <c r="A33" s="4" t="s">
        <v>475</v>
      </c>
      <c r="B33" s="358" t="str">
        <f>IF(lang=1,labels!E155,IF(lang=2,labels!F155,"set lang"))</f>
        <v>TOTAL FONCTIONNEMENT</v>
      </c>
      <c r="C33" s="359"/>
      <c r="D33" s="359"/>
      <c r="E33" s="359"/>
      <c r="F33" s="359"/>
      <c r="G33" s="359"/>
      <c r="H33" s="359"/>
      <c r="I33" s="359"/>
      <c r="J33" s="359"/>
      <c r="K33" s="359"/>
      <c r="L33" s="359"/>
      <c r="M33" s="359"/>
      <c r="N33" s="360"/>
      <c r="O33" s="244">
        <f ca="1">SUMIFS(Table1[amount],Table1[year],O$7,Table1[item],$A33)</f>
        <v>56792.44</v>
      </c>
      <c r="P33" s="244">
        <f ca="1">SUMIFS(Table1[amount],Table1[year],P$7,Table1[item],$A33)</f>
        <v>93466</v>
      </c>
      <c r="Q33" s="244">
        <f ca="1">SUMIFS(Table1[amount],Table1[year],Q$7,Table1[item],$A33)</f>
        <v>90976</v>
      </c>
      <c r="R33" s="244">
        <f ca="1">SUMIFS(Table1[amount],Table1[year],R$7,Table1[item],$A33)</f>
        <v>84979.15</v>
      </c>
      <c r="S33" s="244">
        <f ca="1">SUMIFS(Table1[amount],Table1[year],S$7,Table1[item],$A33)</f>
        <v>79228.429999999993</v>
      </c>
      <c r="T33" s="245">
        <f ca="1">SUMIFS(Table1[amount],Table1[year],T$7,Table1[item],$A33)</f>
        <v>405442.01999999996</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186892</v>
      </c>
      <c r="AE33" s="72">
        <f>IF(VLOOKUP(Table1[[#This Row],[sheet]],Prg!$A$7:$J$31,10,FALSE)="","",VLOOKUP(Table1[[#This Row],[sheet]],Prg!$A$7:$J$31,10,FALSE)*1)</f>
        <v>1</v>
      </c>
      <c r="AF33" s="72" t="str">
        <f>VLOOKUP(Table1[[#This Row],[sheet]],Prg!$A$7:$J$31,5,FALSE)</f>
        <v>CONGO (DEMOCRATIC REP.)</v>
      </c>
      <c r="AG33" s="72">
        <f>ROW()</f>
        <v>33</v>
      </c>
    </row>
    <row r="34" spans="1:37" x14ac:dyDescent="0.35">
      <c r="A34" s="4" t="s">
        <v>480</v>
      </c>
      <c r="B34" s="293" t="str">
        <f>IF(lang=1,labels!E156,IF(lang=2,labels!F156,"set lang"))</f>
        <v>A. Déplacements</v>
      </c>
      <c r="C34" s="341"/>
      <c r="D34" s="341"/>
      <c r="E34" s="341"/>
      <c r="F34" s="341"/>
      <c r="G34" s="341"/>
      <c r="H34" s="341"/>
      <c r="I34" s="341"/>
      <c r="J34" s="341"/>
      <c r="K34" s="341"/>
      <c r="L34" s="341"/>
      <c r="M34" s="341"/>
      <c r="N34" s="342"/>
      <c r="O34" s="242">
        <f ca="1">SUMIFS(Table1[amount],Table1[year],O$7,Table1[item],$A34)</f>
        <v>0</v>
      </c>
      <c r="P34" s="242">
        <f ca="1">SUMIFS(Table1[amount],Table1[year],P$7,Table1[item],$A34)</f>
        <v>0</v>
      </c>
      <c r="Q34" s="242">
        <f ca="1">SUMIFS(Table1[amount],Table1[year],Q$7,Table1[item],$A34)</f>
        <v>0</v>
      </c>
      <c r="R34" s="242">
        <f ca="1">SUMIFS(Table1[amount],Table1[year],R$7,Table1[item],$A34)</f>
        <v>0</v>
      </c>
      <c r="S34" s="242">
        <f ca="1">SUMIFS(Table1[amount],Table1[year],S$7,Table1[item],$A34)</f>
        <v>0</v>
      </c>
      <c r="T34" s="246">
        <f ca="1">SUMIFS(Table1[amount],Table1[year],T$7,Table1[item],$A34)</f>
        <v>0</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0</v>
      </c>
      <c r="AE34" s="72">
        <f>IF(VLOOKUP(Table1[[#This Row],[sheet]],Prg!$A$7:$J$31,10,FALSE)="","",VLOOKUP(Table1[[#This Row],[sheet]],Prg!$A$7:$J$31,10,FALSE)*1)</f>
        <v>1</v>
      </c>
      <c r="AF34" s="72" t="str">
        <f>VLOOKUP(Table1[[#This Row],[sheet]],Prg!$A$7:$J$31,5,FALSE)</f>
        <v>CONGO (DEMOCRATIC REP.)</v>
      </c>
      <c r="AG34" s="72">
        <f>ROW()</f>
        <v>34</v>
      </c>
    </row>
    <row r="35" spans="1:37" x14ac:dyDescent="0.35">
      <c r="A35" s="4" t="s">
        <v>481</v>
      </c>
      <c r="B35" s="293" t="str">
        <f>IF(lang=1,labels!E157,IF(lang=2,labels!F157,"set lang"))</f>
        <v>B. Bureau local</v>
      </c>
      <c r="C35" s="341"/>
      <c r="D35" s="341"/>
      <c r="E35" s="341"/>
      <c r="F35" s="341"/>
      <c r="G35" s="341"/>
      <c r="H35" s="341"/>
      <c r="I35" s="341"/>
      <c r="J35" s="341"/>
      <c r="K35" s="341"/>
      <c r="L35" s="341"/>
      <c r="M35" s="341"/>
      <c r="N35" s="342"/>
      <c r="O35" s="242">
        <f ca="1">SUMIFS(Table1[amount],Table1[year],O$7,Table1[item],$A35)</f>
        <v>9680</v>
      </c>
      <c r="P35" s="242">
        <f ca="1">SUMIFS(Table1[amount],Table1[year],P$7,Table1[item],$A35)</f>
        <v>10680</v>
      </c>
      <c r="Q35" s="242">
        <f ca="1">SUMIFS(Table1[amount],Table1[year],Q$7,Table1[item],$A35)</f>
        <v>10680</v>
      </c>
      <c r="R35" s="242">
        <f ca="1">SUMIFS(Table1[amount],Table1[year],R$7,Table1[item],$A35)</f>
        <v>10680</v>
      </c>
      <c r="S35" s="242">
        <f ca="1">SUMIFS(Table1[amount],Table1[year],S$7,Table1[item],$A35)</f>
        <v>12580</v>
      </c>
      <c r="T35" s="246">
        <f ca="1">SUMIFS(Table1[amount],Table1[year],T$7,Table1[item],$A35)</f>
        <v>54300</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74820</v>
      </c>
      <c r="AE35" s="72">
        <f>IF(VLOOKUP(Table1[[#This Row],[sheet]],Prg!$A$7:$J$31,10,FALSE)="","",VLOOKUP(Table1[[#This Row],[sheet]],Prg!$A$7:$J$31,10,FALSE)*1)</f>
        <v>1</v>
      </c>
      <c r="AF35" s="72" t="str">
        <f>VLOOKUP(Table1[[#This Row],[sheet]],Prg!$A$7:$J$31,5,FALSE)</f>
        <v>CONGO (DEMOCRATIC REP.)</v>
      </c>
      <c r="AG35" s="72">
        <f>ROW()</f>
        <v>35</v>
      </c>
      <c r="AI35" s="66">
        <v>15</v>
      </c>
      <c r="AJ35" s="66">
        <v>2022</v>
      </c>
      <c r="AK35" s="66">
        <v>15</v>
      </c>
    </row>
    <row r="36" spans="1:37" x14ac:dyDescent="0.35">
      <c r="A36" s="4" t="s">
        <v>482</v>
      </c>
      <c r="B36" s="293" t="str">
        <f>IF(lang=1,labels!E158,IF(lang=2,labels!F158,"set lang"))</f>
        <v>C. Autres</v>
      </c>
      <c r="C36" s="341"/>
      <c r="D36" s="341"/>
      <c r="E36" s="341"/>
      <c r="F36" s="341"/>
      <c r="G36" s="341"/>
      <c r="H36" s="341"/>
      <c r="I36" s="341"/>
      <c r="J36" s="341"/>
      <c r="K36" s="341"/>
      <c r="L36" s="341"/>
      <c r="M36" s="341"/>
      <c r="N36" s="342"/>
      <c r="O36" s="242">
        <f ca="1">SUMIFS(Table1[amount],Table1[year],O$7,Table1[item],$A36)</f>
        <v>47112.44</v>
      </c>
      <c r="P36" s="242">
        <f ca="1">SUMIFS(Table1[amount],Table1[year],P$7,Table1[item],$A36)</f>
        <v>82786</v>
      </c>
      <c r="Q36" s="242">
        <f ca="1">SUMIFS(Table1[amount],Table1[year],Q$7,Table1[item],$A36)</f>
        <v>80296</v>
      </c>
      <c r="R36" s="242">
        <f ca="1">SUMIFS(Table1[amount],Table1[year],R$7,Table1[item],$A36)</f>
        <v>74299.149999999994</v>
      </c>
      <c r="S36" s="242">
        <f ca="1">SUMIFS(Table1[amount],Table1[year],S$7,Table1[item],$A36)</f>
        <v>66648.429999999993</v>
      </c>
      <c r="T36" s="246">
        <f ca="1">SUMIFS(Table1[amount],Table1[year],T$7,Table1[item],$A36)</f>
        <v>351142.01999999996</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112072</v>
      </c>
      <c r="AE36" s="72">
        <f>IF(VLOOKUP(Table1[[#This Row],[sheet]],Prg!$A$7:$J$31,10,FALSE)="","",VLOOKUP(Table1[[#This Row],[sheet]],Prg!$A$7:$J$31,10,FALSE)*1)</f>
        <v>1</v>
      </c>
      <c r="AF36" s="72" t="str">
        <f>VLOOKUP(Table1[[#This Row],[sheet]],Prg!$A$7:$J$31,5,FALSE)</f>
        <v>CONGO (DEMOCRATIC REP.)</v>
      </c>
      <c r="AG36" s="72">
        <f>ROW()</f>
        <v>36</v>
      </c>
      <c r="AI36" s="66">
        <v>16</v>
      </c>
      <c r="AJ36" s="66">
        <v>2023</v>
      </c>
      <c r="AK36" s="66">
        <v>16</v>
      </c>
    </row>
    <row r="37" spans="1:37" ht="15.5" x14ac:dyDescent="0.35">
      <c r="A37" s="4"/>
      <c r="B37" s="347" t="str">
        <f ca="1">IF(OR(ABS(O37)&gt;1,ABS(P37)&gt;1,ABS(Q37)&gt;1,ABS(R37)&gt;1,ABS(S37)&gt;1,ABS(T37)&gt;1),"Attention aux différences !","")</f>
        <v/>
      </c>
      <c r="C37" s="348"/>
      <c r="D37" s="348"/>
      <c r="E37" s="348"/>
      <c r="F37" s="348"/>
      <c r="G37" s="348"/>
      <c r="H37" s="348"/>
      <c r="I37" s="348"/>
      <c r="J37" s="348"/>
      <c r="K37" s="348"/>
      <c r="L37" s="348"/>
      <c r="M37" s="348"/>
      <c r="N37" s="349"/>
      <c r="O37" s="247">
        <f ca="1">O38-(O11+O15+O19+O23)</f>
        <v>0</v>
      </c>
      <c r="P37" s="247">
        <f t="shared" ref="P37:T37" ca="1" si="3">P38-(P11+P15+P19+P23)</f>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CONGO (DEMOCRATIC REP.)</v>
      </c>
      <c r="AG37" s="72">
        <f>ROW()</f>
        <v>37</v>
      </c>
      <c r="AI37" s="66">
        <v>17</v>
      </c>
      <c r="AJ37" s="66">
        <v>2024</v>
      </c>
      <c r="AK37" s="66">
        <v>17</v>
      </c>
    </row>
    <row r="38" spans="1:37" x14ac:dyDescent="0.35">
      <c r="A38" s="4" t="s">
        <v>476</v>
      </c>
      <c r="B38" s="358" t="str">
        <f>IF(lang=1,labels!E159,IF(lang=2,labels!F159,"set lang"))</f>
        <v>TOTAL PERSONNEL</v>
      </c>
      <c r="C38" s="359"/>
      <c r="D38" s="359"/>
      <c r="E38" s="359"/>
      <c r="F38" s="359"/>
      <c r="G38" s="359"/>
      <c r="H38" s="359"/>
      <c r="I38" s="359"/>
      <c r="J38" s="359"/>
      <c r="K38" s="359"/>
      <c r="L38" s="359"/>
      <c r="M38" s="359"/>
      <c r="N38" s="360"/>
      <c r="O38" s="244">
        <f ca="1">SUMIFS(Table1[amount],Table1[year],O$7,Table1[item],$A38)</f>
        <v>186892</v>
      </c>
      <c r="P38" s="244">
        <f ca="1">SUMIFS(Table1[amount],Table1[year],P$7,Table1[item],$A38)</f>
        <v>185092</v>
      </c>
      <c r="Q38" s="244">
        <f ca="1">SUMIFS(Table1[amount],Table1[year],Q$7,Table1[item],$A38)</f>
        <v>185092</v>
      </c>
      <c r="R38" s="244">
        <f ca="1">SUMIFS(Table1[amount],Table1[year],R$7,Table1[item],$A38)</f>
        <v>189092</v>
      </c>
      <c r="S38" s="244">
        <f ca="1">SUMIFS(Table1[amount],Table1[year],S$7,Table1[item],$A38)</f>
        <v>123820</v>
      </c>
      <c r="T38" s="245">
        <f ca="1">SUMIFS(Table1[amount],Table1[year],T$7,Table1[item],$A38)</f>
        <v>869988</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287128.5</v>
      </c>
      <c r="AE38" s="72">
        <f>IF(VLOOKUP(Table1[[#This Row],[sheet]],Prg!$A$7:$J$31,10,FALSE)="","",VLOOKUP(Table1[[#This Row],[sheet]],Prg!$A$7:$J$31,10,FALSE)*1)</f>
        <v>1</v>
      </c>
      <c r="AF38" s="72" t="str">
        <f>VLOOKUP(Table1[[#This Row],[sheet]],Prg!$A$7:$J$31,5,FALSE)</f>
        <v>CONGO (DEMOCRATIC REP.)</v>
      </c>
      <c r="AG38" s="72">
        <f>ROW()</f>
        <v>38</v>
      </c>
      <c r="AI38" s="66">
        <v>18</v>
      </c>
      <c r="AJ38" s="66">
        <v>2025</v>
      </c>
      <c r="AK38" s="66">
        <v>18</v>
      </c>
    </row>
    <row r="39" spans="1:37" x14ac:dyDescent="0.35">
      <c r="A39" s="4" t="s">
        <v>483</v>
      </c>
      <c r="B39" s="293" t="str">
        <f>IF(lang=1,labels!E160,IF(lang=2,labels!F160,"set lang"))</f>
        <v>A. Salaires au siège</v>
      </c>
      <c r="C39" s="341"/>
      <c r="D39" s="341"/>
      <c r="E39" s="341"/>
      <c r="F39" s="341"/>
      <c r="G39" s="341"/>
      <c r="H39" s="341"/>
      <c r="I39" s="341"/>
      <c r="J39" s="341"/>
      <c r="K39" s="341"/>
      <c r="L39" s="341"/>
      <c r="M39" s="341"/>
      <c r="N39" s="342"/>
      <c r="O39" s="242">
        <f ca="1">SUMIFS(Table1[amount],Table1[year],O$7,Table1[item],$A39)</f>
        <v>0</v>
      </c>
      <c r="P39" s="242">
        <f ca="1">SUMIFS(Table1[amount],Table1[year],P$7,Table1[item],$A39)</f>
        <v>0</v>
      </c>
      <c r="Q39" s="242">
        <f ca="1">SUMIFS(Table1[amount],Table1[year],Q$7,Table1[item],$A39)</f>
        <v>0</v>
      </c>
      <c r="R39" s="242">
        <f ca="1">SUMIFS(Table1[amount],Table1[year],R$7,Table1[item],$A39)</f>
        <v>0</v>
      </c>
      <c r="S39" s="242">
        <f ca="1">SUMIFS(Table1[amount],Table1[year],S$7,Table1[item],$A39)</f>
        <v>0</v>
      </c>
      <c r="T39" s="246">
        <f ca="1">SUMIFS(Table1[amount],Table1[year],T$7,Table1[item],$A39)</f>
        <v>0</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151350.5</v>
      </c>
      <c r="AE39" s="72">
        <f>IF(VLOOKUP(Table1[[#This Row],[sheet]],Prg!$A$7:$J$31,10,FALSE)="","",VLOOKUP(Table1[[#This Row],[sheet]],Prg!$A$7:$J$31,10,FALSE)*1)</f>
        <v>1</v>
      </c>
      <c r="AF39" s="72" t="str">
        <f>VLOOKUP(Table1[[#This Row],[sheet]],Prg!$A$7:$J$31,5,FALSE)</f>
        <v>CONGO (DEMOCRATIC REP.)</v>
      </c>
      <c r="AG39" s="72">
        <f>ROW()</f>
        <v>39</v>
      </c>
      <c r="AI39" s="66">
        <v>19</v>
      </c>
      <c r="AJ39" s="66">
        <v>2026</v>
      </c>
      <c r="AK39" s="66">
        <v>19</v>
      </c>
    </row>
    <row r="40" spans="1:37" x14ac:dyDescent="0.35">
      <c r="A40" s="4" t="s">
        <v>484</v>
      </c>
      <c r="B40" s="293" t="str">
        <f>IF(lang=1,labels!E161,IF(lang=2,labels!F161,"set lang"))</f>
        <v>B. Salaires des expatriés</v>
      </c>
      <c r="C40" s="341"/>
      <c r="D40" s="341"/>
      <c r="E40" s="341"/>
      <c r="F40" s="341"/>
      <c r="G40" s="341"/>
      <c r="H40" s="341"/>
      <c r="I40" s="341"/>
      <c r="J40" s="341"/>
      <c r="K40" s="341"/>
      <c r="L40" s="341"/>
      <c r="M40" s="341"/>
      <c r="N40" s="342"/>
      <c r="O40" s="242">
        <f ca="1">SUMIFS(Table1[amount],Table1[year],O$7,Table1[item],$A40)</f>
        <v>74820</v>
      </c>
      <c r="P40" s="242">
        <f ca="1">SUMIFS(Table1[amount],Table1[year],P$7,Table1[item],$A40)</f>
        <v>74820</v>
      </c>
      <c r="Q40" s="242">
        <f ca="1">SUMIFS(Table1[amount],Table1[year],Q$7,Table1[item],$A40)</f>
        <v>74820</v>
      </c>
      <c r="R40" s="242">
        <f ca="1">SUMIFS(Table1[amount],Table1[year],R$7,Table1[item],$A40)</f>
        <v>74820</v>
      </c>
      <c r="S40" s="242">
        <f ca="1">SUMIFS(Table1[amount],Table1[year],S$7,Table1[item],$A40)</f>
        <v>74820</v>
      </c>
      <c r="T40" s="246">
        <f ca="1">SUMIFS(Table1[amount],Table1[year],T$7,Table1[item],$A40)</f>
        <v>374100</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78906</v>
      </c>
      <c r="AE40" s="72">
        <f>IF(VLOOKUP(Table1[[#This Row],[sheet]],Prg!$A$7:$J$31,10,FALSE)="","",VLOOKUP(Table1[[#This Row],[sheet]],Prg!$A$7:$J$31,10,FALSE)*1)</f>
        <v>1</v>
      </c>
      <c r="AF40" s="72" t="str">
        <f>VLOOKUP(Table1[[#This Row],[sheet]],Prg!$A$7:$J$31,5,FALSE)</f>
        <v>CONGO (DEMOCRATIC REP.)</v>
      </c>
      <c r="AG40" s="72">
        <f>ROW()</f>
        <v>40</v>
      </c>
      <c r="AI40" s="66">
        <v>20</v>
      </c>
      <c r="AJ40" s="66" t="s">
        <v>2</v>
      </c>
      <c r="AK40" s="66">
        <v>20</v>
      </c>
    </row>
    <row r="41" spans="1:37" x14ac:dyDescent="0.35">
      <c r="A41" s="4" t="s">
        <v>485</v>
      </c>
      <c r="B41" s="293" t="str">
        <f>IF(lang=1,labels!E162,IF(lang=2,labels!F162,"set lang"))</f>
        <v>C. Salaires du personnel local</v>
      </c>
      <c r="C41" s="341"/>
      <c r="D41" s="341"/>
      <c r="E41" s="341"/>
      <c r="F41" s="341"/>
      <c r="G41" s="341"/>
      <c r="H41" s="341"/>
      <c r="I41" s="341"/>
      <c r="J41" s="341"/>
      <c r="K41" s="341"/>
      <c r="L41" s="341"/>
      <c r="M41" s="341"/>
      <c r="N41" s="342"/>
      <c r="O41" s="242">
        <f ca="1">SUMIFS(Table1[amount],Table1[year],O$7,Table1[item],$A41)</f>
        <v>112072</v>
      </c>
      <c r="P41" s="242">
        <f ca="1">SUMIFS(Table1[amount],Table1[year],P$7,Table1[item],$A41)</f>
        <v>110272</v>
      </c>
      <c r="Q41" s="242">
        <f ca="1">SUMIFS(Table1[amount],Table1[year],Q$7,Table1[item],$A41)</f>
        <v>110272</v>
      </c>
      <c r="R41" s="242">
        <f ca="1">SUMIFS(Table1[amount],Table1[year],R$7,Table1[item],$A41)</f>
        <v>114272</v>
      </c>
      <c r="S41" s="242">
        <f ca="1">SUMIFS(Table1[amount],Table1[year],S$7,Table1[item],$A41)</f>
        <v>49000</v>
      </c>
      <c r="T41" s="246">
        <f ca="1">SUMIFS(Table1[amount],Table1[year],T$7,Table1[item],$A41)</f>
        <v>495888</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56872</v>
      </c>
      <c r="AE41" s="72">
        <f>IF(VLOOKUP(Table1[[#This Row],[sheet]],Prg!$A$7:$J$31,10,FALSE)="","",VLOOKUP(Table1[[#This Row],[sheet]],Prg!$A$7:$J$31,10,FALSE)*1)</f>
        <v>1</v>
      </c>
      <c r="AF41" s="72" t="str">
        <f>VLOOKUP(Table1[[#This Row],[sheet]],Prg!$A$7:$J$31,5,FALSE)</f>
        <v>CONGO (DEMOCRATIC REP.)</v>
      </c>
      <c r="AG41" s="72">
        <f>ROW()</f>
        <v>41</v>
      </c>
    </row>
    <row r="42" spans="1:37" ht="15" thickBot="1" x14ac:dyDescent="0.4">
      <c r="A42" s="4" t="s">
        <v>486</v>
      </c>
      <c r="B42" s="287" t="str">
        <f>IF(lang=1,labels!E163,IF(lang=2,labels!F163,"set lang"))</f>
        <v>D. Autres frais</v>
      </c>
      <c r="C42" s="350"/>
      <c r="D42" s="350"/>
      <c r="E42" s="350"/>
      <c r="F42" s="350"/>
      <c r="G42" s="350"/>
      <c r="H42" s="350"/>
      <c r="I42" s="350"/>
      <c r="J42" s="350"/>
      <c r="K42" s="350"/>
      <c r="L42" s="350"/>
      <c r="M42" s="350"/>
      <c r="N42" s="351"/>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3880</v>
      </c>
      <c r="AE42" s="72">
        <f>IF(VLOOKUP(Table1[[#This Row],[sheet]],Prg!$A$7:$J$31,10,FALSE)="","",VLOOKUP(Table1[[#This Row],[sheet]],Prg!$A$7:$J$31,10,FALSE)*1)</f>
        <v>1</v>
      </c>
      <c r="AF42" s="72" t="str">
        <f>VLOOKUP(Table1[[#This Row],[sheet]],Prg!$A$7:$J$31,5,FALSE)</f>
        <v>CONGO (DEMOCRATIC REP.)</v>
      </c>
      <c r="AG42" s="72">
        <f>ROW()</f>
        <v>42</v>
      </c>
    </row>
    <row r="43" spans="1:37" x14ac:dyDescent="0.35">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CONGO (DEMOCRATIC REP.)</v>
      </c>
      <c r="AG43" s="72">
        <f>ROW()</f>
        <v>43</v>
      </c>
    </row>
    <row r="44" spans="1:37" x14ac:dyDescent="0.35">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3880</v>
      </c>
      <c r="AE44" s="72">
        <f>IF(VLOOKUP(Table1[[#This Row],[sheet]],Prg!$A$7:$J$31,10,FALSE)="","",VLOOKUP(Table1[[#This Row],[sheet]],Prg!$A$7:$J$31,10,FALSE)*1)</f>
        <v>1</v>
      </c>
      <c r="AF44" s="72" t="str">
        <f>VLOOKUP(Table1[[#This Row],[sheet]],Prg!$A$7:$J$31,5,FALSE)</f>
        <v>CONGO (DEMOCRATIC REP.)</v>
      </c>
      <c r="AG44" s="72">
        <f>ROW()</f>
        <v>44</v>
      </c>
    </row>
    <row r="45" spans="1:37" hidden="1" x14ac:dyDescent="0.35">
      <c r="A45" s="4"/>
      <c r="B45" s="352" t="str">
        <f>IF(lang=1,labels!E165,IF(lang=2,labels!F165,"set lang"))</f>
        <v>TOTAL DES COÛTS OPÉRATIONNELS PAR PAYS</v>
      </c>
      <c r="C45" s="353"/>
      <c r="D45" s="353"/>
      <c r="E45" s="353"/>
      <c r="F45" s="353"/>
      <c r="G45" s="353"/>
      <c r="H45" s="353"/>
      <c r="I45" s="353"/>
      <c r="J45" s="353"/>
      <c r="K45" s="353"/>
      <c r="L45" s="353"/>
      <c r="M45" s="353"/>
      <c r="N45" s="353"/>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CONGO (DEMOCRATIC REP.)</v>
      </c>
      <c r="AG45" s="72">
        <f>ROW()</f>
        <v>45</v>
      </c>
    </row>
    <row r="46" spans="1:37" hidden="1" x14ac:dyDescent="0.35">
      <c r="A46" s="4"/>
      <c r="B46" s="355" t="str">
        <f>IF(lang=1,labels!E167,IF(lang=2,labels!F167,"set lang"))</f>
        <v>NOM DU PAYS 1</v>
      </c>
      <c r="C46" s="356"/>
      <c r="D46" s="356"/>
      <c r="E46" s="356"/>
      <c r="F46" s="356"/>
      <c r="G46" s="356"/>
      <c r="H46" s="356"/>
      <c r="I46" s="356"/>
      <c r="J46" s="356"/>
      <c r="K46" s="356"/>
      <c r="L46" s="356"/>
      <c r="M46" s="356"/>
      <c r="N46" s="356"/>
      <c r="O46" s="200">
        <f ca="1">SUM(O48:O53)</f>
        <v>413732.44</v>
      </c>
      <c r="P46" s="184">
        <f t="shared" ref="P46:T46" ca="1" si="4">SUM(P48:P53)</f>
        <v>429908.5</v>
      </c>
      <c r="Q46" s="184">
        <f t="shared" ca="1" si="4"/>
        <v>439508</v>
      </c>
      <c r="R46" s="184">
        <f t="shared" ca="1" si="4"/>
        <v>355561.6</v>
      </c>
      <c r="S46" s="184">
        <f t="shared" ca="1" si="4"/>
        <v>311431.98</v>
      </c>
      <c r="T46" s="201">
        <f t="shared" ca="1" si="4"/>
        <v>1950142.52</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138900</v>
      </c>
      <c r="AE46" s="72">
        <f>IF(VLOOKUP(Table1[[#This Row],[sheet]],Prg!$A$7:$J$31,10,FALSE)="","",VLOOKUP(Table1[[#This Row],[sheet]],Prg!$A$7:$J$31,10,FALSE)*1)</f>
        <v>1</v>
      </c>
      <c r="AF46" s="72" t="str">
        <f>VLOOKUP(Table1[[#This Row],[sheet]],Prg!$A$7:$J$31,5,FALSE)</f>
        <v>CONGO (DEMOCRATIC REP.)</v>
      </c>
      <c r="AG46" s="72">
        <f>ROW()</f>
        <v>46</v>
      </c>
    </row>
    <row r="47" spans="1:37" ht="15.5" hidden="1" x14ac:dyDescent="0.35">
      <c r="A47" s="4"/>
      <c r="B47" s="347" t="str">
        <f ca="1">IF(OR(O47&lt;&gt;0,P47&lt;&gt;0,Q47&lt;&gt;0,R47&lt;&gt;0,S47&lt;&gt;0,T47&lt;&gt;0),"Attention aux différences !","")</f>
        <v/>
      </c>
      <c r="C47" s="348"/>
      <c r="D47" s="348"/>
      <c r="E47" s="348"/>
      <c r="F47" s="348"/>
      <c r="G47" s="348"/>
      <c r="H47" s="348"/>
      <c r="I47" s="348"/>
      <c r="J47" s="348"/>
      <c r="K47" s="348"/>
      <c r="L47" s="348"/>
      <c r="M47" s="348"/>
      <c r="N47" s="348"/>
      <c r="O47" s="202">
        <f ca="1">O46-SUM(O48:O53)</f>
        <v>0</v>
      </c>
      <c r="P47" s="203">
        <f t="shared" ref="P47:T47" ca="1" si="5">P46-SUM(P48:P53)</f>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CONGO (DEMOCRATIC REP.)</v>
      </c>
      <c r="AG47" s="72">
        <f>ROW()</f>
        <v>47</v>
      </c>
    </row>
    <row r="48" spans="1:37" hidden="1" x14ac:dyDescent="0.35">
      <c r="A48" s="4"/>
      <c r="B48" s="361" t="str">
        <f>IF(lang=1,labels!E166,IF(lang=2,labels!F166,"set lang"))</f>
        <v>ACTIVITÉS SUPRANATIONALES</v>
      </c>
      <c r="C48" s="362"/>
      <c r="D48" s="362"/>
      <c r="E48" s="362"/>
      <c r="F48" s="362"/>
      <c r="G48" s="362"/>
      <c r="H48" s="362"/>
      <c r="I48" s="362"/>
      <c r="J48" s="362"/>
      <c r="K48" s="362"/>
      <c r="L48" s="362"/>
      <c r="M48" s="362"/>
      <c r="N48" s="362"/>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SUM(O48:S48)</f>
        <v>0</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10680</v>
      </c>
      <c r="AE48" s="72">
        <f>IF(VLOOKUP(Table1[[#This Row],[sheet]],Prg!$A$7:$J$31,10,FALSE)="","",VLOOKUP(Table1[[#This Row],[sheet]],Prg!$A$7:$J$31,10,FALSE)*1)</f>
        <v>1</v>
      </c>
      <c r="AF48" s="72" t="str">
        <f>VLOOKUP(Table1[[#This Row],[sheet]],Prg!$A$7:$J$31,5,FALSE)</f>
        <v>CONGO (DEMOCRATIC REP.)</v>
      </c>
      <c r="AG48" s="72">
        <f>ROW()</f>
        <v>48</v>
      </c>
    </row>
    <row r="49" spans="1:33" hidden="1" x14ac:dyDescent="0.35">
      <c r="A49" s="4"/>
      <c r="B49" s="67" t="str">
        <f>IF(ISERROR(VLOOKUP(1,$AE$8:$AF$4507,2,FALSE)),"",VLOOKUP(1,$AE$8:$AF$4507,2,FALSE))</f>
        <v>CONGO (DEMOCRATIC REP.)</v>
      </c>
      <c r="C49" s="68"/>
      <c r="D49" s="68"/>
      <c r="E49" s="68"/>
      <c r="F49" s="68"/>
      <c r="G49" s="68"/>
      <c r="H49" s="68"/>
      <c r="I49" s="135" t="str">
        <f>IF(ISERROR(VLOOKUP(1,$AE$8:$AF$4507,2,FALSE)),"",VLOOKUP(1,$AE$8:$AF$4507,2,FALSE))</f>
        <v>CONGO (DEMOCRATIC REP.)</v>
      </c>
      <c r="J49" s="166"/>
      <c r="K49" s="166"/>
      <c r="L49" s="166"/>
      <c r="M49" s="166"/>
      <c r="N49" s="166"/>
      <c r="O49" s="208">
        <f ca="1">SUMIFS(Table1[amount],Table1[year],O$7,Table1[ctry2],$I49,Table1[item],"TCO")</f>
        <v>413732.44</v>
      </c>
      <c r="P49" s="196">
        <f ca="1">SUMIFS(Table1[amount],Table1[year],P$7,Table1[ctry2],$I49,Table1[item],"TCO")</f>
        <v>429908.5</v>
      </c>
      <c r="Q49" s="196">
        <f ca="1">SUMIFS(Table1[amount],Table1[year],Q$7,Table1[ctry2],$I49,Table1[item],"TCO")</f>
        <v>439508</v>
      </c>
      <c r="R49" s="196">
        <f ca="1">SUMIFS(Table1[amount],Table1[year],R$7,Table1[ctry2],$I49,Table1[item],"TCO")</f>
        <v>355561.6</v>
      </c>
      <c r="S49" s="196">
        <f ca="1">SUMIFS(Table1[amount],Table1[year],S$7,Table1[ctry2],$I49,Table1[item],"TCO")</f>
        <v>311431.98</v>
      </c>
      <c r="T49" s="209">
        <f t="shared" ref="T49:T53" ca="1" si="6">SUM(O49:S49)</f>
        <v>1950142.52</v>
      </c>
      <c r="U49" s="5"/>
      <c r="V49" s="66" t="e">
        <f ca="1">IF(B49="","",_2__xlfn.MAXIFS(Table1[row],Table1[ctry2],B49)+1)</f>
        <v>#NAME?</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128220</v>
      </c>
      <c r="AE49" s="72">
        <f>IF(VLOOKUP(Table1[[#This Row],[sheet]],Prg!$A$7:$J$31,10,FALSE)="","",VLOOKUP(Table1[[#This Row],[sheet]],Prg!$A$7:$J$31,10,FALSE)*1)</f>
        <v>1</v>
      </c>
      <c r="AF49" s="72" t="str">
        <f>VLOOKUP(Table1[[#This Row],[sheet]],Prg!$A$7:$J$31,5,FALSE)</f>
        <v>CONGO (DEMOCRATIC REP.)</v>
      </c>
      <c r="AG49" s="72">
        <f>ROW()</f>
        <v>49</v>
      </c>
    </row>
    <row r="50" spans="1:33" hidden="1" x14ac:dyDescent="0.35">
      <c r="A50" s="4"/>
      <c r="B50" s="19" t="str">
        <f ca="1">IF(ISERROR(VLOOKUP(1,INDIRECT("AE$"&amp;$V49&amp;":AF$4507"),2,FALSE)),"",VLOOKUP(1,INDIRECT("AE$"&amp;$V49&amp;":AF$4507"),2,FALSE))</f>
        <v/>
      </c>
      <c r="C50" s="69"/>
      <c r="D50" s="69"/>
      <c r="E50" s="69"/>
      <c r="F50" s="69"/>
      <c r="G50" s="69"/>
      <c r="H50" s="69"/>
      <c r="I50" s="136" t="str">
        <f ca="1">IF(ISERROR(VLOOKUP(1,INDIRECT("AE$"&amp;$V49&amp;":AF$4507"),2,FALSE)),"",VLOOKUP(1,INDIRECT("AE$"&amp;$V49&amp;":AF$4507"),2,FALSE))</f>
        <v/>
      </c>
      <c r="J50" s="167"/>
      <c r="K50" s="167"/>
      <c r="L50" s="167"/>
      <c r="M50" s="167"/>
      <c r="N50" s="167"/>
      <c r="O50" s="210">
        <f ca="1">SUMIFS(Table1[amount],Table1[year],O$7,Table1[ctry2],$I50,Table1[item],"TCO")</f>
        <v>0</v>
      </c>
      <c r="P50" s="211">
        <f ca="1">SUMIFS(Table1[amount],Table1[year],P$7,Table1[ctry2],$I50,Table1[item],"TCO")</f>
        <v>0</v>
      </c>
      <c r="Q50" s="211">
        <f ca="1">SUMIFS(Table1[amount],Table1[year],Q$7,Table1[ctry2],$I50,Table1[item],"TCO")</f>
        <v>0</v>
      </c>
      <c r="R50" s="211">
        <f ca="1">SUMIFS(Table1[amount],Table1[year],R$7,Table1[ctry2],$I50,Table1[item],"TCO")</f>
        <v>0</v>
      </c>
      <c r="S50" s="211">
        <f ca="1">SUMIFS(Table1[amount],Table1[year],S$7,Table1[ctry2],$I50,Table1[item],"TCO")</f>
        <v>0</v>
      </c>
      <c r="T50" s="212">
        <f t="shared" ca="1" si="6"/>
        <v>0</v>
      </c>
      <c r="U50" s="5"/>
      <c r="V50" s="139" t="str">
        <f ca="1">IF(B50="","",_2__xlfn.MAXIFS(Table1[row],Table1[ctry2],B50)+1)</f>
        <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0</v>
      </c>
      <c r="AE50" s="72">
        <f>IF(VLOOKUP(Table1[[#This Row],[sheet]],Prg!$A$7:$J$31,10,FALSE)="","",VLOOKUP(Table1[[#This Row],[sheet]],Prg!$A$7:$J$31,10,FALSE)*1)</f>
        <v>1</v>
      </c>
      <c r="AF50" s="72" t="str">
        <f>VLOOKUP(Table1[[#This Row],[sheet]],Prg!$A$7:$J$31,5,FALSE)</f>
        <v>CONGO (DEMOCRATIC REP.)</v>
      </c>
      <c r="AG50" s="72">
        <f>ROW()</f>
        <v>50</v>
      </c>
    </row>
    <row r="51" spans="1:33" hidden="1" x14ac:dyDescent="0.35">
      <c r="A51" s="4"/>
      <c r="B51" s="67" t="str">
        <f t="shared" ref="B51:B65" ca="1" si="7">IF(ISERROR(VLOOKUP(1,INDIRECT("AE$"&amp;$V50&amp;":AF$4507"),2,FALSE)),"",VLOOKUP(1,INDIRECT("AE$"&amp;$V50&amp;":AF$4507"),2,FALSE))</f>
        <v/>
      </c>
      <c r="C51" s="68"/>
      <c r="D51" s="68"/>
      <c r="E51" s="68"/>
      <c r="F51" s="68"/>
      <c r="G51" s="68"/>
      <c r="H51" s="68"/>
      <c r="I51" s="135" t="str">
        <f t="shared" ref="I51:I65" ca="1" si="8">IF(ISERROR(VLOOKUP(1,INDIRECT("AE$"&amp;$V50&amp;":AF$4507"),2,FALSE)),"",VLOOKUP(1,INDIRECT("AE$"&amp;$V50&amp;":AF$4507"),2,FALSE))</f>
        <v/>
      </c>
      <c r="J51" s="166"/>
      <c r="K51" s="166"/>
      <c r="L51" s="166"/>
      <c r="M51" s="166"/>
      <c r="N51" s="166"/>
      <c r="O51" s="208">
        <f ca="1">SUMIFS(Table1[amount],Table1[year],O$7,Table1[ctry2],$I51,Table1[item],"TCO")</f>
        <v>0</v>
      </c>
      <c r="P51" s="196">
        <f ca="1">SUMIFS(Table1[amount],Table1[year],P$7,Table1[ctry2],$I51,Table1[item],"TCO")</f>
        <v>0</v>
      </c>
      <c r="Q51" s="196">
        <f ca="1">SUMIFS(Table1[amount],Table1[year],Q$7,Table1[ctry2],$I51,Table1[item],"TCO")</f>
        <v>0</v>
      </c>
      <c r="R51" s="196">
        <f ca="1">SUMIFS(Table1[amount],Table1[year],R$7,Table1[ctry2],$I51,Table1[item],"TCO")</f>
        <v>0</v>
      </c>
      <c r="S51" s="196">
        <f ca="1">SUMIFS(Table1[amount],Table1[year],S$7,Table1[ctry2],$I51,Table1[item],"TCO")</f>
        <v>0</v>
      </c>
      <c r="T51" s="209">
        <f t="shared" ca="1" si="6"/>
        <v>0</v>
      </c>
      <c r="U51" s="5"/>
      <c r="V51" s="139" t="str">
        <f ca="1">IF(B51="","",_2__xlfn.MAXIFS(Table1[row],Table1[ctry2],B51)+1)</f>
        <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0</v>
      </c>
      <c r="AE51" s="72">
        <f>IF(VLOOKUP(Table1[[#This Row],[sheet]],Prg!$A$7:$J$31,10,FALSE)="","",VLOOKUP(Table1[[#This Row],[sheet]],Prg!$A$7:$J$31,10,FALSE)*1)</f>
        <v>1</v>
      </c>
      <c r="AF51" s="72" t="str">
        <f>VLOOKUP(Table1[[#This Row],[sheet]],Prg!$A$7:$J$31,5,FALSE)</f>
        <v>CONGO (DEMOCRATIC REP.)</v>
      </c>
      <c r="AG51" s="72">
        <f>ROW()</f>
        <v>51</v>
      </c>
    </row>
    <row r="52" spans="1:33" hidden="1" x14ac:dyDescent="0.35">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IF(B52="","",_2__xlfn.MAXIFS(Table1[row],Table1[ctry2],B52)+1)</f>
        <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0</v>
      </c>
      <c r="AE52" s="72">
        <f>IF(VLOOKUP(Table1[[#This Row],[sheet]],Prg!$A$7:$J$31,10,FALSE)="","",VLOOKUP(Table1[[#This Row],[sheet]],Prg!$A$7:$J$31,10,FALSE)*1)</f>
        <v>1</v>
      </c>
      <c r="AF52" s="72" t="str">
        <f>VLOOKUP(Table1[[#This Row],[sheet]],Prg!$A$7:$J$31,5,FALSE)</f>
        <v>CONGO (DEMOCRATIC REP.)</v>
      </c>
      <c r="AG52" s="72">
        <f>ROW()</f>
        <v>52</v>
      </c>
    </row>
    <row r="53" spans="1:33" hidden="1" x14ac:dyDescent="0.35">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IF(B53="","",_2__xlfn.MAXIFS(Table1[row],Table1[ctry2],B53)+1)</f>
        <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0</v>
      </c>
      <c r="AE53" s="72">
        <f>IF(VLOOKUP(Table1[[#This Row],[sheet]],Prg!$A$7:$J$31,10,FALSE)="","",VLOOKUP(Table1[[#This Row],[sheet]],Prg!$A$7:$J$31,10,FALSE)*1)</f>
        <v>1</v>
      </c>
      <c r="AF53" s="72" t="str">
        <f>VLOOKUP(Table1[[#This Row],[sheet]],Prg!$A$7:$J$31,5,FALSE)</f>
        <v>CONGO (DEMOCRATIC REP.)</v>
      </c>
      <c r="AG53" s="72">
        <f>ROW()</f>
        <v>53</v>
      </c>
    </row>
    <row r="54" spans="1:33" hidden="1" x14ac:dyDescent="0.35">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IF(B54="","",_2__xlfn.MAXIFS(Table1[row],Table1[ctry2],B54)+1)</f>
        <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429908.5</v>
      </c>
      <c r="AE54" s="72">
        <f>IF(VLOOKUP(Table1[[#This Row],[sheet]],Prg!$A$7:$J$31,10,FALSE)="","",VLOOKUP(Table1[[#This Row],[sheet]],Prg!$A$7:$J$31,10,FALSE)*1)</f>
        <v>1</v>
      </c>
      <c r="AF54" s="72" t="str">
        <f>VLOOKUP(Table1[[#This Row],[sheet]],Prg!$A$7:$J$31,5,FALSE)</f>
        <v>CONGO (DEMOCRATIC REP.)</v>
      </c>
      <c r="AG54" s="72">
        <f>ROW()</f>
        <v>54</v>
      </c>
    </row>
    <row r="55" spans="1:33" hidden="1" x14ac:dyDescent="0.35">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IF(B55="","",_2__xlfn.MAXIFS(Table1[row],Table1[ctry2],B55)+1)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151350.5</v>
      </c>
      <c r="AE55" s="72">
        <f>IF(VLOOKUP(Table1[[#This Row],[sheet]],Prg!$A$7:$J$31,10,FALSE)="","",VLOOKUP(Table1[[#This Row],[sheet]],Prg!$A$7:$J$31,10,FALSE)*1)</f>
        <v>1</v>
      </c>
      <c r="AF55" s="72" t="str">
        <f>VLOOKUP(Table1[[#This Row],[sheet]],Prg!$A$7:$J$31,5,FALSE)</f>
        <v>CONGO (DEMOCRATIC REP.)</v>
      </c>
      <c r="AG55" s="72">
        <f>ROW()</f>
        <v>55</v>
      </c>
    </row>
    <row r="56" spans="1:33" hidden="1" x14ac:dyDescent="0.35">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IF(B56="","",_2__xlfn.MAXIFS(Table1[row],Table1[ctry2],B56)+1)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CONGO (DEMOCRATIC REP.)</v>
      </c>
      <c r="AG56" s="72">
        <f>ROW()</f>
        <v>56</v>
      </c>
    </row>
    <row r="57" spans="1:33" hidden="1" x14ac:dyDescent="0.35">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IF(B57="","",_2__xlfn.MAXIFS(Table1[row],Table1[ctry2],B57)+1)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780</v>
      </c>
      <c r="AE57" s="72">
        <f>IF(VLOOKUP(Table1[[#This Row],[sheet]],Prg!$A$7:$J$31,10,FALSE)="","",VLOOKUP(Table1[[#This Row],[sheet]],Prg!$A$7:$J$31,10,FALSE)*1)</f>
        <v>1</v>
      </c>
      <c r="AF57" s="72" t="str">
        <f>VLOOKUP(Table1[[#This Row],[sheet]],Prg!$A$7:$J$31,5,FALSE)</f>
        <v>CONGO (DEMOCRATIC REP.)</v>
      </c>
      <c r="AG57" s="72">
        <f>ROW()</f>
        <v>57</v>
      </c>
    </row>
    <row r="58" spans="1:33" hidden="1" x14ac:dyDescent="0.35">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IF(B58="","",_2__xlfn.MAXIFS(Table1[row],Table1[ctry2],B58)+1)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150570.5</v>
      </c>
      <c r="AE58" s="72">
        <f>IF(VLOOKUP(Table1[[#This Row],[sheet]],Prg!$A$7:$J$31,10,FALSE)="","",VLOOKUP(Table1[[#This Row],[sheet]],Prg!$A$7:$J$31,10,FALSE)*1)</f>
        <v>1</v>
      </c>
      <c r="AF58" s="72" t="str">
        <f>VLOOKUP(Table1[[#This Row],[sheet]],Prg!$A$7:$J$31,5,FALSE)</f>
        <v>CONGO (DEMOCRATIC REP.)</v>
      </c>
      <c r="AG58" s="72">
        <f>ROW()</f>
        <v>58</v>
      </c>
    </row>
    <row r="59" spans="1:33" hidden="1" x14ac:dyDescent="0.35">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IF(B59="","",_2__xlfn.MAXIFS(Table1[row],Table1[ctry2],B59)+1)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93466</v>
      </c>
      <c r="AE59" s="72">
        <f>IF(VLOOKUP(Table1[[#This Row],[sheet]],Prg!$A$7:$J$31,10,FALSE)="","",VLOOKUP(Table1[[#This Row],[sheet]],Prg!$A$7:$J$31,10,FALSE)*1)</f>
        <v>1</v>
      </c>
      <c r="AF59" s="72" t="str">
        <f>VLOOKUP(Table1[[#This Row],[sheet]],Prg!$A$7:$J$31,5,FALSE)</f>
        <v>CONGO (DEMOCRATIC REP.)</v>
      </c>
      <c r="AG59" s="72">
        <f>ROW()</f>
        <v>59</v>
      </c>
    </row>
    <row r="60" spans="1:33" hidden="1" x14ac:dyDescent="0.35">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IF(B60="","",_2__xlfn.MAXIFS(Table1[row],Table1[ctry2],B60)+1)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0</v>
      </c>
      <c r="AE60" s="72">
        <f>IF(VLOOKUP(Table1[[#This Row],[sheet]],Prg!$A$7:$J$31,10,FALSE)="","",VLOOKUP(Table1[[#This Row],[sheet]],Prg!$A$7:$J$31,10,FALSE)*1)</f>
        <v>1</v>
      </c>
      <c r="AF60" s="72" t="str">
        <f>VLOOKUP(Table1[[#This Row],[sheet]],Prg!$A$7:$J$31,5,FALSE)</f>
        <v>CONGO (DEMOCRATIC REP.)</v>
      </c>
      <c r="AG60" s="72">
        <f>ROW()</f>
        <v>60</v>
      </c>
    </row>
    <row r="61" spans="1:33" hidden="1" x14ac:dyDescent="0.35">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IF(B61="","",_2__xlfn.MAXIFS(Table1[row],Table1[ctry2],B61)+1)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10680</v>
      </c>
      <c r="AE61" s="72">
        <f>IF(VLOOKUP(Table1[[#This Row],[sheet]],Prg!$A$7:$J$31,10,FALSE)="","",VLOOKUP(Table1[[#This Row],[sheet]],Prg!$A$7:$J$31,10,FALSE)*1)</f>
        <v>1</v>
      </c>
      <c r="AF61" s="72" t="str">
        <f>VLOOKUP(Table1[[#This Row],[sheet]],Prg!$A$7:$J$31,5,FALSE)</f>
        <v>CONGO (DEMOCRATIC REP.)</v>
      </c>
      <c r="AG61" s="72">
        <f>ROW()</f>
        <v>61</v>
      </c>
    </row>
    <row r="62" spans="1:33" hidden="1" x14ac:dyDescent="0.35">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IF(B62="","",_2__xlfn.MAXIFS(Table1[row],Table1[ctry2],B62)+1)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82786</v>
      </c>
      <c r="AE62" s="72">
        <f>IF(VLOOKUP(Table1[[#This Row],[sheet]],Prg!$A$7:$J$31,10,FALSE)="","",VLOOKUP(Table1[[#This Row],[sheet]],Prg!$A$7:$J$31,10,FALSE)*1)</f>
        <v>1</v>
      </c>
      <c r="AF62" s="72" t="str">
        <f>VLOOKUP(Table1[[#This Row],[sheet]],Prg!$A$7:$J$31,5,FALSE)</f>
        <v>CONGO (DEMOCRATIC REP.)</v>
      </c>
      <c r="AG62" s="72">
        <f>ROW()</f>
        <v>62</v>
      </c>
    </row>
    <row r="63" spans="1:33" hidden="1" x14ac:dyDescent="0.35">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IF(B63="","",_2__xlfn.MAXIFS(Table1[row],Table1[ctry2],B63)+1)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185092</v>
      </c>
      <c r="AE63" s="72">
        <f>IF(VLOOKUP(Table1[[#This Row],[sheet]],Prg!$A$7:$J$31,10,FALSE)="","",VLOOKUP(Table1[[#This Row],[sheet]],Prg!$A$7:$J$31,10,FALSE)*1)</f>
        <v>1</v>
      </c>
      <c r="AF63" s="72" t="str">
        <f>VLOOKUP(Table1[[#This Row],[sheet]],Prg!$A$7:$J$31,5,FALSE)</f>
        <v>CONGO (DEMOCRATIC REP.)</v>
      </c>
      <c r="AG63" s="72">
        <f>ROW()</f>
        <v>63</v>
      </c>
    </row>
    <row r="64" spans="1:33" hidden="1" x14ac:dyDescent="0.35">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IF(B64="","",_2__xlfn.MAXIFS(Table1[row],Table1[ctry2],B64)+1)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0</v>
      </c>
      <c r="AE64" s="72">
        <f>IF(VLOOKUP(Table1[[#This Row],[sheet]],Prg!$A$7:$J$31,10,FALSE)="","",VLOOKUP(Table1[[#This Row],[sheet]],Prg!$A$7:$J$31,10,FALSE)*1)</f>
        <v>1</v>
      </c>
      <c r="AF64" s="72" t="str">
        <f>VLOOKUP(Table1[[#This Row],[sheet]],Prg!$A$7:$J$31,5,FALSE)</f>
        <v>CONGO (DEMOCRATIC REP.)</v>
      </c>
      <c r="AG64" s="72">
        <f>ROW()</f>
        <v>64</v>
      </c>
    </row>
    <row r="65" spans="2:33" hidden="1" x14ac:dyDescent="0.35">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IF(B65="","",_2__xlfn.MAXIFS(Table1[row],Table1[ctry2],B65)+1)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74820</v>
      </c>
      <c r="AE65" s="72">
        <f>IF(VLOOKUP(Table1[[#This Row],[sheet]],Prg!$A$7:$J$31,10,FALSE)="","",VLOOKUP(Table1[[#This Row],[sheet]],Prg!$A$7:$J$31,10,FALSE)*1)</f>
        <v>1</v>
      </c>
      <c r="AF65" s="72" t="str">
        <f>VLOOKUP(Table1[[#This Row],[sheet]],Prg!$A$7:$J$31,5,FALSE)</f>
        <v>CONGO (DEMOCRATIC REP.)</v>
      </c>
      <c r="AG65" s="72">
        <f>ROW()</f>
        <v>65</v>
      </c>
    </row>
    <row r="66" spans="2:33" hidden="1" x14ac:dyDescent="0.35">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110272</v>
      </c>
      <c r="AE66" s="72">
        <f>IF(VLOOKUP(Table1[[#This Row],[sheet]],Prg!$A$7:$J$31,10,FALSE)="","",VLOOKUP(Table1[[#This Row],[sheet]],Prg!$A$7:$J$31,10,FALSE)*1)</f>
        <v>1</v>
      </c>
      <c r="AF66" s="72" t="str">
        <f>VLOOKUP(Table1[[#This Row],[sheet]],Prg!$A$7:$J$31,5,FALSE)</f>
        <v>CONGO (DEMOCRATIC REP.)</v>
      </c>
      <c r="AG66" s="72">
        <f>ROW()</f>
        <v>66</v>
      </c>
    </row>
    <row r="67" spans="2:33" hidden="1" x14ac:dyDescent="0.35">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CONGO (DEMOCRATIC REP.)</v>
      </c>
      <c r="AG67" s="72">
        <f>ROW()</f>
        <v>67</v>
      </c>
    </row>
    <row r="68" spans="2:33" hidden="1" x14ac:dyDescent="0.35">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291428</v>
      </c>
      <c r="AE68" s="72">
        <f>IF(VLOOKUP(Table1[[#This Row],[sheet]],Prg!$A$7:$J$31,10,FALSE)="","",VLOOKUP(Table1[[#This Row],[sheet]],Prg!$A$7:$J$31,10,FALSE)*1)</f>
        <v>1</v>
      </c>
      <c r="AF68" s="72" t="str">
        <f>VLOOKUP(Table1[[#This Row],[sheet]],Prg!$A$7:$J$31,5,FALSE)</f>
        <v>CONGO (DEMOCRATIC REP.)</v>
      </c>
      <c r="AG68" s="72">
        <f>ROW()</f>
        <v>68</v>
      </c>
    </row>
    <row r="69" spans="2:33" hidden="1" x14ac:dyDescent="0.35">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162440</v>
      </c>
      <c r="AE69" s="72">
        <f>IF(VLOOKUP(Table1[[#This Row],[sheet]],Prg!$A$7:$J$31,10,FALSE)="","",VLOOKUP(Table1[[#This Row],[sheet]],Prg!$A$7:$J$31,10,FALSE)*1)</f>
        <v>1</v>
      </c>
      <c r="AF69" s="72" t="str">
        <f>VLOOKUP(Table1[[#This Row],[sheet]],Prg!$A$7:$J$31,5,FALSE)</f>
        <v>CONGO (DEMOCRATIC REP.)</v>
      </c>
      <c r="AG69" s="72">
        <f>ROW()</f>
        <v>69</v>
      </c>
    </row>
    <row r="70" spans="2:33" hidden="1" x14ac:dyDescent="0.35">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72116</v>
      </c>
      <c r="AE70" s="72">
        <f>IF(VLOOKUP(Table1[[#This Row],[sheet]],Prg!$A$7:$J$31,10,FALSE)="","",VLOOKUP(Table1[[#This Row],[sheet]],Prg!$A$7:$J$31,10,FALSE)*1)</f>
        <v>1</v>
      </c>
      <c r="AF70" s="72" t="str">
        <f>VLOOKUP(Table1[[#This Row],[sheet]],Prg!$A$7:$J$31,5,FALSE)</f>
        <v>CONGO (DEMOCRATIC REP.)</v>
      </c>
      <c r="AG70" s="72">
        <f>ROW()</f>
        <v>70</v>
      </c>
    </row>
    <row r="71" spans="2:33" hidden="1" x14ac:dyDescent="0.35">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56872</v>
      </c>
      <c r="AE71" s="72">
        <f>IF(VLOOKUP(Table1[[#This Row],[sheet]],Prg!$A$7:$J$31,10,FALSE)="","",VLOOKUP(Table1[[#This Row],[sheet]],Prg!$A$7:$J$31,10,FALSE)*1)</f>
        <v>1</v>
      </c>
      <c r="AF71" s="72" t="str">
        <f>VLOOKUP(Table1[[#This Row],[sheet]],Prg!$A$7:$J$31,5,FALSE)</f>
        <v>CONGO (DEMOCRATIC REP.)</v>
      </c>
      <c r="AG71" s="72">
        <f>ROW()</f>
        <v>71</v>
      </c>
    </row>
    <row r="72" spans="2:33" hidden="1" x14ac:dyDescent="0.35">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9180</v>
      </c>
      <c r="AE72" s="72">
        <f>IF(VLOOKUP(Table1[[#This Row],[sheet]],Prg!$A$7:$J$31,10,FALSE)="","",VLOOKUP(Table1[[#This Row],[sheet]],Prg!$A$7:$J$31,10,FALSE)*1)</f>
        <v>1</v>
      </c>
      <c r="AF72" s="72" t="str">
        <f>VLOOKUP(Table1[[#This Row],[sheet]],Prg!$A$7:$J$31,5,FALSE)</f>
        <v>CONGO (DEMOCRATIC REP.)</v>
      </c>
      <c r="AG72" s="72">
        <f>ROW()</f>
        <v>72</v>
      </c>
    </row>
    <row r="73" spans="2:33" hidden="1" x14ac:dyDescent="0.35">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1000</v>
      </c>
      <c r="AE73" s="72">
        <f>IF(VLOOKUP(Table1[[#This Row],[sheet]],Prg!$A$7:$J$31,10,FALSE)="","",VLOOKUP(Table1[[#This Row],[sheet]],Prg!$A$7:$J$31,10,FALSE)*1)</f>
        <v>1</v>
      </c>
      <c r="AF73" s="72" t="str">
        <f>VLOOKUP(Table1[[#This Row],[sheet]],Prg!$A$7:$J$31,5,FALSE)</f>
        <v>CONGO (DEMOCRATIC REP.)</v>
      </c>
      <c r="AG73" s="72">
        <f>ROW()</f>
        <v>73</v>
      </c>
    </row>
    <row r="74" spans="2:33" hidden="1" x14ac:dyDescent="0.35">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8180</v>
      </c>
      <c r="AE74" s="72">
        <f>IF(VLOOKUP(Table1[[#This Row],[sheet]],Prg!$A$7:$J$31,10,FALSE)="","",VLOOKUP(Table1[[#This Row],[sheet]],Prg!$A$7:$J$31,10,FALSE)*1)</f>
        <v>1</v>
      </c>
      <c r="AF74" s="72" t="str">
        <f>VLOOKUP(Table1[[#This Row],[sheet]],Prg!$A$7:$J$31,5,FALSE)</f>
        <v>CONGO (DEMOCRATIC REP.)</v>
      </c>
      <c r="AG74" s="72">
        <f>ROW()</f>
        <v>74</v>
      </c>
    </row>
    <row r="75" spans="2:33" hidden="1" x14ac:dyDescent="0.35">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CONGO (DEMOCRATIC REP.)</v>
      </c>
      <c r="AG75" s="72">
        <f>ROW()</f>
        <v>75</v>
      </c>
    </row>
    <row r="76" spans="2:33" hidden="1" x14ac:dyDescent="0.35">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138900</v>
      </c>
      <c r="AE76" s="72">
        <f>IF(VLOOKUP(Table1[[#This Row],[sheet]],Prg!$A$7:$J$31,10,FALSE)="","",VLOOKUP(Table1[[#This Row],[sheet]],Prg!$A$7:$J$31,10,FALSE)*1)</f>
        <v>1</v>
      </c>
      <c r="AF76" s="72" t="str">
        <f>VLOOKUP(Table1[[#This Row],[sheet]],Prg!$A$7:$J$31,5,FALSE)</f>
        <v>CONGO (DEMOCRATIC REP.)</v>
      </c>
      <c r="AG76" s="72">
        <f>ROW()</f>
        <v>76</v>
      </c>
    </row>
    <row r="77" spans="2:33" hidden="1" x14ac:dyDescent="0.35">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CONGO (DEMOCRATIC REP.)</v>
      </c>
      <c r="AG77" s="72">
        <f>ROW()</f>
        <v>77</v>
      </c>
    </row>
    <row r="78" spans="2:33" hidden="1" x14ac:dyDescent="0.35">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10680</v>
      </c>
      <c r="AE78" s="72">
        <f>IF(VLOOKUP(Table1[[#This Row],[sheet]],Prg!$A$7:$J$31,10,FALSE)="","",VLOOKUP(Table1[[#This Row],[sheet]],Prg!$A$7:$J$31,10,FALSE)*1)</f>
        <v>1</v>
      </c>
      <c r="AF78" s="72" t="str">
        <f>VLOOKUP(Table1[[#This Row],[sheet]],Prg!$A$7:$J$31,5,FALSE)</f>
        <v>CONGO (DEMOCRATIC REP.)</v>
      </c>
      <c r="AG78" s="72">
        <f>ROW()</f>
        <v>78</v>
      </c>
    </row>
    <row r="79" spans="2:33" hidden="1" x14ac:dyDescent="0.35">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128220</v>
      </c>
      <c r="AE79" s="72">
        <f>IF(VLOOKUP(Table1[[#This Row],[sheet]],Prg!$A$7:$J$31,10,FALSE)="","",VLOOKUP(Table1[[#This Row],[sheet]],Prg!$A$7:$J$31,10,FALSE)*1)</f>
        <v>1</v>
      </c>
      <c r="AF79" s="72" t="str">
        <f>VLOOKUP(Table1[[#This Row],[sheet]],Prg!$A$7:$J$31,5,FALSE)</f>
        <v>CONGO (DEMOCRATIC REP.)</v>
      </c>
      <c r="AG79" s="72">
        <f>ROW()</f>
        <v>79</v>
      </c>
    </row>
    <row r="80" spans="2:33" hidden="1" x14ac:dyDescent="0.35">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0</v>
      </c>
      <c r="AE80" s="72">
        <f>IF(VLOOKUP(Table1[[#This Row],[sheet]],Prg!$A$7:$J$31,10,FALSE)="","",VLOOKUP(Table1[[#This Row],[sheet]],Prg!$A$7:$J$31,10,FALSE)*1)</f>
        <v>1</v>
      </c>
      <c r="AF80" s="72" t="str">
        <f>VLOOKUP(Table1[[#This Row],[sheet]],Prg!$A$7:$J$31,5,FALSE)</f>
        <v>CONGO (DEMOCRATIC REP.)</v>
      </c>
      <c r="AG80" s="72">
        <f>ROW()</f>
        <v>80</v>
      </c>
    </row>
    <row r="81" spans="24:33" hidden="1" x14ac:dyDescent="0.35">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CONGO (DEMOCRATIC REP.)</v>
      </c>
      <c r="AG81" s="72">
        <f>ROW()</f>
        <v>81</v>
      </c>
    </row>
    <row r="82" spans="24:33" hidden="1" x14ac:dyDescent="0.35">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0</v>
      </c>
      <c r="AE82" s="72">
        <f>IF(VLOOKUP(Table1[[#This Row],[sheet]],Prg!$A$7:$J$31,10,FALSE)="","",VLOOKUP(Table1[[#This Row],[sheet]],Prg!$A$7:$J$31,10,FALSE)*1)</f>
        <v>1</v>
      </c>
      <c r="AF82" s="72" t="str">
        <f>VLOOKUP(Table1[[#This Row],[sheet]],Prg!$A$7:$J$31,5,FALSE)</f>
        <v>CONGO (DEMOCRATIC REP.)</v>
      </c>
      <c r="AG82" s="72">
        <f>ROW()</f>
        <v>82</v>
      </c>
    </row>
    <row r="83" spans="24:33" hidden="1" x14ac:dyDescent="0.35">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0</v>
      </c>
      <c r="AE83" s="72">
        <f>IF(VLOOKUP(Table1[[#This Row],[sheet]],Prg!$A$7:$J$31,10,FALSE)="","",VLOOKUP(Table1[[#This Row],[sheet]],Prg!$A$7:$J$31,10,FALSE)*1)</f>
        <v>1</v>
      </c>
      <c r="AF83" s="72" t="str">
        <f>VLOOKUP(Table1[[#This Row],[sheet]],Prg!$A$7:$J$31,5,FALSE)</f>
        <v>CONGO (DEMOCRATIC REP.)</v>
      </c>
      <c r="AG83" s="72">
        <f>ROW()</f>
        <v>83</v>
      </c>
    </row>
    <row r="84" spans="24:33" hidden="1" x14ac:dyDescent="0.35">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439508</v>
      </c>
      <c r="AE84" s="72">
        <f>IF(VLOOKUP(Table1[[#This Row],[sheet]],Prg!$A$7:$J$31,10,FALSE)="","",VLOOKUP(Table1[[#This Row],[sheet]],Prg!$A$7:$J$31,10,FALSE)*1)</f>
        <v>1</v>
      </c>
      <c r="AF84" s="72" t="str">
        <f>VLOOKUP(Table1[[#This Row],[sheet]],Prg!$A$7:$J$31,5,FALSE)</f>
        <v>CONGO (DEMOCRATIC REP.)</v>
      </c>
      <c r="AG84" s="72">
        <f>ROW()</f>
        <v>84</v>
      </c>
    </row>
    <row r="85" spans="24:33" hidden="1" x14ac:dyDescent="0.35">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163440</v>
      </c>
      <c r="AE85" s="72">
        <f>IF(VLOOKUP(Table1[[#This Row],[sheet]],Prg!$A$7:$J$31,10,FALSE)="","",VLOOKUP(Table1[[#This Row],[sheet]],Prg!$A$7:$J$31,10,FALSE)*1)</f>
        <v>1</v>
      </c>
      <c r="AF85" s="72" t="str">
        <f>VLOOKUP(Table1[[#This Row],[sheet]],Prg!$A$7:$J$31,5,FALSE)</f>
        <v>CONGO (DEMOCRATIC REP.)</v>
      </c>
      <c r="AG85" s="72">
        <f>ROW()</f>
        <v>85</v>
      </c>
    </row>
    <row r="86" spans="24:33" hidden="1" x14ac:dyDescent="0.35">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CONGO (DEMOCRATIC REP.)</v>
      </c>
      <c r="AG86" s="72">
        <f>ROW()</f>
        <v>86</v>
      </c>
    </row>
    <row r="87" spans="24:33" hidden="1" x14ac:dyDescent="0.35">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5680</v>
      </c>
      <c r="AE87" s="72">
        <f>IF(VLOOKUP(Table1[[#This Row],[sheet]],Prg!$A$7:$J$31,10,FALSE)="","",VLOOKUP(Table1[[#This Row],[sheet]],Prg!$A$7:$J$31,10,FALSE)*1)</f>
        <v>1</v>
      </c>
      <c r="AF87" s="72" t="str">
        <f>VLOOKUP(Table1[[#This Row],[sheet]],Prg!$A$7:$J$31,5,FALSE)</f>
        <v>CONGO (DEMOCRATIC REP.)</v>
      </c>
      <c r="AG87" s="72">
        <f>ROW()</f>
        <v>87</v>
      </c>
    </row>
    <row r="88" spans="24:33" hidden="1" x14ac:dyDescent="0.35">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157760</v>
      </c>
      <c r="AE88" s="72">
        <f>IF(VLOOKUP(Table1[[#This Row],[sheet]],Prg!$A$7:$J$31,10,FALSE)="","",VLOOKUP(Table1[[#This Row],[sheet]],Prg!$A$7:$J$31,10,FALSE)*1)</f>
        <v>1</v>
      </c>
      <c r="AF88" s="72" t="str">
        <f>VLOOKUP(Table1[[#This Row],[sheet]],Prg!$A$7:$J$31,5,FALSE)</f>
        <v>CONGO (DEMOCRATIC REP.)</v>
      </c>
      <c r="AG88" s="72">
        <f>ROW()</f>
        <v>88</v>
      </c>
    </row>
    <row r="89" spans="24:33" hidden="1" x14ac:dyDescent="0.35">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90976</v>
      </c>
      <c r="AE89" s="72">
        <f>IF(VLOOKUP(Table1[[#This Row],[sheet]],Prg!$A$7:$J$31,10,FALSE)="","",VLOOKUP(Table1[[#This Row],[sheet]],Prg!$A$7:$J$31,10,FALSE)*1)</f>
        <v>1</v>
      </c>
      <c r="AF89" s="72" t="str">
        <f>VLOOKUP(Table1[[#This Row],[sheet]],Prg!$A$7:$J$31,5,FALSE)</f>
        <v>CONGO (DEMOCRATIC REP.)</v>
      </c>
      <c r="AG89" s="72">
        <f>ROW()</f>
        <v>89</v>
      </c>
    </row>
    <row r="90" spans="24:33" hidden="1" x14ac:dyDescent="0.35">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0</v>
      </c>
      <c r="AE90" s="72">
        <f>IF(VLOOKUP(Table1[[#This Row],[sheet]],Prg!$A$7:$J$31,10,FALSE)="","",VLOOKUP(Table1[[#This Row],[sheet]],Prg!$A$7:$J$31,10,FALSE)*1)</f>
        <v>1</v>
      </c>
      <c r="AF90" s="72" t="str">
        <f>VLOOKUP(Table1[[#This Row],[sheet]],Prg!$A$7:$J$31,5,FALSE)</f>
        <v>CONGO (DEMOCRATIC REP.)</v>
      </c>
      <c r="AG90" s="72">
        <f>ROW()</f>
        <v>90</v>
      </c>
    </row>
    <row r="91" spans="24:33" hidden="1" x14ac:dyDescent="0.35">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10680</v>
      </c>
      <c r="AE91" s="72">
        <f>IF(VLOOKUP(Table1[[#This Row],[sheet]],Prg!$A$7:$J$31,10,FALSE)="","",VLOOKUP(Table1[[#This Row],[sheet]],Prg!$A$7:$J$31,10,FALSE)*1)</f>
        <v>1</v>
      </c>
      <c r="AF91" s="72" t="str">
        <f>VLOOKUP(Table1[[#This Row],[sheet]],Prg!$A$7:$J$31,5,FALSE)</f>
        <v>CONGO (DEMOCRATIC REP.)</v>
      </c>
      <c r="AG91" s="72">
        <f>ROW()</f>
        <v>91</v>
      </c>
    </row>
    <row r="92" spans="24:33" hidden="1" x14ac:dyDescent="0.35">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80296</v>
      </c>
      <c r="AE92" s="72">
        <f>IF(VLOOKUP(Table1[[#This Row],[sheet]],Prg!$A$7:$J$31,10,FALSE)="","",VLOOKUP(Table1[[#This Row],[sheet]],Prg!$A$7:$J$31,10,FALSE)*1)</f>
        <v>1</v>
      </c>
      <c r="AF92" s="72" t="str">
        <f>VLOOKUP(Table1[[#This Row],[sheet]],Prg!$A$7:$J$31,5,FALSE)</f>
        <v>CONGO (DEMOCRATIC REP.)</v>
      </c>
      <c r="AG92" s="72">
        <f>ROW()</f>
        <v>92</v>
      </c>
    </row>
    <row r="93" spans="24:33" hidden="1" x14ac:dyDescent="0.35">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185092</v>
      </c>
      <c r="AE93" s="72">
        <f>IF(VLOOKUP(Table1[[#This Row],[sheet]],Prg!$A$7:$J$31,10,FALSE)="","",VLOOKUP(Table1[[#This Row],[sheet]],Prg!$A$7:$J$31,10,FALSE)*1)</f>
        <v>1</v>
      </c>
      <c r="AF93" s="72" t="str">
        <f>VLOOKUP(Table1[[#This Row],[sheet]],Prg!$A$7:$J$31,5,FALSE)</f>
        <v>CONGO (DEMOCRATIC REP.)</v>
      </c>
      <c r="AG93" s="72">
        <f>ROW()</f>
        <v>93</v>
      </c>
    </row>
    <row r="94" spans="24:33" hidden="1" x14ac:dyDescent="0.35">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0</v>
      </c>
      <c r="AE94" s="72">
        <f>IF(VLOOKUP(Table1[[#This Row],[sheet]],Prg!$A$7:$J$31,10,FALSE)="","",VLOOKUP(Table1[[#This Row],[sheet]],Prg!$A$7:$J$31,10,FALSE)*1)</f>
        <v>1</v>
      </c>
      <c r="AF94" s="72" t="str">
        <f>VLOOKUP(Table1[[#This Row],[sheet]],Prg!$A$7:$J$31,5,FALSE)</f>
        <v>CONGO (DEMOCRATIC REP.)</v>
      </c>
      <c r="AG94" s="72">
        <f>ROW()</f>
        <v>94</v>
      </c>
    </row>
    <row r="95" spans="24:33" hidden="1" x14ac:dyDescent="0.35">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74820</v>
      </c>
      <c r="AE95" s="72">
        <f>IF(VLOOKUP(Table1[[#This Row],[sheet]],Prg!$A$7:$J$31,10,FALSE)="","",VLOOKUP(Table1[[#This Row],[sheet]],Prg!$A$7:$J$31,10,FALSE)*1)</f>
        <v>1</v>
      </c>
      <c r="AF95" s="72" t="str">
        <f>VLOOKUP(Table1[[#This Row],[sheet]],Prg!$A$7:$J$31,5,FALSE)</f>
        <v>CONGO (DEMOCRATIC REP.)</v>
      </c>
      <c r="AG95" s="72">
        <f>ROW()</f>
        <v>95</v>
      </c>
    </row>
    <row r="96" spans="24:33" hidden="1" x14ac:dyDescent="0.35">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110272</v>
      </c>
      <c r="AE96" s="72">
        <f>IF(VLOOKUP(Table1[[#This Row],[sheet]],Prg!$A$7:$J$31,10,FALSE)="","",VLOOKUP(Table1[[#This Row],[sheet]],Prg!$A$7:$J$31,10,FALSE)*1)</f>
        <v>1</v>
      </c>
      <c r="AF96" s="72" t="str">
        <f>VLOOKUP(Table1[[#This Row],[sheet]],Prg!$A$7:$J$31,5,FALSE)</f>
        <v>CONGO (DEMOCRATIC REP.)</v>
      </c>
      <c r="AG96" s="72">
        <f>ROW()</f>
        <v>96</v>
      </c>
    </row>
    <row r="97" spans="24:33" hidden="1" x14ac:dyDescent="0.35">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CONGO (DEMOCRATIC REP.)</v>
      </c>
      <c r="AG97" s="72">
        <f>ROW()</f>
        <v>97</v>
      </c>
    </row>
    <row r="98" spans="24:33" hidden="1" x14ac:dyDescent="0.35">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209381.59999999998</v>
      </c>
      <c r="AE98" s="72">
        <f>IF(VLOOKUP(Table1[[#This Row],[sheet]],Prg!$A$7:$J$31,10,FALSE)="","",VLOOKUP(Table1[[#This Row],[sheet]],Prg!$A$7:$J$31,10,FALSE)*1)</f>
        <v>1</v>
      </c>
      <c r="AF98" s="72" t="str">
        <f>VLOOKUP(Table1[[#This Row],[sheet]],Prg!$A$7:$J$31,5,FALSE)</f>
        <v>CONGO (DEMOCRATIC REP.)</v>
      </c>
      <c r="AG98" s="72">
        <f>ROW()</f>
        <v>98</v>
      </c>
    </row>
    <row r="99" spans="24:33" hidden="1" x14ac:dyDescent="0.35">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81490.45</v>
      </c>
      <c r="AE99" s="72">
        <f>IF(VLOOKUP(Table1[[#This Row],[sheet]],Prg!$A$7:$J$31,10,FALSE)="","",VLOOKUP(Table1[[#This Row],[sheet]],Prg!$A$7:$J$31,10,FALSE)*1)</f>
        <v>1</v>
      </c>
      <c r="AF99" s="72" t="str">
        <f>VLOOKUP(Table1[[#This Row],[sheet]],Prg!$A$7:$J$31,5,FALSE)</f>
        <v>CONGO (DEMOCRATIC REP.)</v>
      </c>
      <c r="AG99" s="72">
        <f>ROW()</f>
        <v>99</v>
      </c>
    </row>
    <row r="100" spans="24:33" hidden="1" x14ac:dyDescent="0.35">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71019.149999999994</v>
      </c>
      <c r="AE100" s="72">
        <f>IF(VLOOKUP(Table1[[#This Row],[sheet]],Prg!$A$7:$J$31,10,FALSE)="","",VLOOKUP(Table1[[#This Row],[sheet]],Prg!$A$7:$J$31,10,FALSE)*1)</f>
        <v>1</v>
      </c>
      <c r="AF100" s="72" t="str">
        <f>VLOOKUP(Table1[[#This Row],[sheet]],Prg!$A$7:$J$31,5,FALSE)</f>
        <v>CONGO (DEMOCRATIC REP.)</v>
      </c>
      <c r="AG100" s="72">
        <f>ROW()</f>
        <v>100</v>
      </c>
    </row>
    <row r="101" spans="24:33" hidden="1" x14ac:dyDescent="0.35">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56872</v>
      </c>
      <c r="AE101" s="72">
        <f>IF(VLOOKUP(Table1[[#This Row],[sheet]],Prg!$A$7:$J$31,10,FALSE)="","",VLOOKUP(Table1[[#This Row],[sheet]],Prg!$A$7:$J$31,10,FALSE)*1)</f>
        <v>1</v>
      </c>
      <c r="AF101" s="72" t="str">
        <f>VLOOKUP(Table1[[#This Row],[sheet]],Prg!$A$7:$J$31,5,FALSE)</f>
        <v>CONGO (DEMOCRATIC REP.)</v>
      </c>
      <c r="AG101" s="72">
        <f>ROW()</f>
        <v>101</v>
      </c>
    </row>
    <row r="102" spans="24:33" hidden="1" x14ac:dyDescent="0.35">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3280</v>
      </c>
      <c r="AE102" s="72">
        <f>IF(VLOOKUP(Table1[[#This Row],[sheet]],Prg!$A$7:$J$31,10,FALSE)="","",VLOOKUP(Table1[[#This Row],[sheet]],Prg!$A$7:$J$31,10,FALSE)*1)</f>
        <v>1</v>
      </c>
      <c r="AF102" s="72" t="str">
        <f>VLOOKUP(Table1[[#This Row],[sheet]],Prg!$A$7:$J$31,5,FALSE)</f>
        <v>CONGO (DEMOCRATIC REP.)</v>
      </c>
      <c r="AG102" s="72">
        <f>ROW()</f>
        <v>102</v>
      </c>
    </row>
    <row r="103" spans="24:33" hidden="1" x14ac:dyDescent="0.35">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CONGO (DEMOCRATIC REP.)</v>
      </c>
      <c r="AG103" s="72">
        <f>ROW()</f>
        <v>103</v>
      </c>
    </row>
    <row r="104" spans="24:33" hidden="1" x14ac:dyDescent="0.35">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3280</v>
      </c>
      <c r="AE104" s="72">
        <f>IF(VLOOKUP(Table1[[#This Row],[sheet]],Prg!$A$7:$J$31,10,FALSE)="","",VLOOKUP(Table1[[#This Row],[sheet]],Prg!$A$7:$J$31,10,FALSE)*1)</f>
        <v>1</v>
      </c>
      <c r="AF104" s="72" t="str">
        <f>VLOOKUP(Table1[[#This Row],[sheet]],Prg!$A$7:$J$31,5,FALSE)</f>
        <v>CONGO (DEMOCRATIC REP.)</v>
      </c>
      <c r="AG104" s="72">
        <f>ROW()</f>
        <v>104</v>
      </c>
    </row>
    <row r="105" spans="24:33" hidden="1" x14ac:dyDescent="0.35">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CONGO (DEMOCRATIC REP.)</v>
      </c>
      <c r="AG105" s="72">
        <f>ROW()</f>
        <v>105</v>
      </c>
    </row>
    <row r="106" spans="24:33" hidden="1" x14ac:dyDescent="0.35">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142900</v>
      </c>
      <c r="AE106" s="72">
        <f>IF(VLOOKUP(Table1[[#This Row],[sheet]],Prg!$A$7:$J$31,10,FALSE)="","",VLOOKUP(Table1[[#This Row],[sheet]],Prg!$A$7:$J$31,10,FALSE)*1)</f>
        <v>1</v>
      </c>
      <c r="AF106" s="72" t="str">
        <f>VLOOKUP(Table1[[#This Row],[sheet]],Prg!$A$7:$J$31,5,FALSE)</f>
        <v>CONGO (DEMOCRATIC REP.)</v>
      </c>
      <c r="AG106" s="72">
        <f>ROW()</f>
        <v>106</v>
      </c>
    </row>
    <row r="107" spans="24:33" hidden="1" x14ac:dyDescent="0.35">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CONGO (DEMOCRATIC REP.)</v>
      </c>
      <c r="AG107" s="72">
        <f>ROW()</f>
        <v>107</v>
      </c>
    </row>
    <row r="108" spans="24:33" hidden="1" x14ac:dyDescent="0.35">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10680</v>
      </c>
      <c r="AE108" s="72">
        <f>IF(VLOOKUP(Table1[[#This Row],[sheet]],Prg!$A$7:$J$31,10,FALSE)="","",VLOOKUP(Table1[[#This Row],[sheet]],Prg!$A$7:$J$31,10,FALSE)*1)</f>
        <v>1</v>
      </c>
      <c r="AF108" s="72" t="str">
        <f>VLOOKUP(Table1[[#This Row],[sheet]],Prg!$A$7:$J$31,5,FALSE)</f>
        <v>CONGO (DEMOCRATIC REP.)</v>
      </c>
      <c r="AG108" s="72">
        <f>ROW()</f>
        <v>108</v>
      </c>
    </row>
    <row r="109" spans="24:33" hidden="1" x14ac:dyDescent="0.35">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132220</v>
      </c>
      <c r="AE109" s="72">
        <f>IF(VLOOKUP(Table1[[#This Row],[sheet]],Prg!$A$7:$J$31,10,FALSE)="","",VLOOKUP(Table1[[#This Row],[sheet]],Prg!$A$7:$J$31,10,FALSE)*1)</f>
        <v>1</v>
      </c>
      <c r="AF109" s="72" t="str">
        <f>VLOOKUP(Table1[[#This Row],[sheet]],Prg!$A$7:$J$31,5,FALSE)</f>
        <v>CONGO (DEMOCRATIC REP.)</v>
      </c>
      <c r="AG109" s="72">
        <f>ROW()</f>
        <v>109</v>
      </c>
    </row>
    <row r="110" spans="24:33" hidden="1" x14ac:dyDescent="0.35">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0</v>
      </c>
      <c r="AE110" s="72">
        <f>IF(VLOOKUP(Table1[[#This Row],[sheet]],Prg!$A$7:$J$31,10,FALSE)="","",VLOOKUP(Table1[[#This Row],[sheet]],Prg!$A$7:$J$31,10,FALSE)*1)</f>
        <v>1</v>
      </c>
      <c r="AF110" s="72" t="str">
        <f>VLOOKUP(Table1[[#This Row],[sheet]],Prg!$A$7:$J$31,5,FALSE)</f>
        <v>CONGO (DEMOCRATIC REP.)</v>
      </c>
      <c r="AG110" s="72">
        <f>ROW()</f>
        <v>110</v>
      </c>
    </row>
    <row r="111" spans="24:33" hidden="1" x14ac:dyDescent="0.35">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CONGO (DEMOCRATIC REP.)</v>
      </c>
      <c r="AG111" s="72">
        <f>ROW()</f>
        <v>111</v>
      </c>
    </row>
    <row r="112" spans="24:33" hidden="1" x14ac:dyDescent="0.35">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0</v>
      </c>
      <c r="AE112" s="72">
        <f>IF(VLOOKUP(Table1[[#This Row],[sheet]],Prg!$A$7:$J$31,10,FALSE)="","",VLOOKUP(Table1[[#This Row],[sheet]],Prg!$A$7:$J$31,10,FALSE)*1)</f>
        <v>1</v>
      </c>
      <c r="AF112" s="72" t="str">
        <f>VLOOKUP(Table1[[#This Row],[sheet]],Prg!$A$7:$J$31,5,FALSE)</f>
        <v>CONGO (DEMOCRATIC REP.)</v>
      </c>
      <c r="AG112" s="72">
        <f>ROW()</f>
        <v>112</v>
      </c>
    </row>
    <row r="113" spans="24:33" hidden="1" x14ac:dyDescent="0.35">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0</v>
      </c>
      <c r="AE113" s="72">
        <f>IF(VLOOKUP(Table1[[#This Row],[sheet]],Prg!$A$7:$J$31,10,FALSE)="","",VLOOKUP(Table1[[#This Row],[sheet]],Prg!$A$7:$J$31,10,FALSE)*1)</f>
        <v>1</v>
      </c>
      <c r="AF113" s="72" t="str">
        <f>VLOOKUP(Table1[[#This Row],[sheet]],Prg!$A$7:$J$31,5,FALSE)</f>
        <v>CONGO (DEMOCRATIC REP.)</v>
      </c>
      <c r="AG113" s="72">
        <f>ROW()</f>
        <v>113</v>
      </c>
    </row>
    <row r="114" spans="24:33" hidden="1" x14ac:dyDescent="0.35">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355561.6</v>
      </c>
      <c r="AE114" s="72">
        <f>IF(VLOOKUP(Table1[[#This Row],[sheet]],Prg!$A$7:$J$31,10,FALSE)="","",VLOOKUP(Table1[[#This Row],[sheet]],Prg!$A$7:$J$31,10,FALSE)*1)</f>
        <v>1</v>
      </c>
      <c r="AF114" s="72" t="str">
        <f>VLOOKUP(Table1[[#This Row],[sheet]],Prg!$A$7:$J$31,5,FALSE)</f>
        <v>CONGO (DEMOCRATIC REP.)</v>
      </c>
      <c r="AG114" s="72">
        <f>ROW()</f>
        <v>114</v>
      </c>
    </row>
    <row r="115" spans="24:33" hidden="1" x14ac:dyDescent="0.35">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81490.45</v>
      </c>
      <c r="AE115" s="72">
        <f>IF(VLOOKUP(Table1[[#This Row],[sheet]],Prg!$A$7:$J$31,10,FALSE)="","",VLOOKUP(Table1[[#This Row],[sheet]],Prg!$A$7:$J$31,10,FALSE)*1)</f>
        <v>1</v>
      </c>
      <c r="AF115" s="72" t="str">
        <f>VLOOKUP(Table1[[#This Row],[sheet]],Prg!$A$7:$J$31,5,FALSE)</f>
        <v>CONGO (DEMOCRATIC REP.)</v>
      </c>
      <c r="AG115" s="72">
        <f>ROW()</f>
        <v>115</v>
      </c>
    </row>
    <row r="116" spans="24:33" hidden="1" x14ac:dyDescent="0.35">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CONGO (DEMOCRATIC REP.)</v>
      </c>
      <c r="AG116" s="72">
        <f>ROW()</f>
        <v>116</v>
      </c>
    </row>
    <row r="117" spans="24:33" hidden="1" x14ac:dyDescent="0.35">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1000</v>
      </c>
      <c r="AE117" s="72">
        <f>IF(VLOOKUP(Table1[[#This Row],[sheet]],Prg!$A$7:$J$31,10,FALSE)="","",VLOOKUP(Table1[[#This Row],[sheet]],Prg!$A$7:$J$31,10,FALSE)*1)</f>
        <v>1</v>
      </c>
      <c r="AF117" s="72" t="str">
        <f>VLOOKUP(Table1[[#This Row],[sheet]],Prg!$A$7:$J$31,5,FALSE)</f>
        <v>CONGO (DEMOCRATIC REP.)</v>
      </c>
      <c r="AG117" s="72">
        <f>ROW()</f>
        <v>117</v>
      </c>
    </row>
    <row r="118" spans="24:33" hidden="1" x14ac:dyDescent="0.35">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80490.45</v>
      </c>
      <c r="AE118" s="72">
        <f>IF(VLOOKUP(Table1[[#This Row],[sheet]],Prg!$A$7:$J$31,10,FALSE)="","",VLOOKUP(Table1[[#This Row],[sheet]],Prg!$A$7:$J$31,10,FALSE)*1)</f>
        <v>1</v>
      </c>
      <c r="AF118" s="72" t="str">
        <f>VLOOKUP(Table1[[#This Row],[sheet]],Prg!$A$7:$J$31,5,FALSE)</f>
        <v>CONGO (DEMOCRATIC REP.)</v>
      </c>
      <c r="AG118" s="72">
        <f>ROW()</f>
        <v>118</v>
      </c>
    </row>
    <row r="119" spans="24:33" hidden="1" x14ac:dyDescent="0.35">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84979.15</v>
      </c>
      <c r="AE119" s="72">
        <f>IF(VLOOKUP(Table1[[#This Row],[sheet]],Prg!$A$7:$J$31,10,FALSE)="","",VLOOKUP(Table1[[#This Row],[sheet]],Prg!$A$7:$J$31,10,FALSE)*1)</f>
        <v>1</v>
      </c>
      <c r="AF119" s="72" t="str">
        <f>VLOOKUP(Table1[[#This Row],[sheet]],Prg!$A$7:$J$31,5,FALSE)</f>
        <v>CONGO (DEMOCRATIC REP.)</v>
      </c>
      <c r="AG119" s="72">
        <f>ROW()</f>
        <v>119</v>
      </c>
    </row>
    <row r="120" spans="24:33" hidden="1" x14ac:dyDescent="0.35">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0</v>
      </c>
      <c r="AE120" s="72">
        <f>IF(VLOOKUP(Table1[[#This Row],[sheet]],Prg!$A$7:$J$31,10,FALSE)="","",VLOOKUP(Table1[[#This Row],[sheet]],Prg!$A$7:$J$31,10,FALSE)*1)</f>
        <v>1</v>
      </c>
      <c r="AF120" s="72" t="str">
        <f>VLOOKUP(Table1[[#This Row],[sheet]],Prg!$A$7:$J$31,5,FALSE)</f>
        <v>CONGO (DEMOCRATIC REP.)</v>
      </c>
      <c r="AG120" s="72">
        <f>ROW()</f>
        <v>120</v>
      </c>
    </row>
    <row r="121" spans="24:33" hidden="1" x14ac:dyDescent="0.35">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10680</v>
      </c>
      <c r="AE121" s="72">
        <f>IF(VLOOKUP(Table1[[#This Row],[sheet]],Prg!$A$7:$J$31,10,FALSE)="","",VLOOKUP(Table1[[#This Row],[sheet]],Prg!$A$7:$J$31,10,FALSE)*1)</f>
        <v>1</v>
      </c>
      <c r="AF121" s="72" t="str">
        <f>VLOOKUP(Table1[[#This Row],[sheet]],Prg!$A$7:$J$31,5,FALSE)</f>
        <v>CONGO (DEMOCRATIC REP.)</v>
      </c>
      <c r="AG121" s="72">
        <f>ROW()</f>
        <v>121</v>
      </c>
    </row>
    <row r="122" spans="24:33" hidden="1" x14ac:dyDescent="0.35">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74299.149999999994</v>
      </c>
      <c r="AE122" s="72">
        <f>IF(VLOOKUP(Table1[[#This Row],[sheet]],Prg!$A$7:$J$31,10,FALSE)="","",VLOOKUP(Table1[[#This Row],[sheet]],Prg!$A$7:$J$31,10,FALSE)*1)</f>
        <v>1</v>
      </c>
      <c r="AF122" s="72" t="str">
        <f>VLOOKUP(Table1[[#This Row],[sheet]],Prg!$A$7:$J$31,5,FALSE)</f>
        <v>CONGO (DEMOCRATIC REP.)</v>
      </c>
      <c r="AG122" s="72">
        <f>ROW()</f>
        <v>122</v>
      </c>
    </row>
    <row r="123" spans="24:33" hidden="1" x14ac:dyDescent="0.35">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189092</v>
      </c>
      <c r="AE123" s="72">
        <f>IF(VLOOKUP(Table1[[#This Row],[sheet]],Prg!$A$7:$J$31,10,FALSE)="","",VLOOKUP(Table1[[#This Row],[sheet]],Prg!$A$7:$J$31,10,FALSE)*1)</f>
        <v>1</v>
      </c>
      <c r="AF123" s="72" t="str">
        <f>VLOOKUP(Table1[[#This Row],[sheet]],Prg!$A$7:$J$31,5,FALSE)</f>
        <v>CONGO (DEMOCRATIC REP.)</v>
      </c>
      <c r="AG123" s="72">
        <f>ROW()</f>
        <v>123</v>
      </c>
    </row>
    <row r="124" spans="24:33" hidden="1" x14ac:dyDescent="0.35">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0</v>
      </c>
      <c r="AE124" s="72">
        <f>IF(VLOOKUP(Table1[[#This Row],[sheet]],Prg!$A$7:$J$31,10,FALSE)="","",VLOOKUP(Table1[[#This Row],[sheet]],Prg!$A$7:$J$31,10,FALSE)*1)</f>
        <v>1</v>
      </c>
      <c r="AF124" s="72" t="str">
        <f>VLOOKUP(Table1[[#This Row],[sheet]],Prg!$A$7:$J$31,5,FALSE)</f>
        <v>CONGO (DEMOCRATIC REP.)</v>
      </c>
      <c r="AG124" s="72">
        <f>ROW()</f>
        <v>124</v>
      </c>
    </row>
    <row r="125" spans="24:33" hidden="1" x14ac:dyDescent="0.35">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74820</v>
      </c>
      <c r="AE125" s="72">
        <f>IF(VLOOKUP(Table1[[#This Row],[sheet]],Prg!$A$7:$J$31,10,FALSE)="","",VLOOKUP(Table1[[#This Row],[sheet]],Prg!$A$7:$J$31,10,FALSE)*1)</f>
        <v>1</v>
      </c>
      <c r="AF125" s="72" t="str">
        <f>VLOOKUP(Table1[[#This Row],[sheet]],Prg!$A$7:$J$31,5,FALSE)</f>
        <v>CONGO (DEMOCRATIC REP.)</v>
      </c>
      <c r="AG125" s="72">
        <f>ROW()</f>
        <v>125</v>
      </c>
    </row>
    <row r="126" spans="24:33" hidden="1" x14ac:dyDescent="0.35">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114272</v>
      </c>
      <c r="AE126" s="72">
        <f>IF(VLOOKUP(Table1[[#This Row],[sheet]],Prg!$A$7:$J$31,10,FALSE)="","",VLOOKUP(Table1[[#This Row],[sheet]],Prg!$A$7:$J$31,10,FALSE)*1)</f>
        <v>1</v>
      </c>
      <c r="AF126" s="72" t="str">
        <f>VLOOKUP(Table1[[#This Row],[sheet]],Prg!$A$7:$J$31,5,FALSE)</f>
        <v>CONGO (DEMOCRATIC REP.)</v>
      </c>
      <c r="AG126" s="72">
        <f>ROW()</f>
        <v>126</v>
      </c>
    </row>
    <row r="127" spans="24:33" hidden="1" x14ac:dyDescent="0.35">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CONGO (DEMOCRATIC REP.)</v>
      </c>
      <c r="AG127" s="72">
        <f>ROW()</f>
        <v>127</v>
      </c>
    </row>
    <row r="128" spans="24:33" hidden="1" x14ac:dyDescent="0.35">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143751.98000000001</v>
      </c>
      <c r="AE128" s="72">
        <f>IF(VLOOKUP(Table1[[#This Row],[sheet]],Prg!$A$7:$J$31,10,FALSE)="","",VLOOKUP(Table1[[#This Row],[sheet]],Prg!$A$7:$J$31,10,FALSE)*1)</f>
        <v>1</v>
      </c>
      <c r="AF128" s="72" t="str">
        <f>VLOOKUP(Table1[[#This Row],[sheet]],Prg!$A$7:$J$31,5,FALSE)</f>
        <v>CONGO (DEMOCRATIC REP.)</v>
      </c>
      <c r="AG128" s="72">
        <f>ROW()</f>
        <v>128</v>
      </c>
    </row>
    <row r="129" spans="24:33" hidden="1" x14ac:dyDescent="0.35">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79383.55</v>
      </c>
      <c r="AE129" s="72">
        <f>IF(VLOOKUP(Table1[[#This Row],[sheet]],Prg!$A$7:$J$31,10,FALSE)="","",VLOOKUP(Table1[[#This Row],[sheet]],Prg!$A$7:$J$31,10,FALSE)*1)</f>
        <v>1</v>
      </c>
      <c r="AF129" s="72" t="str">
        <f>VLOOKUP(Table1[[#This Row],[sheet]],Prg!$A$7:$J$31,5,FALSE)</f>
        <v>CONGO (DEMOCRATIC REP.)</v>
      </c>
      <c r="AG129" s="72">
        <f>ROW()</f>
        <v>129</v>
      </c>
    </row>
    <row r="130" spans="24:33" hidden="1" x14ac:dyDescent="0.35">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62768.43</v>
      </c>
      <c r="AE130" s="72">
        <f>IF(VLOOKUP(Table1[[#This Row],[sheet]],Prg!$A$7:$J$31,10,FALSE)="","",VLOOKUP(Table1[[#This Row],[sheet]],Prg!$A$7:$J$31,10,FALSE)*1)</f>
        <v>1</v>
      </c>
      <c r="AF130" s="72" t="str">
        <f>VLOOKUP(Table1[[#This Row],[sheet]],Prg!$A$7:$J$31,5,FALSE)</f>
        <v>CONGO (DEMOCRATIC REP.)</v>
      </c>
      <c r="AG130" s="72">
        <f>ROW()</f>
        <v>130</v>
      </c>
    </row>
    <row r="131" spans="24:33" hidden="1" x14ac:dyDescent="0.35">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1600</v>
      </c>
      <c r="AE131" s="72">
        <f>IF(VLOOKUP(Table1[[#This Row],[sheet]],Prg!$A$7:$J$31,10,FALSE)="","",VLOOKUP(Table1[[#This Row],[sheet]],Prg!$A$7:$J$31,10,FALSE)*1)</f>
        <v>1</v>
      </c>
      <c r="AF131" s="72" t="str">
        <f>VLOOKUP(Table1[[#This Row],[sheet]],Prg!$A$7:$J$31,5,FALSE)</f>
        <v>CONGO (DEMOCRATIC REP.)</v>
      </c>
      <c r="AG131" s="72">
        <f>ROW()</f>
        <v>131</v>
      </c>
    </row>
    <row r="132" spans="24:33" hidden="1" x14ac:dyDescent="0.35">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7880</v>
      </c>
      <c r="AE132" s="72">
        <f>IF(VLOOKUP(Table1[[#This Row],[sheet]],Prg!$A$7:$J$31,10,FALSE)="","",VLOOKUP(Table1[[#This Row],[sheet]],Prg!$A$7:$J$31,10,FALSE)*1)</f>
        <v>1</v>
      </c>
      <c r="AF132" s="72" t="str">
        <f>VLOOKUP(Table1[[#This Row],[sheet]],Prg!$A$7:$J$31,5,FALSE)</f>
        <v>CONGO (DEMOCRATIC REP.)</v>
      </c>
      <c r="AG132" s="72">
        <f>ROW()</f>
        <v>132</v>
      </c>
    </row>
    <row r="133" spans="24:33" hidden="1" x14ac:dyDescent="0.35">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4000</v>
      </c>
      <c r="AE133" s="72">
        <f>IF(VLOOKUP(Table1[[#This Row],[sheet]],Prg!$A$7:$J$31,10,FALSE)="","",VLOOKUP(Table1[[#This Row],[sheet]],Prg!$A$7:$J$31,10,FALSE)*1)</f>
        <v>1</v>
      </c>
      <c r="AF133" s="72" t="str">
        <f>VLOOKUP(Table1[[#This Row],[sheet]],Prg!$A$7:$J$31,5,FALSE)</f>
        <v>CONGO (DEMOCRATIC REP.)</v>
      </c>
      <c r="AG133" s="72">
        <f>ROW()</f>
        <v>133</v>
      </c>
    </row>
    <row r="134" spans="24:33" hidden="1" x14ac:dyDescent="0.35">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3880</v>
      </c>
      <c r="AE134" s="72">
        <f>IF(VLOOKUP(Table1[[#This Row],[sheet]],Prg!$A$7:$J$31,10,FALSE)="","",VLOOKUP(Table1[[#This Row],[sheet]],Prg!$A$7:$J$31,10,FALSE)*1)</f>
        <v>1</v>
      </c>
      <c r="AF134" s="72" t="str">
        <f>VLOOKUP(Table1[[#This Row],[sheet]],Prg!$A$7:$J$31,5,FALSE)</f>
        <v>CONGO (DEMOCRATIC REP.)</v>
      </c>
      <c r="AG134" s="72">
        <f>ROW()</f>
        <v>134</v>
      </c>
    </row>
    <row r="135" spans="24:33" hidden="1" x14ac:dyDescent="0.35">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CONGO (DEMOCRATIC REP.)</v>
      </c>
      <c r="AG135" s="72">
        <f>ROW()</f>
        <v>135</v>
      </c>
    </row>
    <row r="136" spans="24:33" hidden="1" x14ac:dyDescent="0.35">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159800</v>
      </c>
      <c r="AE136" s="72">
        <f>IF(VLOOKUP(Table1[[#This Row],[sheet]],Prg!$A$7:$J$31,10,FALSE)="","",VLOOKUP(Table1[[#This Row],[sheet]],Prg!$A$7:$J$31,10,FALSE)*1)</f>
        <v>1</v>
      </c>
      <c r="AF136" s="72" t="str">
        <f>VLOOKUP(Table1[[#This Row],[sheet]],Prg!$A$7:$J$31,5,FALSE)</f>
        <v>CONGO (DEMOCRATIC REP.)</v>
      </c>
      <c r="AG136" s="72">
        <f>ROW()</f>
        <v>136</v>
      </c>
    </row>
    <row r="137" spans="24:33" hidden="1" x14ac:dyDescent="0.35">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25000</v>
      </c>
      <c r="AE137" s="72">
        <f>IF(VLOOKUP(Table1[[#This Row],[sheet]],Prg!$A$7:$J$31,10,FALSE)="","",VLOOKUP(Table1[[#This Row],[sheet]],Prg!$A$7:$J$31,10,FALSE)*1)</f>
        <v>1</v>
      </c>
      <c r="AF137" s="72" t="str">
        <f>VLOOKUP(Table1[[#This Row],[sheet]],Prg!$A$7:$J$31,5,FALSE)</f>
        <v>CONGO (DEMOCRATIC REP.)</v>
      </c>
      <c r="AG137" s="72">
        <f>ROW()</f>
        <v>137</v>
      </c>
    </row>
    <row r="138" spans="24:33" hidden="1" x14ac:dyDescent="0.35">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12580</v>
      </c>
      <c r="AE138" s="72">
        <f>IF(VLOOKUP(Table1[[#This Row],[sheet]],Prg!$A$7:$J$31,10,FALSE)="","",VLOOKUP(Table1[[#This Row],[sheet]],Prg!$A$7:$J$31,10,FALSE)*1)</f>
        <v>1</v>
      </c>
      <c r="AF138" s="72" t="str">
        <f>VLOOKUP(Table1[[#This Row],[sheet]],Prg!$A$7:$J$31,5,FALSE)</f>
        <v>CONGO (DEMOCRATIC REP.)</v>
      </c>
      <c r="AG138" s="72">
        <f>ROW()</f>
        <v>138</v>
      </c>
    </row>
    <row r="139" spans="24:33" hidden="1" x14ac:dyDescent="0.35">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122220</v>
      </c>
      <c r="AE139" s="72">
        <f>IF(VLOOKUP(Table1[[#This Row],[sheet]],Prg!$A$7:$J$31,10,FALSE)="","",VLOOKUP(Table1[[#This Row],[sheet]],Prg!$A$7:$J$31,10,FALSE)*1)</f>
        <v>1</v>
      </c>
      <c r="AF139" s="72" t="str">
        <f>VLOOKUP(Table1[[#This Row],[sheet]],Prg!$A$7:$J$31,5,FALSE)</f>
        <v>CONGO (DEMOCRATIC REP.)</v>
      </c>
      <c r="AG139" s="72">
        <f>ROW()</f>
        <v>139</v>
      </c>
    </row>
    <row r="140" spans="24:33" hidden="1" x14ac:dyDescent="0.35">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0</v>
      </c>
      <c r="AE140" s="72">
        <f>IF(VLOOKUP(Table1[[#This Row],[sheet]],Prg!$A$7:$J$31,10,FALSE)="","",VLOOKUP(Table1[[#This Row],[sheet]],Prg!$A$7:$J$31,10,FALSE)*1)</f>
        <v>1</v>
      </c>
      <c r="AF140" s="72" t="str">
        <f>VLOOKUP(Table1[[#This Row],[sheet]],Prg!$A$7:$J$31,5,FALSE)</f>
        <v>CONGO (DEMOCRATIC REP.)</v>
      </c>
      <c r="AG140" s="72">
        <f>ROW()</f>
        <v>140</v>
      </c>
    </row>
    <row r="141" spans="24:33" hidden="1" x14ac:dyDescent="0.35">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CONGO (DEMOCRATIC REP.)</v>
      </c>
      <c r="AG141" s="72">
        <f>ROW()</f>
        <v>141</v>
      </c>
    </row>
    <row r="142" spans="24:33" hidden="1" x14ac:dyDescent="0.35">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0</v>
      </c>
      <c r="AE142" s="72">
        <f>IF(VLOOKUP(Table1[[#This Row],[sheet]],Prg!$A$7:$J$31,10,FALSE)="","",VLOOKUP(Table1[[#This Row],[sheet]],Prg!$A$7:$J$31,10,FALSE)*1)</f>
        <v>1</v>
      </c>
      <c r="AF142" s="72" t="str">
        <f>VLOOKUP(Table1[[#This Row],[sheet]],Prg!$A$7:$J$31,5,FALSE)</f>
        <v>CONGO (DEMOCRATIC REP.)</v>
      </c>
      <c r="AG142" s="72">
        <f>ROW()</f>
        <v>142</v>
      </c>
    </row>
    <row r="143" spans="24:33" hidden="1" x14ac:dyDescent="0.35">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0</v>
      </c>
      <c r="AE143" s="72">
        <f>IF(VLOOKUP(Table1[[#This Row],[sheet]],Prg!$A$7:$J$31,10,FALSE)="","",VLOOKUP(Table1[[#This Row],[sheet]],Prg!$A$7:$J$31,10,FALSE)*1)</f>
        <v>1</v>
      </c>
      <c r="AF143" s="72" t="str">
        <f>VLOOKUP(Table1[[#This Row],[sheet]],Prg!$A$7:$J$31,5,FALSE)</f>
        <v>CONGO (DEMOCRATIC REP.)</v>
      </c>
      <c r="AG143" s="72">
        <f>ROW()</f>
        <v>143</v>
      </c>
    </row>
    <row r="144" spans="24:33" hidden="1" x14ac:dyDescent="0.35">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311431.98</v>
      </c>
      <c r="AE144" s="72">
        <f>IF(VLOOKUP(Table1[[#This Row],[sheet]],Prg!$A$7:$J$31,10,FALSE)="","",VLOOKUP(Table1[[#This Row],[sheet]],Prg!$A$7:$J$31,10,FALSE)*1)</f>
        <v>1</v>
      </c>
      <c r="AF144" s="72" t="str">
        <f>VLOOKUP(Table1[[#This Row],[sheet]],Prg!$A$7:$J$31,5,FALSE)</f>
        <v>CONGO (DEMOCRATIC REP.)</v>
      </c>
      <c r="AG144" s="72">
        <f>ROW()</f>
        <v>144</v>
      </c>
    </row>
    <row r="145" spans="24:33" hidden="1" x14ac:dyDescent="0.35">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108383.55</v>
      </c>
      <c r="AE145" s="72">
        <f>IF(VLOOKUP(Table1[[#This Row],[sheet]],Prg!$A$7:$J$31,10,FALSE)="","",VLOOKUP(Table1[[#This Row],[sheet]],Prg!$A$7:$J$31,10,FALSE)*1)</f>
        <v>1</v>
      </c>
      <c r="AF145" s="72" t="str">
        <f>VLOOKUP(Table1[[#This Row],[sheet]],Prg!$A$7:$J$31,5,FALSE)</f>
        <v>CONGO (DEMOCRATIC REP.)</v>
      </c>
      <c r="AG145" s="72">
        <f>ROW()</f>
        <v>145</v>
      </c>
    </row>
    <row r="146" spans="24:33" hidden="1" x14ac:dyDescent="0.35">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25000</v>
      </c>
      <c r="AE146" s="72">
        <f>IF(VLOOKUP(Table1[[#This Row],[sheet]],Prg!$A$7:$J$31,10,FALSE)="","",VLOOKUP(Table1[[#This Row],[sheet]],Prg!$A$7:$J$31,10,FALSE)*1)</f>
        <v>1</v>
      </c>
      <c r="AF146" s="72" t="str">
        <f>VLOOKUP(Table1[[#This Row],[sheet]],Prg!$A$7:$J$31,5,FALSE)</f>
        <v>CONGO (DEMOCRATIC REP.)</v>
      </c>
      <c r="AG146" s="72">
        <f>ROW()</f>
        <v>146</v>
      </c>
    </row>
    <row r="147" spans="24:33" hidden="1" x14ac:dyDescent="0.35">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4000</v>
      </c>
      <c r="AE147" s="72">
        <f>IF(VLOOKUP(Table1[[#This Row],[sheet]],Prg!$A$7:$J$31,10,FALSE)="","",VLOOKUP(Table1[[#This Row],[sheet]],Prg!$A$7:$J$31,10,FALSE)*1)</f>
        <v>1</v>
      </c>
      <c r="AF147" s="72" t="str">
        <f>VLOOKUP(Table1[[#This Row],[sheet]],Prg!$A$7:$J$31,5,FALSE)</f>
        <v>CONGO (DEMOCRATIC REP.)</v>
      </c>
      <c r="AG147" s="72">
        <f>ROW()</f>
        <v>147</v>
      </c>
    </row>
    <row r="148" spans="24:33" hidden="1" x14ac:dyDescent="0.35">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79383.55</v>
      </c>
      <c r="AE148" s="72">
        <f>IF(VLOOKUP(Table1[[#This Row],[sheet]],Prg!$A$7:$J$31,10,FALSE)="","",VLOOKUP(Table1[[#This Row],[sheet]],Prg!$A$7:$J$31,10,FALSE)*1)</f>
        <v>1</v>
      </c>
      <c r="AF148" s="72" t="str">
        <f>VLOOKUP(Table1[[#This Row],[sheet]],Prg!$A$7:$J$31,5,FALSE)</f>
        <v>CONGO (DEMOCRATIC REP.)</v>
      </c>
      <c r="AG148" s="72">
        <f>ROW()</f>
        <v>148</v>
      </c>
    </row>
    <row r="149" spans="24:33" hidden="1" x14ac:dyDescent="0.35">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79228.429999999993</v>
      </c>
      <c r="AE149" s="72">
        <f>IF(VLOOKUP(Table1[[#This Row],[sheet]],Prg!$A$7:$J$31,10,FALSE)="","",VLOOKUP(Table1[[#This Row],[sheet]],Prg!$A$7:$J$31,10,FALSE)*1)</f>
        <v>1</v>
      </c>
      <c r="AF149" s="72" t="str">
        <f>VLOOKUP(Table1[[#This Row],[sheet]],Prg!$A$7:$J$31,5,FALSE)</f>
        <v>CONGO (DEMOCRATIC REP.)</v>
      </c>
      <c r="AG149" s="72">
        <f>ROW()</f>
        <v>149</v>
      </c>
    </row>
    <row r="150" spans="24:33" hidden="1" x14ac:dyDescent="0.35">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0</v>
      </c>
      <c r="AE150" s="72">
        <f>IF(VLOOKUP(Table1[[#This Row],[sheet]],Prg!$A$7:$J$31,10,FALSE)="","",VLOOKUP(Table1[[#This Row],[sheet]],Prg!$A$7:$J$31,10,FALSE)*1)</f>
        <v>1</v>
      </c>
      <c r="AF150" s="72" t="str">
        <f>VLOOKUP(Table1[[#This Row],[sheet]],Prg!$A$7:$J$31,5,FALSE)</f>
        <v>CONGO (DEMOCRATIC REP.)</v>
      </c>
      <c r="AG150" s="72">
        <f>ROW()</f>
        <v>150</v>
      </c>
    </row>
    <row r="151" spans="24:33" hidden="1" x14ac:dyDescent="0.35">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12580</v>
      </c>
      <c r="AE151" s="72">
        <f>IF(VLOOKUP(Table1[[#This Row],[sheet]],Prg!$A$7:$J$31,10,FALSE)="","",VLOOKUP(Table1[[#This Row],[sheet]],Prg!$A$7:$J$31,10,FALSE)*1)</f>
        <v>1</v>
      </c>
      <c r="AF151" s="72" t="str">
        <f>VLOOKUP(Table1[[#This Row],[sheet]],Prg!$A$7:$J$31,5,FALSE)</f>
        <v>CONGO (DEMOCRATIC REP.)</v>
      </c>
      <c r="AG151" s="72">
        <f>ROW()</f>
        <v>151</v>
      </c>
    </row>
    <row r="152" spans="24:33" hidden="1" x14ac:dyDescent="0.35">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66648.429999999993</v>
      </c>
      <c r="AE152" s="72">
        <f>IF(VLOOKUP(Table1[[#This Row],[sheet]],Prg!$A$7:$J$31,10,FALSE)="","",VLOOKUP(Table1[[#This Row],[sheet]],Prg!$A$7:$J$31,10,FALSE)*1)</f>
        <v>1</v>
      </c>
      <c r="AF152" s="72" t="str">
        <f>VLOOKUP(Table1[[#This Row],[sheet]],Prg!$A$7:$J$31,5,FALSE)</f>
        <v>CONGO (DEMOCRATIC REP.)</v>
      </c>
      <c r="AG152" s="72">
        <f>ROW()</f>
        <v>152</v>
      </c>
    </row>
    <row r="153" spans="24:33" hidden="1" x14ac:dyDescent="0.35">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123820</v>
      </c>
      <c r="AE153" s="72">
        <f>IF(VLOOKUP(Table1[[#This Row],[sheet]],Prg!$A$7:$J$31,10,FALSE)="","",VLOOKUP(Table1[[#This Row],[sheet]],Prg!$A$7:$J$31,10,FALSE)*1)</f>
        <v>1</v>
      </c>
      <c r="AF153" s="72" t="str">
        <f>VLOOKUP(Table1[[#This Row],[sheet]],Prg!$A$7:$J$31,5,FALSE)</f>
        <v>CONGO (DEMOCRATIC REP.)</v>
      </c>
      <c r="AG153" s="72">
        <f>ROW()</f>
        <v>153</v>
      </c>
    </row>
    <row r="154" spans="24:33" hidden="1" x14ac:dyDescent="0.35">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0</v>
      </c>
      <c r="AE154" s="72">
        <f>IF(VLOOKUP(Table1[[#This Row],[sheet]],Prg!$A$7:$J$31,10,FALSE)="","",VLOOKUP(Table1[[#This Row],[sheet]],Prg!$A$7:$J$31,10,FALSE)*1)</f>
        <v>1</v>
      </c>
      <c r="AF154" s="72" t="str">
        <f>VLOOKUP(Table1[[#This Row],[sheet]],Prg!$A$7:$J$31,5,FALSE)</f>
        <v>CONGO (DEMOCRATIC REP.)</v>
      </c>
      <c r="AG154" s="72">
        <f>ROW()</f>
        <v>154</v>
      </c>
    </row>
    <row r="155" spans="24:33" hidden="1" x14ac:dyDescent="0.35">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74820</v>
      </c>
      <c r="AE155" s="72">
        <f>IF(VLOOKUP(Table1[[#This Row],[sheet]],Prg!$A$7:$J$31,10,FALSE)="","",VLOOKUP(Table1[[#This Row],[sheet]],Prg!$A$7:$J$31,10,FALSE)*1)</f>
        <v>1</v>
      </c>
      <c r="AF155" s="72" t="str">
        <f>VLOOKUP(Table1[[#This Row],[sheet]],Prg!$A$7:$J$31,5,FALSE)</f>
        <v>CONGO (DEMOCRATIC REP.)</v>
      </c>
      <c r="AG155" s="72">
        <f>ROW()</f>
        <v>155</v>
      </c>
    </row>
    <row r="156" spans="24:33" hidden="1" x14ac:dyDescent="0.35">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49000</v>
      </c>
      <c r="AE156" s="72">
        <f>IF(VLOOKUP(Table1[[#This Row],[sheet]],Prg!$A$7:$J$31,10,FALSE)="","",VLOOKUP(Table1[[#This Row],[sheet]],Prg!$A$7:$J$31,10,FALSE)*1)</f>
        <v>1</v>
      </c>
      <c r="AF156" s="72" t="str">
        <f>VLOOKUP(Table1[[#This Row],[sheet]],Prg!$A$7:$J$31,5,FALSE)</f>
        <v>CONGO (DEMOCRATIC REP.)</v>
      </c>
      <c r="AG156" s="72">
        <f>ROW()</f>
        <v>156</v>
      </c>
    </row>
    <row r="157" spans="24:33" hidden="1" x14ac:dyDescent="0.35">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CONGO (DEMOCRATIC REP.)</v>
      </c>
      <c r="AG157" s="72">
        <f>ROW()</f>
        <v>157</v>
      </c>
    </row>
    <row r="158" spans="24:33" hidden="1" x14ac:dyDescent="0.35">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1179522.52</v>
      </c>
      <c r="AE158" s="72">
        <f>IF(VLOOKUP(Table1[[#This Row],[sheet]],Prg!$A$7:$J$31,10,FALSE)="","",VLOOKUP(Table1[[#This Row],[sheet]],Prg!$A$7:$J$31,10,FALSE)*1)</f>
        <v>1</v>
      </c>
      <c r="AF158" s="72" t="str">
        <f>VLOOKUP(Table1[[#This Row],[sheet]],Prg!$A$7:$J$31,5,FALSE)</f>
        <v>CONGO (DEMOCRATIC REP.)</v>
      </c>
      <c r="AG158" s="72">
        <f>ROW()</f>
        <v>158</v>
      </c>
    </row>
    <row r="159" spans="24:33" hidden="1" x14ac:dyDescent="0.35">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624712.5</v>
      </c>
      <c r="AE159" s="72">
        <f>IF(VLOOKUP(Table1[[#This Row],[sheet]],Prg!$A$7:$J$31,10,FALSE)="","",VLOOKUP(Table1[[#This Row],[sheet]],Prg!$A$7:$J$31,10,FALSE)*1)</f>
        <v>1</v>
      </c>
      <c r="AF159" s="72" t="str">
        <f>VLOOKUP(Table1[[#This Row],[sheet]],Prg!$A$7:$J$31,5,FALSE)</f>
        <v>CONGO (DEMOCRATIC REP.)</v>
      </c>
      <c r="AG159" s="72">
        <f>ROW()</f>
        <v>159</v>
      </c>
    </row>
    <row r="160" spans="24:33" hidden="1" x14ac:dyDescent="0.35">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327922.01999999996</v>
      </c>
      <c r="AE160" s="72">
        <f>IF(VLOOKUP(Table1[[#This Row],[sheet]],Prg!$A$7:$J$31,10,FALSE)="","",VLOOKUP(Table1[[#This Row],[sheet]],Prg!$A$7:$J$31,10,FALSE)*1)</f>
        <v>1</v>
      </c>
      <c r="AF160" s="72" t="str">
        <f>VLOOKUP(Table1[[#This Row],[sheet]],Prg!$A$7:$J$31,5,FALSE)</f>
        <v>CONGO (DEMOCRATIC REP.)</v>
      </c>
      <c r="AG160" s="72">
        <f>ROW()</f>
        <v>160</v>
      </c>
    </row>
    <row r="161" spans="24:33" hidden="1" x14ac:dyDescent="0.35">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226888</v>
      </c>
      <c r="AE161" s="72">
        <f>IF(VLOOKUP(Table1[[#This Row],[sheet]],Prg!$A$7:$J$31,10,FALSE)="","",VLOOKUP(Table1[[#This Row],[sheet]],Prg!$A$7:$J$31,10,FALSE)*1)</f>
        <v>1</v>
      </c>
      <c r="AF161" s="72" t="str">
        <f>VLOOKUP(Table1[[#This Row],[sheet]],Prg!$A$7:$J$31,5,FALSE)</f>
        <v>CONGO (DEMOCRATIC REP.)</v>
      </c>
      <c r="AG161" s="72">
        <f>ROW()</f>
        <v>161</v>
      </c>
    </row>
    <row r="162" spans="24:33" hidden="1" x14ac:dyDescent="0.35">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28220</v>
      </c>
      <c r="AE162" s="72">
        <f>IF(VLOOKUP(Table1[[#This Row],[sheet]],Prg!$A$7:$J$31,10,FALSE)="","",VLOOKUP(Table1[[#This Row],[sheet]],Prg!$A$7:$J$31,10,FALSE)*1)</f>
        <v>1</v>
      </c>
      <c r="AF162" s="72" t="str">
        <f>VLOOKUP(Table1[[#This Row],[sheet]],Prg!$A$7:$J$31,5,FALSE)</f>
        <v>CONGO (DEMOCRATIC REP.)</v>
      </c>
      <c r="AG162" s="72">
        <f>ROW()</f>
        <v>162</v>
      </c>
    </row>
    <row r="163" spans="24:33" hidden="1" x14ac:dyDescent="0.35">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5000</v>
      </c>
      <c r="AE163" s="72">
        <f>IF(VLOOKUP(Table1[[#This Row],[sheet]],Prg!$A$7:$J$31,10,FALSE)="","",VLOOKUP(Table1[[#This Row],[sheet]],Prg!$A$7:$J$31,10,FALSE)*1)</f>
        <v>1</v>
      </c>
      <c r="AF163" s="72" t="str">
        <f>VLOOKUP(Table1[[#This Row],[sheet]],Prg!$A$7:$J$31,5,FALSE)</f>
        <v>CONGO (DEMOCRATIC REP.)</v>
      </c>
      <c r="AG163" s="72">
        <f>ROW()</f>
        <v>163</v>
      </c>
    </row>
    <row r="164" spans="24:33" hidden="1" x14ac:dyDescent="0.35">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23220</v>
      </c>
      <c r="AE164" s="72">
        <f>IF(VLOOKUP(Table1[[#This Row],[sheet]],Prg!$A$7:$J$31,10,FALSE)="","",VLOOKUP(Table1[[#This Row],[sheet]],Prg!$A$7:$J$31,10,FALSE)*1)</f>
        <v>1</v>
      </c>
      <c r="AF164" s="72" t="str">
        <f>VLOOKUP(Table1[[#This Row],[sheet]],Prg!$A$7:$J$31,5,FALSE)</f>
        <v>CONGO (DEMOCRATIC REP.)</v>
      </c>
      <c r="AG164" s="72">
        <f>ROW()</f>
        <v>164</v>
      </c>
    </row>
    <row r="165" spans="24:33" hidden="1" x14ac:dyDescent="0.35">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CONGO (DEMOCRATIC REP.)</v>
      </c>
      <c r="AG165" s="72">
        <f>ROW()</f>
        <v>165</v>
      </c>
    </row>
    <row r="166" spans="24:33" hidden="1" x14ac:dyDescent="0.35">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742400</v>
      </c>
      <c r="AE166" s="72">
        <f>IF(VLOOKUP(Table1[[#This Row],[sheet]],Prg!$A$7:$J$31,10,FALSE)="","",VLOOKUP(Table1[[#This Row],[sheet]],Prg!$A$7:$J$31,10,FALSE)*1)</f>
        <v>1</v>
      </c>
      <c r="AF166" s="72" t="str">
        <f>VLOOKUP(Table1[[#This Row],[sheet]],Prg!$A$7:$J$31,5,FALSE)</f>
        <v>CONGO (DEMOCRATIC REP.)</v>
      </c>
      <c r="AG166" s="72">
        <f>ROW()</f>
        <v>166</v>
      </c>
    </row>
    <row r="167" spans="24:33" hidden="1" x14ac:dyDescent="0.35">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45000</v>
      </c>
      <c r="AE167" s="72">
        <f>IF(VLOOKUP(Table1[[#This Row],[sheet]],Prg!$A$7:$J$31,10,FALSE)="","",VLOOKUP(Table1[[#This Row],[sheet]],Prg!$A$7:$J$31,10,FALSE)*1)</f>
        <v>1</v>
      </c>
      <c r="AF167" s="72" t="str">
        <f>VLOOKUP(Table1[[#This Row],[sheet]],Prg!$A$7:$J$31,5,FALSE)</f>
        <v>CONGO (DEMOCRATIC REP.)</v>
      </c>
      <c r="AG167" s="72">
        <f>ROW()</f>
        <v>167</v>
      </c>
    </row>
    <row r="168" spans="24:33" hidden="1" x14ac:dyDescent="0.35">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54300</v>
      </c>
      <c r="AE168" s="72">
        <f>IF(VLOOKUP(Table1[[#This Row],[sheet]],Prg!$A$7:$J$31,10,FALSE)="","",VLOOKUP(Table1[[#This Row],[sheet]],Prg!$A$7:$J$31,10,FALSE)*1)</f>
        <v>1</v>
      </c>
      <c r="AF168" s="72" t="str">
        <f>VLOOKUP(Table1[[#This Row],[sheet]],Prg!$A$7:$J$31,5,FALSE)</f>
        <v>CONGO (DEMOCRATIC REP.)</v>
      </c>
      <c r="AG168" s="72">
        <f>ROW()</f>
        <v>168</v>
      </c>
    </row>
    <row r="169" spans="24:33" hidden="1" x14ac:dyDescent="0.35">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643100</v>
      </c>
      <c r="AE169" s="72">
        <f>IF(VLOOKUP(Table1[[#This Row],[sheet]],Prg!$A$7:$J$31,10,FALSE)="","",VLOOKUP(Table1[[#This Row],[sheet]],Prg!$A$7:$J$31,10,FALSE)*1)</f>
        <v>1</v>
      </c>
      <c r="AF169" s="72" t="str">
        <f>VLOOKUP(Table1[[#This Row],[sheet]],Prg!$A$7:$J$31,5,FALSE)</f>
        <v>CONGO (DEMOCRATIC REP.)</v>
      </c>
      <c r="AG169" s="72">
        <f>ROW()</f>
        <v>169</v>
      </c>
    </row>
    <row r="170" spans="24:33" hidden="1" x14ac:dyDescent="0.35">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0</v>
      </c>
      <c r="AE170" s="72">
        <f>IF(VLOOKUP(Table1[[#This Row],[sheet]],Prg!$A$7:$J$31,10,FALSE)="","",VLOOKUP(Table1[[#This Row],[sheet]],Prg!$A$7:$J$31,10,FALSE)*1)</f>
        <v>1</v>
      </c>
      <c r="AF170" s="72" t="str">
        <f>VLOOKUP(Table1[[#This Row],[sheet]],Prg!$A$7:$J$31,5,FALSE)</f>
        <v>CONGO (DEMOCRATIC REP.)</v>
      </c>
      <c r="AG170" s="72">
        <f>ROW()</f>
        <v>170</v>
      </c>
    </row>
    <row r="171" spans="24:33" hidden="1" x14ac:dyDescent="0.35">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0</v>
      </c>
      <c r="AE171" s="72">
        <f>IF(VLOOKUP(Table1[[#This Row],[sheet]],Prg!$A$7:$J$31,10,FALSE)="","",VLOOKUP(Table1[[#This Row],[sheet]],Prg!$A$7:$J$31,10,FALSE)*1)</f>
        <v>1</v>
      </c>
      <c r="AF171" s="72" t="str">
        <f>VLOOKUP(Table1[[#This Row],[sheet]],Prg!$A$7:$J$31,5,FALSE)</f>
        <v>CONGO (DEMOCRATIC REP.)</v>
      </c>
      <c r="AG171" s="72">
        <f>ROW()</f>
        <v>171</v>
      </c>
    </row>
    <row r="172" spans="24:33" hidden="1" x14ac:dyDescent="0.35">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0</v>
      </c>
      <c r="AE172" s="72">
        <f>IF(VLOOKUP(Table1[[#This Row],[sheet]],Prg!$A$7:$J$31,10,FALSE)="","",VLOOKUP(Table1[[#This Row],[sheet]],Prg!$A$7:$J$31,10,FALSE)*1)</f>
        <v>1</v>
      </c>
      <c r="AF172" s="72" t="str">
        <f>VLOOKUP(Table1[[#This Row],[sheet]],Prg!$A$7:$J$31,5,FALSE)</f>
        <v>CONGO (DEMOCRATIC REP.)</v>
      </c>
      <c r="AG172" s="72">
        <f>ROW()</f>
        <v>172</v>
      </c>
    </row>
    <row r="173" spans="24:33" hidden="1" x14ac:dyDescent="0.35">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0</v>
      </c>
      <c r="AE173" s="72">
        <f>IF(VLOOKUP(Table1[[#This Row],[sheet]],Prg!$A$7:$J$31,10,FALSE)="","",VLOOKUP(Table1[[#This Row],[sheet]],Prg!$A$7:$J$31,10,FALSE)*1)</f>
        <v>1</v>
      </c>
      <c r="AF173" s="72" t="str">
        <f>VLOOKUP(Table1[[#This Row],[sheet]],Prg!$A$7:$J$31,5,FALSE)</f>
        <v>CONGO (DEMOCRATIC REP.)</v>
      </c>
      <c r="AG173" s="72">
        <f>ROW()</f>
        <v>173</v>
      </c>
    </row>
    <row r="174" spans="24:33" hidden="1" x14ac:dyDescent="0.35">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1950142.52</v>
      </c>
      <c r="AE174" s="72">
        <f>IF(VLOOKUP(Table1[[#This Row],[sheet]],Prg!$A$7:$J$31,10,FALSE)="","",VLOOKUP(Table1[[#This Row],[sheet]],Prg!$A$7:$J$31,10,FALSE)*1)</f>
        <v>1</v>
      </c>
      <c r="AF174" s="72" t="str">
        <f>VLOOKUP(Table1[[#This Row],[sheet]],Prg!$A$7:$J$31,5,FALSE)</f>
        <v>CONGO (DEMOCRATIC REP.)</v>
      </c>
      <c r="AG174" s="72">
        <f>ROW()</f>
        <v>174</v>
      </c>
    </row>
    <row r="175" spans="24:33" hidden="1" x14ac:dyDescent="0.35">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674712.5</v>
      </c>
      <c r="AE175" s="72">
        <f>IF(VLOOKUP(Table1[[#This Row],[sheet]],Prg!$A$7:$J$31,10,FALSE)="","",VLOOKUP(Table1[[#This Row],[sheet]],Prg!$A$7:$J$31,10,FALSE)*1)</f>
        <v>1</v>
      </c>
      <c r="AF175" s="72" t="str">
        <f>VLOOKUP(Table1[[#This Row],[sheet]],Prg!$A$7:$J$31,5,FALSE)</f>
        <v>CONGO (DEMOCRATIC REP.)</v>
      </c>
      <c r="AG175" s="72">
        <f>ROW()</f>
        <v>175</v>
      </c>
    </row>
    <row r="176" spans="24:33" hidden="1" x14ac:dyDescent="0.35">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45000</v>
      </c>
      <c r="AE176" s="72">
        <f>IF(VLOOKUP(Table1[[#This Row],[sheet]],Prg!$A$7:$J$31,10,FALSE)="","",VLOOKUP(Table1[[#This Row],[sheet]],Prg!$A$7:$J$31,10,FALSE)*1)</f>
        <v>1</v>
      </c>
      <c r="AF176" s="72" t="str">
        <f>VLOOKUP(Table1[[#This Row],[sheet]],Prg!$A$7:$J$31,5,FALSE)</f>
        <v>CONGO (DEMOCRATIC REP.)</v>
      </c>
      <c r="AG176" s="72">
        <f>ROW()</f>
        <v>176</v>
      </c>
    </row>
    <row r="177" spans="24:33" hidden="1" x14ac:dyDescent="0.35">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11460</v>
      </c>
      <c r="AE177" s="72">
        <f>IF(VLOOKUP(Table1[[#This Row],[sheet]],Prg!$A$7:$J$31,10,FALSE)="","",VLOOKUP(Table1[[#This Row],[sheet]],Prg!$A$7:$J$31,10,FALSE)*1)</f>
        <v>1</v>
      </c>
      <c r="AF177" s="72" t="str">
        <f>VLOOKUP(Table1[[#This Row],[sheet]],Prg!$A$7:$J$31,5,FALSE)</f>
        <v>CONGO (DEMOCRATIC REP.)</v>
      </c>
      <c r="AG177" s="72">
        <f>ROW()</f>
        <v>177</v>
      </c>
    </row>
    <row r="178" spans="24:33" hidden="1" x14ac:dyDescent="0.35">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618252.5</v>
      </c>
      <c r="AE178" s="72">
        <f>IF(VLOOKUP(Table1[[#This Row],[sheet]],Prg!$A$7:$J$31,10,FALSE)="","",VLOOKUP(Table1[[#This Row],[sheet]],Prg!$A$7:$J$31,10,FALSE)*1)</f>
        <v>1</v>
      </c>
      <c r="AF178" s="72" t="str">
        <f>VLOOKUP(Table1[[#This Row],[sheet]],Prg!$A$7:$J$31,5,FALSE)</f>
        <v>CONGO (DEMOCRATIC REP.)</v>
      </c>
      <c r="AG178" s="72">
        <f>ROW()</f>
        <v>178</v>
      </c>
    </row>
    <row r="179" spans="24:33" hidden="1" x14ac:dyDescent="0.35">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405442.01999999996</v>
      </c>
      <c r="AE179" s="72">
        <f>IF(VLOOKUP(Table1[[#This Row],[sheet]],Prg!$A$7:$J$31,10,FALSE)="","",VLOOKUP(Table1[[#This Row],[sheet]],Prg!$A$7:$J$31,10,FALSE)*1)</f>
        <v>1</v>
      </c>
      <c r="AF179" s="72" t="str">
        <f>VLOOKUP(Table1[[#This Row],[sheet]],Prg!$A$7:$J$31,5,FALSE)</f>
        <v>CONGO (DEMOCRATIC REP.)</v>
      </c>
      <c r="AG179" s="72">
        <f>ROW()</f>
        <v>179</v>
      </c>
    </row>
    <row r="180" spans="24:33" hidden="1" x14ac:dyDescent="0.35">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0</v>
      </c>
      <c r="AE180" s="72">
        <f>IF(VLOOKUP(Table1[[#This Row],[sheet]],Prg!$A$7:$J$31,10,FALSE)="","",VLOOKUP(Table1[[#This Row],[sheet]],Prg!$A$7:$J$31,10,FALSE)*1)</f>
        <v>1</v>
      </c>
      <c r="AF180" s="72" t="str">
        <f>VLOOKUP(Table1[[#This Row],[sheet]],Prg!$A$7:$J$31,5,FALSE)</f>
        <v>CONGO (DEMOCRATIC REP.)</v>
      </c>
      <c r="AG180" s="72">
        <f>ROW()</f>
        <v>180</v>
      </c>
    </row>
    <row r="181" spans="24:33" hidden="1" x14ac:dyDescent="0.35">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54300</v>
      </c>
      <c r="AE181" s="72">
        <f>IF(VLOOKUP(Table1[[#This Row],[sheet]],Prg!$A$7:$J$31,10,FALSE)="","",VLOOKUP(Table1[[#This Row],[sheet]],Prg!$A$7:$J$31,10,FALSE)*1)</f>
        <v>1</v>
      </c>
      <c r="AF181" s="72" t="str">
        <f>VLOOKUP(Table1[[#This Row],[sheet]],Prg!$A$7:$J$31,5,FALSE)</f>
        <v>CONGO (DEMOCRATIC REP.)</v>
      </c>
      <c r="AG181" s="72">
        <f>ROW()</f>
        <v>181</v>
      </c>
    </row>
    <row r="182" spans="24:33" hidden="1" x14ac:dyDescent="0.35">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351142.01999999996</v>
      </c>
      <c r="AE182" s="72">
        <f>IF(VLOOKUP(Table1[[#This Row],[sheet]],Prg!$A$7:$J$31,10,FALSE)="","",VLOOKUP(Table1[[#This Row],[sheet]],Prg!$A$7:$J$31,10,FALSE)*1)</f>
        <v>1</v>
      </c>
      <c r="AF182" s="72" t="str">
        <f>VLOOKUP(Table1[[#This Row],[sheet]],Prg!$A$7:$J$31,5,FALSE)</f>
        <v>CONGO (DEMOCRATIC REP.)</v>
      </c>
      <c r="AG182" s="72">
        <f>ROW()</f>
        <v>182</v>
      </c>
    </row>
    <row r="183" spans="24:33" hidden="1" x14ac:dyDescent="0.35">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869988</v>
      </c>
      <c r="AE183" s="72">
        <f>IF(VLOOKUP(Table1[[#This Row],[sheet]],Prg!$A$7:$J$31,10,FALSE)="","",VLOOKUP(Table1[[#This Row],[sheet]],Prg!$A$7:$J$31,10,FALSE)*1)</f>
        <v>1</v>
      </c>
      <c r="AF183" s="72" t="str">
        <f>VLOOKUP(Table1[[#This Row],[sheet]],Prg!$A$7:$J$31,5,FALSE)</f>
        <v>CONGO (DEMOCRATIC REP.)</v>
      </c>
      <c r="AG183" s="72">
        <f>ROW()</f>
        <v>183</v>
      </c>
    </row>
    <row r="184" spans="24:33" hidden="1" x14ac:dyDescent="0.35">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0</v>
      </c>
      <c r="AE184" s="72">
        <f>IF(VLOOKUP(Table1[[#This Row],[sheet]],Prg!$A$7:$J$31,10,FALSE)="","",VLOOKUP(Table1[[#This Row],[sheet]],Prg!$A$7:$J$31,10,FALSE)*1)</f>
        <v>1</v>
      </c>
      <c r="AF184" s="72" t="str">
        <f>VLOOKUP(Table1[[#This Row],[sheet]],Prg!$A$7:$J$31,5,FALSE)</f>
        <v>CONGO (DEMOCRATIC REP.)</v>
      </c>
      <c r="AG184" s="72">
        <f>ROW()</f>
        <v>184</v>
      </c>
    </row>
    <row r="185" spans="24:33" hidden="1" x14ac:dyDescent="0.35">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374100</v>
      </c>
      <c r="AE185" s="72">
        <f>IF(VLOOKUP(Table1[[#This Row],[sheet]],Prg!$A$7:$J$31,10,FALSE)="","",VLOOKUP(Table1[[#This Row],[sheet]],Prg!$A$7:$J$31,10,FALSE)*1)</f>
        <v>1</v>
      </c>
      <c r="AF185" s="72" t="str">
        <f>VLOOKUP(Table1[[#This Row],[sheet]],Prg!$A$7:$J$31,5,FALSE)</f>
        <v>CONGO (DEMOCRATIC REP.)</v>
      </c>
      <c r="AG185" s="72">
        <f>ROW()</f>
        <v>185</v>
      </c>
    </row>
    <row r="186" spans="24:33" hidden="1" x14ac:dyDescent="0.35">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495888</v>
      </c>
      <c r="AE186" s="72">
        <f>IF(VLOOKUP(Table1[[#This Row],[sheet]],Prg!$A$7:$J$31,10,FALSE)="","",VLOOKUP(Table1[[#This Row],[sheet]],Prg!$A$7:$J$31,10,FALSE)*1)</f>
        <v>1</v>
      </c>
      <c r="AF186" s="72" t="str">
        <f>VLOOKUP(Table1[[#This Row],[sheet]],Prg!$A$7:$J$31,5,FALSE)</f>
        <v>CONGO (DEMOCRATIC REP.)</v>
      </c>
      <c r="AG186" s="72">
        <f>ROW()</f>
        <v>186</v>
      </c>
    </row>
    <row r="187" spans="24:33" hidden="1" x14ac:dyDescent="0.35">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CONGO (DEMOCRATIC REP.)</v>
      </c>
      <c r="AG187" s="72">
        <f>ROW()</f>
        <v>187</v>
      </c>
    </row>
    <row r="188" spans="24:33" hidden="1" x14ac:dyDescent="0.35">
      <c r="X188" s="66">
        <v>2</v>
      </c>
      <c r="Y188" s="70" t="s">
        <v>487</v>
      </c>
      <c r="Z188" s="70" t="s">
        <v>12</v>
      </c>
      <c r="AA188" s="70" t="str">
        <f>IF(OR(VLOOKUP(Table1[[#This Row],[sheet]],Prg!$A$7:$F$31,6,FALSE)=Prg!$O$2,VLOOKUP(Table1[[#This Row],[sheet]],Prg!$A$7:$F$31,6,FALSE)=Prg!$O$3),"Yes","No")</f>
        <v>No</v>
      </c>
      <c r="AB188" s="70">
        <v>2022</v>
      </c>
      <c r="AC188" s="72">
        <v>15</v>
      </c>
      <c r="AD188" s="66">
        <f ca="1">IF(ISERROR(VLOOKUP(Table1[[#This Row],[item]],INDIRECT("'"&amp;Table1[[#This Row],[sheet]]&amp;"'!$A$8:$T$42"),Table1[[#This Row],[r]],FALSE)),"",VLOOKUP(Table1[[#This Row],[item]],INDIRECT("'"&amp;Table1[[#This Row],[sheet]]&amp;"'!$A$8:$T$42"),Table1[[#This Row],[r]],FALSE))</f>
        <v>0</v>
      </c>
      <c r="AE188" s="72" t="str">
        <f>IF(VLOOKUP(Table1[[#This Row],[sheet]],Prg!$A$7:$J$31,10,FALSE)="","",VLOOKUP(Table1[[#This Row],[sheet]],Prg!$A$7:$J$31,10,FALSE)*1)</f>
        <v/>
      </c>
      <c r="AF188" s="72">
        <f>VLOOKUP(Table1[[#This Row],[sheet]],Prg!$A$7:$J$31,5,FALSE)</f>
        <v>0</v>
      </c>
      <c r="AG188" s="72">
        <f>ROW()</f>
        <v>188</v>
      </c>
    </row>
    <row r="189" spans="24:33" hidden="1" x14ac:dyDescent="0.35">
      <c r="X189" s="66">
        <v>2</v>
      </c>
      <c r="Y189" s="66" t="s">
        <v>488</v>
      </c>
      <c r="Z189" s="66" t="s">
        <v>13</v>
      </c>
      <c r="AA189" s="66" t="str">
        <f>IF(OR(VLOOKUP(Table1[[#This Row],[sheet]],Prg!$A$7:$F$31,6,FALSE)=Prg!$O$2,VLOOKUP(Table1[[#This Row],[sheet]],Prg!$A$7:$F$31,6,FALSE)=Prg!$O$3),"Yes","No")</f>
        <v>No</v>
      </c>
      <c r="AB189" s="66">
        <v>2022</v>
      </c>
      <c r="AC189" s="72">
        <v>15</v>
      </c>
      <c r="AD189" s="66">
        <f ca="1">IF(ISERROR(VLOOKUP(Table1[[#This Row],[item]],INDIRECT("'"&amp;Table1[[#This Row],[sheet]]&amp;"'!$A$8:$T$42"),Table1[[#This Row],[r]],FALSE)),"",VLOOKUP(Table1[[#This Row],[item]],INDIRECT("'"&amp;Table1[[#This Row],[sheet]]&amp;"'!$A$8:$T$42"),Table1[[#This Row],[r]],FALSE))</f>
        <v>0</v>
      </c>
      <c r="AE189" s="72" t="str">
        <f>IF(VLOOKUP(Table1[[#This Row],[sheet]],Prg!$A$7:$J$31,10,FALSE)="","",VLOOKUP(Table1[[#This Row],[sheet]],Prg!$A$7:$J$31,10,FALSE)*1)</f>
        <v/>
      </c>
      <c r="AF189" s="72">
        <f>VLOOKUP(Table1[[#This Row],[sheet]],Prg!$A$7:$J$31,5,FALSE)</f>
        <v>0</v>
      </c>
      <c r="AG189" s="72">
        <f>ROW()</f>
        <v>189</v>
      </c>
    </row>
    <row r="190" spans="24:33" hidden="1" x14ac:dyDescent="0.35">
      <c r="X190" s="66">
        <v>2</v>
      </c>
      <c r="Y190" s="66" t="s">
        <v>489</v>
      </c>
      <c r="Z190" s="66" t="s">
        <v>14</v>
      </c>
      <c r="AA190" s="66" t="str">
        <f>IF(OR(VLOOKUP(Table1[[#This Row],[sheet]],Prg!$A$7:$F$31,6,FALSE)=Prg!$O$2,VLOOKUP(Table1[[#This Row],[sheet]],Prg!$A$7:$F$31,6,FALSE)=Prg!$O$3),"Yes","No")</f>
        <v>No</v>
      </c>
      <c r="AB190" s="66">
        <v>2022</v>
      </c>
      <c r="AC190" s="72">
        <v>15</v>
      </c>
      <c r="AD190" s="66">
        <f ca="1">IF(ISERROR(VLOOKUP(Table1[[#This Row],[item]],INDIRECT("'"&amp;Table1[[#This Row],[sheet]]&amp;"'!$A$8:$T$42"),Table1[[#This Row],[r]],FALSE)),"",VLOOKUP(Table1[[#This Row],[item]],INDIRECT("'"&amp;Table1[[#This Row],[sheet]]&amp;"'!$A$8:$T$42"),Table1[[#This Row],[r]],FALSE))</f>
        <v>0</v>
      </c>
      <c r="AE190" s="72" t="str">
        <f>IF(VLOOKUP(Table1[[#This Row],[sheet]],Prg!$A$7:$J$31,10,FALSE)="","",VLOOKUP(Table1[[#This Row],[sheet]],Prg!$A$7:$J$31,10,FALSE)*1)</f>
        <v/>
      </c>
      <c r="AF190" s="72">
        <f>VLOOKUP(Table1[[#This Row],[sheet]],Prg!$A$7:$J$31,5,FALSE)</f>
        <v>0</v>
      </c>
      <c r="AG190" s="72">
        <f>ROW()</f>
        <v>190</v>
      </c>
    </row>
    <row r="191" spans="24:33" hidden="1" x14ac:dyDescent="0.35">
      <c r="X191" s="66">
        <v>2</v>
      </c>
      <c r="Y191" s="66" t="s">
        <v>490</v>
      </c>
      <c r="Z191" s="66" t="s">
        <v>464</v>
      </c>
      <c r="AA191" s="66" t="str">
        <f>IF(OR(VLOOKUP(Table1[[#This Row],[sheet]],Prg!$A$7:$F$31,6,FALSE)=Prg!$O$2,VLOOKUP(Table1[[#This Row],[sheet]],Prg!$A$7:$F$31,6,FALSE)=Prg!$O$3),"Yes","No")</f>
        <v>No</v>
      </c>
      <c r="AB191" s="66">
        <v>2022</v>
      </c>
      <c r="AC191" s="72">
        <v>15</v>
      </c>
      <c r="AD191" s="66">
        <f ca="1">IF(ISERROR(VLOOKUP(Table1[[#This Row],[item]],INDIRECT("'"&amp;Table1[[#This Row],[sheet]]&amp;"'!$A$8:$T$42"),Table1[[#This Row],[r]],FALSE)),"",VLOOKUP(Table1[[#This Row],[item]],INDIRECT("'"&amp;Table1[[#This Row],[sheet]]&amp;"'!$A$8:$T$42"),Table1[[#This Row],[r]],FALSE))</f>
        <v>0</v>
      </c>
      <c r="AE191" s="72" t="str">
        <f>IF(VLOOKUP(Table1[[#This Row],[sheet]],Prg!$A$7:$J$31,10,FALSE)="","",VLOOKUP(Table1[[#This Row],[sheet]],Prg!$A$7:$J$31,10,FALSE)*1)</f>
        <v/>
      </c>
      <c r="AF191" s="72">
        <f>VLOOKUP(Table1[[#This Row],[sheet]],Prg!$A$7:$J$31,5,FALSE)</f>
        <v>0</v>
      </c>
      <c r="AG191" s="72">
        <f>ROW()</f>
        <v>191</v>
      </c>
    </row>
    <row r="192" spans="24:33" hidden="1" x14ac:dyDescent="0.35">
      <c r="X192" s="66">
        <v>2</v>
      </c>
      <c r="Y192" s="66" t="s">
        <v>491</v>
      </c>
      <c r="Z192" s="66" t="s">
        <v>15</v>
      </c>
      <c r="AA192" s="66" t="str">
        <f>IF(OR(VLOOKUP(Table1[[#This Row],[sheet]],Prg!$A$7:$F$31,6,FALSE)=Prg!$O$2,VLOOKUP(Table1[[#This Row],[sheet]],Prg!$A$7:$F$31,6,FALSE)=Prg!$O$3),"Yes","No")</f>
        <v>No</v>
      </c>
      <c r="AB192" s="66">
        <v>2022</v>
      </c>
      <c r="AC192" s="72">
        <v>15</v>
      </c>
      <c r="AD192" s="66">
        <f ca="1">IF(ISERROR(VLOOKUP(Table1[[#This Row],[item]],INDIRECT("'"&amp;Table1[[#This Row],[sheet]]&amp;"'!$A$8:$T$42"),Table1[[#This Row],[r]],FALSE)),"",VLOOKUP(Table1[[#This Row],[item]],INDIRECT("'"&amp;Table1[[#This Row],[sheet]]&amp;"'!$A$8:$T$42"),Table1[[#This Row],[r]],FALSE))</f>
        <v>0</v>
      </c>
      <c r="AE192" s="72" t="str">
        <f>IF(VLOOKUP(Table1[[#This Row],[sheet]],Prg!$A$7:$J$31,10,FALSE)="","",VLOOKUP(Table1[[#This Row],[sheet]],Prg!$A$7:$J$31,10,FALSE)*1)</f>
        <v/>
      </c>
      <c r="AF192" s="72">
        <f>VLOOKUP(Table1[[#This Row],[sheet]],Prg!$A$7:$J$31,5,FALSE)</f>
        <v>0</v>
      </c>
      <c r="AG192" s="72">
        <f>ROW()</f>
        <v>192</v>
      </c>
    </row>
    <row r="193" spans="24:33" hidden="1" x14ac:dyDescent="0.35">
      <c r="X193" s="66">
        <v>2</v>
      </c>
      <c r="Y193" s="66" t="s">
        <v>492</v>
      </c>
      <c r="Z193" s="66" t="s">
        <v>16</v>
      </c>
      <c r="AA193" s="66" t="str">
        <f>IF(OR(VLOOKUP(Table1[[#This Row],[sheet]],Prg!$A$7:$F$31,6,FALSE)=Prg!$O$2,VLOOKUP(Table1[[#This Row],[sheet]],Prg!$A$7:$F$31,6,FALSE)=Prg!$O$3),"Yes","No")</f>
        <v>No</v>
      </c>
      <c r="AB193" s="66">
        <v>2022</v>
      </c>
      <c r="AC193" s="72">
        <v>15</v>
      </c>
      <c r="AD193" s="66">
        <f ca="1">IF(ISERROR(VLOOKUP(Table1[[#This Row],[item]],INDIRECT("'"&amp;Table1[[#This Row],[sheet]]&amp;"'!$A$8:$T$42"),Table1[[#This Row],[r]],FALSE)),"",VLOOKUP(Table1[[#This Row],[item]],INDIRECT("'"&amp;Table1[[#This Row],[sheet]]&amp;"'!$A$8:$T$42"),Table1[[#This Row],[r]],FALSE))</f>
        <v>0</v>
      </c>
      <c r="AE193" s="72" t="str">
        <f>IF(VLOOKUP(Table1[[#This Row],[sheet]],Prg!$A$7:$J$31,10,FALSE)="","",VLOOKUP(Table1[[#This Row],[sheet]],Prg!$A$7:$J$31,10,FALSE)*1)</f>
        <v/>
      </c>
      <c r="AF193" s="72">
        <f>VLOOKUP(Table1[[#This Row],[sheet]],Prg!$A$7:$J$31,5,FALSE)</f>
        <v>0</v>
      </c>
      <c r="AG193" s="72">
        <f>ROW()</f>
        <v>193</v>
      </c>
    </row>
    <row r="194" spans="24:33" hidden="1" x14ac:dyDescent="0.35">
      <c r="X194" s="66">
        <v>2</v>
      </c>
      <c r="Y194" s="66" t="s">
        <v>493</v>
      </c>
      <c r="Z194" s="66" t="s">
        <v>17</v>
      </c>
      <c r="AA194" s="66" t="str">
        <f>IF(OR(VLOOKUP(Table1[[#This Row],[sheet]],Prg!$A$7:$F$31,6,FALSE)=Prg!$O$2,VLOOKUP(Table1[[#This Row],[sheet]],Prg!$A$7:$F$31,6,FALSE)=Prg!$O$3),"Yes","No")</f>
        <v>No</v>
      </c>
      <c r="AB194" s="66">
        <v>2022</v>
      </c>
      <c r="AC194" s="72">
        <v>15</v>
      </c>
      <c r="AD194" s="66">
        <f ca="1">IF(ISERROR(VLOOKUP(Table1[[#This Row],[item]],INDIRECT("'"&amp;Table1[[#This Row],[sheet]]&amp;"'!$A$8:$T$42"),Table1[[#This Row],[r]],FALSE)),"",VLOOKUP(Table1[[#This Row],[item]],INDIRECT("'"&amp;Table1[[#This Row],[sheet]]&amp;"'!$A$8:$T$42"),Table1[[#This Row],[r]],FALSE))</f>
        <v>0</v>
      </c>
      <c r="AE194" s="72" t="str">
        <f>IF(VLOOKUP(Table1[[#This Row],[sheet]],Prg!$A$7:$J$31,10,FALSE)="","",VLOOKUP(Table1[[#This Row],[sheet]],Prg!$A$7:$J$31,10,FALSE)*1)</f>
        <v/>
      </c>
      <c r="AF194" s="72">
        <f>VLOOKUP(Table1[[#This Row],[sheet]],Prg!$A$7:$J$31,5,FALSE)</f>
        <v>0</v>
      </c>
      <c r="AG194" s="72">
        <f>ROW()</f>
        <v>194</v>
      </c>
    </row>
    <row r="195" spans="24:33" hidden="1" x14ac:dyDescent="0.35">
      <c r="X195" s="66">
        <v>2</v>
      </c>
      <c r="Y195" s="66" t="s">
        <v>494</v>
      </c>
      <c r="Z195" s="66" t="s">
        <v>465</v>
      </c>
      <c r="AA195" s="66" t="str">
        <f>IF(OR(VLOOKUP(Table1[[#This Row],[sheet]],Prg!$A$7:$F$31,6,FALSE)=Prg!$O$2,VLOOKUP(Table1[[#This Row],[sheet]],Prg!$A$7:$F$31,6,FALSE)=Prg!$O$3),"Yes","No")</f>
        <v>No</v>
      </c>
      <c r="AB195" s="66">
        <v>2022</v>
      </c>
      <c r="AC195" s="72">
        <v>15</v>
      </c>
      <c r="AD195" s="66">
        <f ca="1">IF(ISERROR(VLOOKUP(Table1[[#This Row],[item]],INDIRECT("'"&amp;Table1[[#This Row],[sheet]]&amp;"'!$A$8:$T$42"),Table1[[#This Row],[r]],FALSE)),"",VLOOKUP(Table1[[#This Row],[item]],INDIRECT("'"&amp;Table1[[#This Row],[sheet]]&amp;"'!$A$8:$T$42"),Table1[[#This Row],[r]],FALSE))</f>
        <v>0</v>
      </c>
      <c r="AE195" s="72" t="str">
        <f>IF(VLOOKUP(Table1[[#This Row],[sheet]],Prg!$A$7:$J$31,10,FALSE)="","",VLOOKUP(Table1[[#This Row],[sheet]],Prg!$A$7:$J$31,10,FALSE)*1)</f>
        <v/>
      </c>
      <c r="AF195" s="72">
        <f>VLOOKUP(Table1[[#This Row],[sheet]],Prg!$A$7:$J$31,5,FALSE)</f>
        <v>0</v>
      </c>
      <c r="AG195" s="72">
        <f>ROW()</f>
        <v>195</v>
      </c>
    </row>
    <row r="196" spans="24:33" hidden="1" x14ac:dyDescent="0.35">
      <c r="X196" s="66">
        <v>2</v>
      </c>
      <c r="Y196" s="66" t="s">
        <v>495</v>
      </c>
      <c r="Z196" s="66" t="s">
        <v>18</v>
      </c>
      <c r="AA196" s="66" t="str">
        <f>IF(OR(VLOOKUP(Table1[[#This Row],[sheet]],Prg!$A$7:$F$31,6,FALSE)=Prg!$O$2,VLOOKUP(Table1[[#This Row],[sheet]],Prg!$A$7:$F$31,6,FALSE)=Prg!$O$3),"Yes","No")</f>
        <v>No</v>
      </c>
      <c r="AB196" s="66">
        <v>2022</v>
      </c>
      <c r="AC196" s="72">
        <v>15</v>
      </c>
      <c r="AD196" s="66">
        <f ca="1">IF(ISERROR(VLOOKUP(Table1[[#This Row],[item]],INDIRECT("'"&amp;Table1[[#This Row],[sheet]]&amp;"'!$A$8:$T$42"),Table1[[#This Row],[r]],FALSE)),"",VLOOKUP(Table1[[#This Row],[item]],INDIRECT("'"&amp;Table1[[#This Row],[sheet]]&amp;"'!$A$8:$T$42"),Table1[[#This Row],[r]],FALSE))</f>
        <v>0</v>
      </c>
      <c r="AE196" s="72" t="str">
        <f>IF(VLOOKUP(Table1[[#This Row],[sheet]],Prg!$A$7:$J$31,10,FALSE)="","",VLOOKUP(Table1[[#This Row],[sheet]],Prg!$A$7:$J$31,10,FALSE)*1)</f>
        <v/>
      </c>
      <c r="AF196" s="72">
        <f>VLOOKUP(Table1[[#This Row],[sheet]],Prg!$A$7:$J$31,5,FALSE)</f>
        <v>0</v>
      </c>
      <c r="AG196" s="72">
        <f>ROW()</f>
        <v>196</v>
      </c>
    </row>
    <row r="197" spans="24:33" hidden="1" x14ac:dyDescent="0.35">
      <c r="X197" s="66">
        <v>2</v>
      </c>
      <c r="Y197" s="66" t="s">
        <v>496</v>
      </c>
      <c r="Z197" s="66" t="s">
        <v>19</v>
      </c>
      <c r="AA197" s="66" t="str">
        <f>IF(OR(VLOOKUP(Table1[[#This Row],[sheet]],Prg!$A$7:$F$31,6,FALSE)=Prg!$O$2,VLOOKUP(Table1[[#This Row],[sheet]],Prg!$A$7:$F$31,6,FALSE)=Prg!$O$3),"Yes","No")</f>
        <v>No</v>
      </c>
      <c r="AB197" s="66">
        <v>2022</v>
      </c>
      <c r="AC197" s="72">
        <v>15</v>
      </c>
      <c r="AD197" s="66">
        <f ca="1">IF(ISERROR(VLOOKUP(Table1[[#This Row],[item]],INDIRECT("'"&amp;Table1[[#This Row],[sheet]]&amp;"'!$A$8:$T$42"),Table1[[#This Row],[r]],FALSE)),"",VLOOKUP(Table1[[#This Row],[item]],INDIRECT("'"&amp;Table1[[#This Row],[sheet]]&amp;"'!$A$8:$T$42"),Table1[[#This Row],[r]],FALSE))</f>
        <v>0</v>
      </c>
      <c r="AE197" s="72" t="str">
        <f>IF(VLOOKUP(Table1[[#This Row],[sheet]],Prg!$A$7:$J$31,10,FALSE)="","",VLOOKUP(Table1[[#This Row],[sheet]],Prg!$A$7:$J$31,10,FALSE)*1)</f>
        <v/>
      </c>
      <c r="AF197" s="72">
        <f>VLOOKUP(Table1[[#This Row],[sheet]],Prg!$A$7:$J$31,5,FALSE)</f>
        <v>0</v>
      </c>
      <c r="AG197" s="72">
        <f>ROW()</f>
        <v>197</v>
      </c>
    </row>
    <row r="198" spans="24:33" hidden="1" x14ac:dyDescent="0.35">
      <c r="X198" s="66">
        <v>2</v>
      </c>
      <c r="Y198" s="66" t="s">
        <v>497</v>
      </c>
      <c r="Z198" s="66" t="s">
        <v>20</v>
      </c>
      <c r="AA198" s="66" t="str">
        <f>IF(OR(VLOOKUP(Table1[[#This Row],[sheet]],Prg!$A$7:$F$31,6,FALSE)=Prg!$O$2,VLOOKUP(Table1[[#This Row],[sheet]],Prg!$A$7:$F$31,6,FALSE)=Prg!$O$3),"Yes","No")</f>
        <v>No</v>
      </c>
      <c r="AB198" s="66">
        <v>2022</v>
      </c>
      <c r="AC198" s="72">
        <v>15</v>
      </c>
      <c r="AD198" s="66">
        <f ca="1">IF(ISERROR(VLOOKUP(Table1[[#This Row],[item]],INDIRECT("'"&amp;Table1[[#This Row],[sheet]]&amp;"'!$A$8:$T$42"),Table1[[#This Row],[r]],FALSE)),"",VLOOKUP(Table1[[#This Row],[item]],INDIRECT("'"&amp;Table1[[#This Row],[sheet]]&amp;"'!$A$8:$T$42"),Table1[[#This Row],[r]],FALSE))</f>
        <v>0</v>
      </c>
      <c r="AE198" s="72" t="str">
        <f>IF(VLOOKUP(Table1[[#This Row],[sheet]],Prg!$A$7:$J$31,10,FALSE)="","",VLOOKUP(Table1[[#This Row],[sheet]],Prg!$A$7:$J$31,10,FALSE)*1)</f>
        <v/>
      </c>
      <c r="AF198" s="72">
        <f>VLOOKUP(Table1[[#This Row],[sheet]],Prg!$A$7:$J$31,5,FALSE)</f>
        <v>0</v>
      </c>
      <c r="AG198" s="72">
        <f>ROW()</f>
        <v>198</v>
      </c>
    </row>
    <row r="199" spans="24:33" hidden="1" x14ac:dyDescent="0.35">
      <c r="X199" s="66">
        <v>2</v>
      </c>
      <c r="Y199" s="66" t="s">
        <v>498</v>
      </c>
      <c r="Z199" s="66" t="s">
        <v>466</v>
      </c>
      <c r="AA199" s="66" t="str">
        <f>IF(OR(VLOOKUP(Table1[[#This Row],[sheet]],Prg!$A$7:$F$31,6,FALSE)=Prg!$O$2,VLOOKUP(Table1[[#This Row],[sheet]],Prg!$A$7:$F$31,6,FALSE)=Prg!$O$3),"Yes","No")</f>
        <v>No</v>
      </c>
      <c r="AB199" s="66">
        <v>2022</v>
      </c>
      <c r="AC199" s="72">
        <v>15</v>
      </c>
      <c r="AD199" s="66">
        <f ca="1">IF(ISERROR(VLOOKUP(Table1[[#This Row],[item]],INDIRECT("'"&amp;Table1[[#This Row],[sheet]]&amp;"'!$A$8:$T$42"),Table1[[#This Row],[r]],FALSE)),"",VLOOKUP(Table1[[#This Row],[item]],INDIRECT("'"&amp;Table1[[#This Row],[sheet]]&amp;"'!$A$8:$T$42"),Table1[[#This Row],[r]],FALSE))</f>
        <v>0</v>
      </c>
      <c r="AE199" s="72" t="str">
        <f>IF(VLOOKUP(Table1[[#This Row],[sheet]],Prg!$A$7:$J$31,10,FALSE)="","",VLOOKUP(Table1[[#This Row],[sheet]],Prg!$A$7:$J$31,10,FALSE)*1)</f>
        <v/>
      </c>
      <c r="AF199" s="72">
        <f>VLOOKUP(Table1[[#This Row],[sheet]],Prg!$A$7:$J$31,5,FALSE)</f>
        <v>0</v>
      </c>
      <c r="AG199" s="72">
        <f>ROW()</f>
        <v>199</v>
      </c>
    </row>
    <row r="200" spans="24:33" hidden="1" x14ac:dyDescent="0.35">
      <c r="X200" s="66">
        <v>2</v>
      </c>
      <c r="Y200" s="66" t="s">
        <v>499</v>
      </c>
      <c r="Z200" s="66" t="s">
        <v>21</v>
      </c>
      <c r="AA200" s="66" t="str">
        <f>IF(OR(VLOOKUP(Table1[[#This Row],[sheet]],Prg!$A$7:$F$31,6,FALSE)=Prg!$O$2,VLOOKUP(Table1[[#This Row],[sheet]],Prg!$A$7:$F$31,6,FALSE)=Prg!$O$3),"Yes","No")</f>
        <v>No</v>
      </c>
      <c r="AB200" s="66">
        <v>2022</v>
      </c>
      <c r="AC200" s="72">
        <v>15</v>
      </c>
      <c r="AD200" s="66">
        <f ca="1">IF(ISERROR(VLOOKUP(Table1[[#This Row],[item]],INDIRECT("'"&amp;Table1[[#This Row],[sheet]]&amp;"'!$A$8:$T$42"),Table1[[#This Row],[r]],FALSE)),"",VLOOKUP(Table1[[#This Row],[item]],INDIRECT("'"&amp;Table1[[#This Row],[sheet]]&amp;"'!$A$8:$T$42"),Table1[[#This Row],[r]],FALSE))</f>
        <v>0</v>
      </c>
      <c r="AE200" s="72" t="str">
        <f>IF(VLOOKUP(Table1[[#This Row],[sheet]],Prg!$A$7:$J$31,10,FALSE)="","",VLOOKUP(Table1[[#This Row],[sheet]],Prg!$A$7:$J$31,10,FALSE)*1)</f>
        <v/>
      </c>
      <c r="AF200" s="72">
        <f>VLOOKUP(Table1[[#This Row],[sheet]],Prg!$A$7:$J$31,5,FALSE)</f>
        <v>0</v>
      </c>
      <c r="AG200" s="72">
        <f>ROW()</f>
        <v>200</v>
      </c>
    </row>
    <row r="201" spans="24:33" hidden="1" x14ac:dyDescent="0.35">
      <c r="X201" s="66">
        <v>2</v>
      </c>
      <c r="Y201" s="66" t="s">
        <v>500</v>
      </c>
      <c r="Z201" s="66" t="s">
        <v>22</v>
      </c>
      <c r="AA201" s="66" t="str">
        <f>IF(OR(VLOOKUP(Table1[[#This Row],[sheet]],Prg!$A$7:$F$31,6,FALSE)=Prg!$O$2,VLOOKUP(Table1[[#This Row],[sheet]],Prg!$A$7:$F$31,6,FALSE)=Prg!$O$3),"Yes","No")</f>
        <v>No</v>
      </c>
      <c r="AB201" s="66">
        <v>2022</v>
      </c>
      <c r="AC201" s="72">
        <v>15</v>
      </c>
      <c r="AD201" s="66">
        <f ca="1">IF(ISERROR(VLOOKUP(Table1[[#This Row],[item]],INDIRECT("'"&amp;Table1[[#This Row],[sheet]]&amp;"'!$A$8:$T$42"),Table1[[#This Row],[r]],FALSE)),"",VLOOKUP(Table1[[#This Row],[item]],INDIRECT("'"&amp;Table1[[#This Row],[sheet]]&amp;"'!$A$8:$T$42"),Table1[[#This Row],[r]],FALSE))</f>
        <v>0</v>
      </c>
      <c r="AE201" s="72" t="str">
        <f>IF(VLOOKUP(Table1[[#This Row],[sheet]],Prg!$A$7:$J$31,10,FALSE)="","",VLOOKUP(Table1[[#This Row],[sheet]],Prg!$A$7:$J$31,10,FALSE)*1)</f>
        <v/>
      </c>
      <c r="AF201" s="72">
        <f>VLOOKUP(Table1[[#This Row],[sheet]],Prg!$A$7:$J$31,5,FALSE)</f>
        <v>0</v>
      </c>
      <c r="AG201" s="72">
        <f>ROW()</f>
        <v>201</v>
      </c>
    </row>
    <row r="202" spans="24:33" hidden="1" x14ac:dyDescent="0.35">
      <c r="X202" s="66">
        <v>2</v>
      </c>
      <c r="Y202" s="66" t="s">
        <v>501</v>
      </c>
      <c r="Z202" s="66" t="s">
        <v>23</v>
      </c>
      <c r="AA202" s="66" t="str">
        <f>IF(OR(VLOOKUP(Table1[[#This Row],[sheet]],Prg!$A$7:$F$31,6,FALSE)=Prg!$O$2,VLOOKUP(Table1[[#This Row],[sheet]],Prg!$A$7:$F$31,6,FALSE)=Prg!$O$3),"Yes","No")</f>
        <v>No</v>
      </c>
      <c r="AB202" s="66">
        <v>2022</v>
      </c>
      <c r="AC202" s="72">
        <v>15</v>
      </c>
      <c r="AD202" s="66">
        <f ca="1">IF(ISERROR(VLOOKUP(Table1[[#This Row],[item]],INDIRECT("'"&amp;Table1[[#This Row],[sheet]]&amp;"'!$A$8:$T$42"),Table1[[#This Row],[r]],FALSE)),"",VLOOKUP(Table1[[#This Row],[item]],INDIRECT("'"&amp;Table1[[#This Row],[sheet]]&amp;"'!$A$8:$T$42"),Table1[[#This Row],[r]],FALSE))</f>
        <v>0</v>
      </c>
      <c r="AE202" s="72" t="str">
        <f>IF(VLOOKUP(Table1[[#This Row],[sheet]],Prg!$A$7:$J$31,10,FALSE)="","",VLOOKUP(Table1[[#This Row],[sheet]],Prg!$A$7:$J$31,10,FALSE)*1)</f>
        <v/>
      </c>
      <c r="AF202" s="72">
        <f>VLOOKUP(Table1[[#This Row],[sheet]],Prg!$A$7:$J$31,5,FALSE)</f>
        <v>0</v>
      </c>
      <c r="AG202" s="72">
        <f>ROW()</f>
        <v>202</v>
      </c>
    </row>
    <row r="203" spans="24:33" hidden="1" x14ac:dyDescent="0.35">
      <c r="X203" s="66">
        <v>2</v>
      </c>
      <c r="Y203" s="66" t="s">
        <v>502</v>
      </c>
      <c r="Z203" s="66" t="s">
        <v>467</v>
      </c>
      <c r="AA203" s="66" t="str">
        <f>IF(OR(VLOOKUP(Table1[[#This Row],[sheet]],Prg!$A$7:$F$31,6,FALSE)=Prg!$O$2,VLOOKUP(Table1[[#This Row],[sheet]],Prg!$A$7:$F$31,6,FALSE)=Prg!$O$3),"Yes","No")</f>
        <v>No</v>
      </c>
      <c r="AB203" s="66">
        <v>2022</v>
      </c>
      <c r="AC203" s="72">
        <v>15</v>
      </c>
      <c r="AD203" s="66">
        <f ca="1">IF(ISERROR(VLOOKUP(Table1[[#This Row],[item]],INDIRECT("'"&amp;Table1[[#This Row],[sheet]]&amp;"'!$A$8:$T$42"),Table1[[#This Row],[r]],FALSE)),"",VLOOKUP(Table1[[#This Row],[item]],INDIRECT("'"&amp;Table1[[#This Row],[sheet]]&amp;"'!$A$8:$T$42"),Table1[[#This Row],[r]],FALSE))</f>
        <v>0</v>
      </c>
      <c r="AE203" s="72" t="str">
        <f>IF(VLOOKUP(Table1[[#This Row],[sheet]],Prg!$A$7:$J$31,10,FALSE)="","",VLOOKUP(Table1[[#This Row],[sheet]],Prg!$A$7:$J$31,10,FALSE)*1)</f>
        <v/>
      </c>
      <c r="AF203" s="72">
        <f>VLOOKUP(Table1[[#This Row],[sheet]],Prg!$A$7:$J$31,5,FALSE)</f>
        <v>0</v>
      </c>
      <c r="AG203" s="72">
        <f>ROW()</f>
        <v>203</v>
      </c>
    </row>
    <row r="204" spans="24:33" hidden="1" x14ac:dyDescent="0.35">
      <c r="X204" s="66">
        <v>2</v>
      </c>
      <c r="Y204" s="66" t="s">
        <v>473</v>
      </c>
      <c r="Z204" s="66" t="s">
        <v>1</v>
      </c>
      <c r="AA204" s="66" t="str">
        <f>IF(OR(VLOOKUP(Table1[[#This Row],[sheet]],Prg!$A$7:$F$31,6,FALSE)=Prg!$O$2,VLOOKUP(Table1[[#This Row],[sheet]],Prg!$A$7:$F$31,6,FALSE)=Prg!$O$3),"Yes","No")</f>
        <v>No</v>
      </c>
      <c r="AB204" s="66">
        <v>2022</v>
      </c>
      <c r="AC204" s="72">
        <v>15</v>
      </c>
      <c r="AD204" s="66">
        <f ca="1">IF(ISERROR(VLOOKUP(Table1[[#This Row],[item]],INDIRECT("'"&amp;Table1[[#This Row],[sheet]]&amp;"'!$A$8:$T$42"),Table1[[#This Row],[r]],FALSE)),"",VLOOKUP(Table1[[#This Row],[item]],INDIRECT("'"&amp;Table1[[#This Row],[sheet]]&amp;"'!$A$8:$T$42"),Table1[[#This Row],[r]],FALSE))</f>
        <v>0</v>
      </c>
      <c r="AE204" s="72" t="str">
        <f>IF(VLOOKUP(Table1[[#This Row],[sheet]],Prg!$A$7:$J$31,10,FALSE)="","",VLOOKUP(Table1[[#This Row],[sheet]],Prg!$A$7:$J$31,10,FALSE)*1)</f>
        <v/>
      </c>
      <c r="AF204" s="72">
        <f>VLOOKUP(Table1[[#This Row],[sheet]],Prg!$A$7:$J$31,5,FALSE)</f>
        <v>0</v>
      </c>
      <c r="AG204" s="72">
        <f>ROW()</f>
        <v>204</v>
      </c>
    </row>
    <row r="205" spans="24:33" hidden="1" x14ac:dyDescent="0.35">
      <c r="X205" s="66">
        <v>2</v>
      </c>
      <c r="Y205" s="66" t="s">
        <v>474</v>
      </c>
      <c r="Z205" s="66" t="s">
        <v>24</v>
      </c>
      <c r="AA205" s="66" t="str">
        <f>IF(OR(VLOOKUP(Table1[[#This Row],[sheet]],Prg!$A$7:$F$31,6,FALSE)=Prg!$O$2,VLOOKUP(Table1[[#This Row],[sheet]],Prg!$A$7:$F$31,6,FALSE)=Prg!$O$3),"Yes","No")</f>
        <v>No</v>
      </c>
      <c r="AB205" s="66">
        <v>2022</v>
      </c>
      <c r="AC205" s="72">
        <v>15</v>
      </c>
      <c r="AD205" s="66">
        <f ca="1">IF(ISERROR(VLOOKUP(Table1[[#This Row],[item]],INDIRECT("'"&amp;Table1[[#This Row],[sheet]]&amp;"'!$A$8:$T$42"),Table1[[#This Row],[r]],FALSE)),"",VLOOKUP(Table1[[#This Row],[item]],INDIRECT("'"&amp;Table1[[#This Row],[sheet]]&amp;"'!$A$8:$T$42"),Table1[[#This Row],[r]],FALSE))</f>
        <v>0</v>
      </c>
      <c r="AE205" s="72" t="str">
        <f>IF(VLOOKUP(Table1[[#This Row],[sheet]],Prg!$A$7:$J$31,10,FALSE)="","",VLOOKUP(Table1[[#This Row],[sheet]],Prg!$A$7:$J$31,10,FALSE)*1)</f>
        <v/>
      </c>
      <c r="AF205" s="72">
        <f>VLOOKUP(Table1[[#This Row],[sheet]],Prg!$A$7:$J$31,5,FALSE)</f>
        <v>0</v>
      </c>
      <c r="AG205" s="72">
        <f>ROW()</f>
        <v>205</v>
      </c>
    </row>
    <row r="206" spans="24:33" hidden="1" x14ac:dyDescent="0.35">
      <c r="X206" s="66">
        <v>2</v>
      </c>
      <c r="Y206" s="66" t="s">
        <v>477</v>
      </c>
      <c r="Z206" s="66" t="s">
        <v>25</v>
      </c>
      <c r="AA206" s="66" t="str">
        <f>IF(OR(VLOOKUP(Table1[[#This Row],[sheet]],Prg!$A$7:$F$31,6,FALSE)=Prg!$O$2,VLOOKUP(Table1[[#This Row],[sheet]],Prg!$A$7:$F$31,6,FALSE)=Prg!$O$3),"Yes","No")</f>
        <v>No</v>
      </c>
      <c r="AB206" s="66">
        <v>2022</v>
      </c>
      <c r="AC206" s="72">
        <v>15</v>
      </c>
      <c r="AD206" s="66">
        <f ca="1">IF(ISERROR(VLOOKUP(Table1[[#This Row],[item]],INDIRECT("'"&amp;Table1[[#This Row],[sheet]]&amp;"'!$A$8:$T$42"),Table1[[#This Row],[r]],FALSE)),"",VLOOKUP(Table1[[#This Row],[item]],INDIRECT("'"&amp;Table1[[#This Row],[sheet]]&amp;"'!$A$8:$T$42"),Table1[[#This Row],[r]],FALSE))</f>
        <v>0</v>
      </c>
      <c r="AE206" s="72" t="str">
        <f>IF(VLOOKUP(Table1[[#This Row],[sheet]],Prg!$A$7:$J$31,10,FALSE)="","",VLOOKUP(Table1[[#This Row],[sheet]],Prg!$A$7:$J$31,10,FALSE)*1)</f>
        <v/>
      </c>
      <c r="AF206" s="72">
        <f>VLOOKUP(Table1[[#This Row],[sheet]],Prg!$A$7:$J$31,5,FALSE)</f>
        <v>0</v>
      </c>
      <c r="AG206" s="72">
        <f>ROW()</f>
        <v>206</v>
      </c>
    </row>
    <row r="207" spans="24:33" hidden="1" x14ac:dyDescent="0.35">
      <c r="X207" s="66">
        <v>2</v>
      </c>
      <c r="Y207" s="66" t="s">
        <v>478</v>
      </c>
      <c r="Z207" s="66" t="s">
        <v>26</v>
      </c>
      <c r="AA207" s="66" t="str">
        <f>IF(OR(VLOOKUP(Table1[[#This Row],[sheet]],Prg!$A$7:$F$31,6,FALSE)=Prg!$O$2,VLOOKUP(Table1[[#This Row],[sheet]],Prg!$A$7:$F$31,6,FALSE)=Prg!$O$3),"Yes","No")</f>
        <v>No</v>
      </c>
      <c r="AB207" s="66">
        <v>2022</v>
      </c>
      <c r="AC207" s="72">
        <v>15</v>
      </c>
      <c r="AD207" s="66">
        <f ca="1">IF(ISERROR(VLOOKUP(Table1[[#This Row],[item]],INDIRECT("'"&amp;Table1[[#This Row],[sheet]]&amp;"'!$A$8:$T$42"),Table1[[#This Row],[r]],FALSE)),"",VLOOKUP(Table1[[#This Row],[item]],INDIRECT("'"&amp;Table1[[#This Row],[sheet]]&amp;"'!$A$8:$T$42"),Table1[[#This Row],[r]],FALSE))</f>
        <v>0</v>
      </c>
      <c r="AE207" s="72" t="str">
        <f>IF(VLOOKUP(Table1[[#This Row],[sheet]],Prg!$A$7:$J$31,10,FALSE)="","",VLOOKUP(Table1[[#This Row],[sheet]],Prg!$A$7:$J$31,10,FALSE)*1)</f>
        <v/>
      </c>
      <c r="AF207" s="72">
        <f>VLOOKUP(Table1[[#This Row],[sheet]],Prg!$A$7:$J$31,5,FALSE)</f>
        <v>0</v>
      </c>
      <c r="AG207" s="72">
        <f>ROW()</f>
        <v>207</v>
      </c>
    </row>
    <row r="208" spans="24:33" hidden="1" x14ac:dyDescent="0.35">
      <c r="X208" s="66">
        <v>2</v>
      </c>
      <c r="Y208" s="66" t="s">
        <v>479</v>
      </c>
      <c r="Z208" s="66" t="s">
        <v>27</v>
      </c>
      <c r="AA208" s="66" t="str">
        <f>IF(OR(VLOOKUP(Table1[[#This Row],[sheet]],Prg!$A$7:$F$31,6,FALSE)=Prg!$O$2,VLOOKUP(Table1[[#This Row],[sheet]],Prg!$A$7:$F$31,6,FALSE)=Prg!$O$3),"Yes","No")</f>
        <v>No</v>
      </c>
      <c r="AB208" s="66">
        <v>2022</v>
      </c>
      <c r="AC208" s="72">
        <v>15</v>
      </c>
      <c r="AD208" s="66">
        <f ca="1">IF(ISERROR(VLOOKUP(Table1[[#This Row],[item]],INDIRECT("'"&amp;Table1[[#This Row],[sheet]]&amp;"'!$A$8:$T$42"),Table1[[#This Row],[r]],FALSE)),"",VLOOKUP(Table1[[#This Row],[item]],INDIRECT("'"&amp;Table1[[#This Row],[sheet]]&amp;"'!$A$8:$T$42"),Table1[[#This Row],[r]],FALSE))</f>
        <v>0</v>
      </c>
      <c r="AE208" s="72" t="str">
        <f>IF(VLOOKUP(Table1[[#This Row],[sheet]],Prg!$A$7:$J$31,10,FALSE)="","",VLOOKUP(Table1[[#This Row],[sheet]],Prg!$A$7:$J$31,10,FALSE)*1)</f>
        <v/>
      </c>
      <c r="AF208" s="72">
        <f>VLOOKUP(Table1[[#This Row],[sheet]],Prg!$A$7:$J$31,5,FALSE)</f>
        <v>0</v>
      </c>
      <c r="AG208" s="72">
        <f>ROW()</f>
        <v>208</v>
      </c>
    </row>
    <row r="209" spans="24:33" hidden="1" x14ac:dyDescent="0.35">
      <c r="X209" s="66">
        <v>2</v>
      </c>
      <c r="Y209" s="66" t="s">
        <v>475</v>
      </c>
      <c r="Z209" s="66" t="s">
        <v>28</v>
      </c>
      <c r="AA209" s="66" t="str">
        <f>IF(OR(VLOOKUP(Table1[[#This Row],[sheet]],Prg!$A$7:$F$31,6,FALSE)=Prg!$O$2,VLOOKUP(Table1[[#This Row],[sheet]],Prg!$A$7:$F$31,6,FALSE)=Prg!$O$3),"Yes","No")</f>
        <v>No</v>
      </c>
      <c r="AB209" s="66">
        <v>2022</v>
      </c>
      <c r="AC209" s="72">
        <v>15</v>
      </c>
      <c r="AD209" s="66">
        <f ca="1">IF(ISERROR(VLOOKUP(Table1[[#This Row],[item]],INDIRECT("'"&amp;Table1[[#This Row],[sheet]]&amp;"'!$A$8:$T$42"),Table1[[#This Row],[r]],FALSE)),"",VLOOKUP(Table1[[#This Row],[item]],INDIRECT("'"&amp;Table1[[#This Row],[sheet]]&amp;"'!$A$8:$T$42"),Table1[[#This Row],[r]],FALSE))</f>
        <v>0</v>
      </c>
      <c r="AE209" s="72" t="str">
        <f>IF(VLOOKUP(Table1[[#This Row],[sheet]],Prg!$A$7:$J$31,10,FALSE)="","",VLOOKUP(Table1[[#This Row],[sheet]],Prg!$A$7:$J$31,10,FALSE)*1)</f>
        <v/>
      </c>
      <c r="AF209" s="72">
        <f>VLOOKUP(Table1[[#This Row],[sheet]],Prg!$A$7:$J$31,5,FALSE)</f>
        <v>0</v>
      </c>
      <c r="AG209" s="72">
        <f>ROW()</f>
        <v>209</v>
      </c>
    </row>
    <row r="210" spans="24:33" hidden="1" x14ac:dyDescent="0.35">
      <c r="X210" s="66">
        <v>2</v>
      </c>
      <c r="Y210" s="66" t="s">
        <v>480</v>
      </c>
      <c r="Z210" s="66" t="s">
        <v>29</v>
      </c>
      <c r="AA210" s="66" t="str">
        <f>IF(OR(VLOOKUP(Table1[[#This Row],[sheet]],Prg!$A$7:$F$31,6,FALSE)=Prg!$O$2,VLOOKUP(Table1[[#This Row],[sheet]],Prg!$A$7:$F$31,6,FALSE)=Prg!$O$3),"Yes","No")</f>
        <v>No</v>
      </c>
      <c r="AB210" s="66">
        <v>2022</v>
      </c>
      <c r="AC210" s="72">
        <v>15</v>
      </c>
      <c r="AD210" s="66">
        <f ca="1">IF(ISERROR(VLOOKUP(Table1[[#This Row],[item]],INDIRECT("'"&amp;Table1[[#This Row],[sheet]]&amp;"'!$A$8:$T$42"),Table1[[#This Row],[r]],FALSE)),"",VLOOKUP(Table1[[#This Row],[item]],INDIRECT("'"&amp;Table1[[#This Row],[sheet]]&amp;"'!$A$8:$T$42"),Table1[[#This Row],[r]],FALSE))</f>
        <v>0</v>
      </c>
      <c r="AE210" s="72" t="str">
        <f>IF(VLOOKUP(Table1[[#This Row],[sheet]],Prg!$A$7:$J$31,10,FALSE)="","",VLOOKUP(Table1[[#This Row],[sheet]],Prg!$A$7:$J$31,10,FALSE)*1)</f>
        <v/>
      </c>
      <c r="AF210" s="72">
        <f>VLOOKUP(Table1[[#This Row],[sheet]],Prg!$A$7:$J$31,5,FALSE)</f>
        <v>0</v>
      </c>
      <c r="AG210" s="72">
        <f>ROW()</f>
        <v>210</v>
      </c>
    </row>
    <row r="211" spans="24:33" hidden="1" x14ac:dyDescent="0.35">
      <c r="X211" s="66">
        <v>2</v>
      </c>
      <c r="Y211" s="66" t="s">
        <v>481</v>
      </c>
      <c r="Z211" s="66" t="s">
        <v>30</v>
      </c>
      <c r="AA211" s="66" t="str">
        <f>IF(OR(VLOOKUP(Table1[[#This Row],[sheet]],Prg!$A$7:$F$31,6,FALSE)=Prg!$O$2,VLOOKUP(Table1[[#This Row],[sheet]],Prg!$A$7:$F$31,6,FALSE)=Prg!$O$3),"Yes","No")</f>
        <v>No</v>
      </c>
      <c r="AB211" s="66">
        <v>2022</v>
      </c>
      <c r="AC211" s="72">
        <v>15</v>
      </c>
      <c r="AD211" s="66">
        <f ca="1">IF(ISERROR(VLOOKUP(Table1[[#This Row],[item]],INDIRECT("'"&amp;Table1[[#This Row],[sheet]]&amp;"'!$A$8:$T$42"),Table1[[#This Row],[r]],FALSE)),"",VLOOKUP(Table1[[#This Row],[item]],INDIRECT("'"&amp;Table1[[#This Row],[sheet]]&amp;"'!$A$8:$T$42"),Table1[[#This Row],[r]],FALSE))</f>
        <v>0</v>
      </c>
      <c r="AE211" s="72" t="str">
        <f>IF(VLOOKUP(Table1[[#This Row],[sheet]],Prg!$A$7:$J$31,10,FALSE)="","",VLOOKUP(Table1[[#This Row],[sheet]],Prg!$A$7:$J$31,10,FALSE)*1)</f>
        <v/>
      </c>
      <c r="AF211" s="72">
        <f>VLOOKUP(Table1[[#This Row],[sheet]],Prg!$A$7:$J$31,5,FALSE)</f>
        <v>0</v>
      </c>
      <c r="AG211" s="72">
        <f>ROW()</f>
        <v>211</v>
      </c>
    </row>
    <row r="212" spans="24:33" hidden="1" x14ac:dyDescent="0.35">
      <c r="X212" s="66">
        <v>2</v>
      </c>
      <c r="Y212" s="66" t="s">
        <v>482</v>
      </c>
      <c r="Z212" s="66" t="s">
        <v>27</v>
      </c>
      <c r="AA212" s="66" t="str">
        <f>IF(OR(VLOOKUP(Table1[[#This Row],[sheet]],Prg!$A$7:$F$31,6,FALSE)=Prg!$O$2,VLOOKUP(Table1[[#This Row],[sheet]],Prg!$A$7:$F$31,6,FALSE)=Prg!$O$3),"Yes","No")</f>
        <v>No</v>
      </c>
      <c r="AB212" s="66">
        <v>2022</v>
      </c>
      <c r="AC212" s="72">
        <v>15</v>
      </c>
      <c r="AD212" s="66">
        <f ca="1">IF(ISERROR(VLOOKUP(Table1[[#This Row],[item]],INDIRECT("'"&amp;Table1[[#This Row],[sheet]]&amp;"'!$A$8:$T$42"),Table1[[#This Row],[r]],FALSE)),"",VLOOKUP(Table1[[#This Row],[item]],INDIRECT("'"&amp;Table1[[#This Row],[sheet]]&amp;"'!$A$8:$T$42"),Table1[[#This Row],[r]],FALSE))</f>
        <v>0</v>
      </c>
      <c r="AE212" s="72" t="str">
        <f>IF(VLOOKUP(Table1[[#This Row],[sheet]],Prg!$A$7:$J$31,10,FALSE)="","",VLOOKUP(Table1[[#This Row],[sheet]],Prg!$A$7:$J$31,10,FALSE)*1)</f>
        <v/>
      </c>
      <c r="AF212" s="72">
        <f>VLOOKUP(Table1[[#This Row],[sheet]],Prg!$A$7:$J$31,5,FALSE)</f>
        <v>0</v>
      </c>
      <c r="AG212" s="72">
        <f>ROW()</f>
        <v>212</v>
      </c>
    </row>
    <row r="213" spans="24:33" hidden="1" x14ac:dyDescent="0.35">
      <c r="X213" s="66">
        <v>2</v>
      </c>
      <c r="Y213" s="66" t="s">
        <v>476</v>
      </c>
      <c r="Z213" s="66" t="s">
        <v>469</v>
      </c>
      <c r="AA213" s="66" t="str">
        <f>IF(OR(VLOOKUP(Table1[[#This Row],[sheet]],Prg!$A$7:$F$31,6,FALSE)=Prg!$O$2,VLOOKUP(Table1[[#This Row],[sheet]],Prg!$A$7:$F$31,6,FALSE)=Prg!$O$3),"Yes","No")</f>
        <v>No</v>
      </c>
      <c r="AB213" s="66">
        <v>2022</v>
      </c>
      <c r="AC213" s="72">
        <v>15</v>
      </c>
      <c r="AD213" s="66">
        <f ca="1">IF(ISERROR(VLOOKUP(Table1[[#This Row],[item]],INDIRECT("'"&amp;Table1[[#This Row],[sheet]]&amp;"'!$A$8:$T$42"),Table1[[#This Row],[r]],FALSE)),"",VLOOKUP(Table1[[#This Row],[item]],INDIRECT("'"&amp;Table1[[#This Row],[sheet]]&amp;"'!$A$8:$T$42"),Table1[[#This Row],[r]],FALSE))</f>
        <v>0</v>
      </c>
      <c r="AE213" s="72" t="str">
        <f>IF(VLOOKUP(Table1[[#This Row],[sheet]],Prg!$A$7:$J$31,10,FALSE)="","",VLOOKUP(Table1[[#This Row],[sheet]],Prg!$A$7:$J$31,10,FALSE)*1)</f>
        <v/>
      </c>
      <c r="AF213" s="72">
        <f>VLOOKUP(Table1[[#This Row],[sheet]],Prg!$A$7:$J$31,5,FALSE)</f>
        <v>0</v>
      </c>
      <c r="AG213" s="72">
        <f>ROW()</f>
        <v>213</v>
      </c>
    </row>
    <row r="214" spans="24:33" hidden="1" x14ac:dyDescent="0.35">
      <c r="X214" s="66">
        <v>2</v>
      </c>
      <c r="Y214" s="66" t="s">
        <v>483</v>
      </c>
      <c r="Z214" s="66" t="s">
        <v>470</v>
      </c>
      <c r="AA214" s="66" t="str">
        <f>IF(OR(VLOOKUP(Table1[[#This Row],[sheet]],Prg!$A$7:$F$31,6,FALSE)=Prg!$O$2,VLOOKUP(Table1[[#This Row],[sheet]],Prg!$A$7:$F$31,6,FALSE)=Prg!$O$3),"Yes","No")</f>
        <v>No</v>
      </c>
      <c r="AB214" s="66">
        <v>2022</v>
      </c>
      <c r="AC214" s="72">
        <v>15</v>
      </c>
      <c r="AD214" s="66">
        <f ca="1">IF(ISERROR(VLOOKUP(Table1[[#This Row],[item]],INDIRECT("'"&amp;Table1[[#This Row],[sheet]]&amp;"'!$A$8:$T$42"),Table1[[#This Row],[r]],FALSE)),"",VLOOKUP(Table1[[#This Row],[item]],INDIRECT("'"&amp;Table1[[#This Row],[sheet]]&amp;"'!$A$8:$T$42"),Table1[[#This Row],[r]],FALSE))</f>
        <v>0</v>
      </c>
      <c r="AE214" s="72" t="str">
        <f>IF(VLOOKUP(Table1[[#This Row],[sheet]],Prg!$A$7:$J$31,10,FALSE)="","",VLOOKUP(Table1[[#This Row],[sheet]],Prg!$A$7:$J$31,10,FALSE)*1)</f>
        <v/>
      </c>
      <c r="AF214" s="72">
        <f>VLOOKUP(Table1[[#This Row],[sheet]],Prg!$A$7:$J$31,5,FALSE)</f>
        <v>0</v>
      </c>
      <c r="AG214" s="72">
        <f>ROW()</f>
        <v>214</v>
      </c>
    </row>
    <row r="215" spans="24:33" hidden="1" x14ac:dyDescent="0.35">
      <c r="X215" s="66">
        <v>2</v>
      </c>
      <c r="Y215" s="66" t="s">
        <v>484</v>
      </c>
      <c r="Z215" s="66" t="s">
        <v>471</v>
      </c>
      <c r="AA215" s="66" t="str">
        <f>IF(OR(VLOOKUP(Table1[[#This Row],[sheet]],Prg!$A$7:$F$31,6,FALSE)=Prg!$O$2,VLOOKUP(Table1[[#This Row],[sheet]],Prg!$A$7:$F$31,6,FALSE)=Prg!$O$3),"Yes","No")</f>
        <v>No</v>
      </c>
      <c r="AB215" s="66">
        <v>2022</v>
      </c>
      <c r="AC215" s="72">
        <v>15</v>
      </c>
      <c r="AD215" s="66">
        <f ca="1">IF(ISERROR(VLOOKUP(Table1[[#This Row],[item]],INDIRECT("'"&amp;Table1[[#This Row],[sheet]]&amp;"'!$A$8:$T$42"),Table1[[#This Row],[r]],FALSE)),"",VLOOKUP(Table1[[#This Row],[item]],INDIRECT("'"&amp;Table1[[#This Row],[sheet]]&amp;"'!$A$8:$T$42"),Table1[[#This Row],[r]],FALSE))</f>
        <v>0</v>
      </c>
      <c r="AE215" s="72" t="str">
        <f>IF(VLOOKUP(Table1[[#This Row],[sheet]],Prg!$A$7:$J$31,10,FALSE)="","",VLOOKUP(Table1[[#This Row],[sheet]],Prg!$A$7:$J$31,10,FALSE)*1)</f>
        <v/>
      </c>
      <c r="AF215" s="72">
        <f>VLOOKUP(Table1[[#This Row],[sheet]],Prg!$A$7:$J$31,5,FALSE)</f>
        <v>0</v>
      </c>
      <c r="AG215" s="72">
        <f>ROW()</f>
        <v>215</v>
      </c>
    </row>
    <row r="216" spans="24:33" hidden="1" x14ac:dyDescent="0.35">
      <c r="X216" s="66">
        <v>2</v>
      </c>
      <c r="Y216" s="66" t="s">
        <v>485</v>
      </c>
      <c r="Z216" s="66" t="s">
        <v>472</v>
      </c>
      <c r="AA216" s="66" t="str">
        <f>IF(OR(VLOOKUP(Table1[[#This Row],[sheet]],Prg!$A$7:$F$31,6,FALSE)=Prg!$O$2,VLOOKUP(Table1[[#This Row],[sheet]],Prg!$A$7:$F$31,6,FALSE)=Prg!$O$3),"Yes","No")</f>
        <v>No</v>
      </c>
      <c r="AB216" s="66">
        <v>2022</v>
      </c>
      <c r="AC216" s="72">
        <v>15</v>
      </c>
      <c r="AD216" s="66">
        <f ca="1">IF(ISERROR(VLOOKUP(Table1[[#This Row],[item]],INDIRECT("'"&amp;Table1[[#This Row],[sheet]]&amp;"'!$A$8:$T$42"),Table1[[#This Row],[r]],FALSE)),"",VLOOKUP(Table1[[#This Row],[item]],INDIRECT("'"&amp;Table1[[#This Row],[sheet]]&amp;"'!$A$8:$T$42"),Table1[[#This Row],[r]],FALSE))</f>
        <v>0</v>
      </c>
      <c r="AE216" s="72" t="str">
        <f>IF(VLOOKUP(Table1[[#This Row],[sheet]],Prg!$A$7:$J$31,10,FALSE)="","",VLOOKUP(Table1[[#This Row],[sheet]],Prg!$A$7:$J$31,10,FALSE)*1)</f>
        <v/>
      </c>
      <c r="AF216" s="72">
        <f>VLOOKUP(Table1[[#This Row],[sheet]],Prg!$A$7:$J$31,5,FALSE)</f>
        <v>0</v>
      </c>
      <c r="AG216" s="72">
        <f>ROW()</f>
        <v>216</v>
      </c>
    </row>
    <row r="217" spans="24:33" hidden="1" x14ac:dyDescent="0.35">
      <c r="X217" s="66">
        <v>2</v>
      </c>
      <c r="Y217" s="66" t="s">
        <v>486</v>
      </c>
      <c r="Z217" s="66" t="s">
        <v>31</v>
      </c>
      <c r="AA217" s="66" t="str">
        <f>IF(OR(VLOOKUP(Table1[[#This Row],[sheet]],Prg!$A$7:$F$31,6,FALSE)=Prg!$O$2,VLOOKUP(Table1[[#This Row],[sheet]],Prg!$A$7:$F$31,6,FALSE)=Prg!$O$3),"Yes","No")</f>
        <v>No</v>
      </c>
      <c r="AB217" s="66">
        <v>2022</v>
      </c>
      <c r="AC217" s="72">
        <v>15</v>
      </c>
      <c r="AD217" s="66">
        <f ca="1">IF(ISERROR(VLOOKUP(Table1[[#This Row],[item]],INDIRECT("'"&amp;Table1[[#This Row],[sheet]]&amp;"'!$A$8:$T$42"),Table1[[#This Row],[r]],FALSE)),"",VLOOKUP(Table1[[#This Row],[item]],INDIRECT("'"&amp;Table1[[#This Row],[sheet]]&amp;"'!$A$8:$T$42"),Table1[[#This Row],[r]],FALSE))</f>
        <v>0</v>
      </c>
      <c r="AE217" s="72" t="str">
        <f>IF(VLOOKUP(Table1[[#This Row],[sheet]],Prg!$A$7:$J$31,10,FALSE)="","",VLOOKUP(Table1[[#This Row],[sheet]],Prg!$A$7:$J$31,10,FALSE)*1)</f>
        <v/>
      </c>
      <c r="AF217" s="72">
        <f>VLOOKUP(Table1[[#This Row],[sheet]],Prg!$A$7:$J$31,5,FALSE)</f>
        <v>0</v>
      </c>
      <c r="AG217" s="72">
        <f>ROW()</f>
        <v>217</v>
      </c>
    </row>
    <row r="218" spans="24:33" hidden="1" x14ac:dyDescent="0.35">
      <c r="X218" s="66">
        <v>2</v>
      </c>
      <c r="Y218" s="70" t="s">
        <v>487</v>
      </c>
      <c r="Z218" s="70" t="s">
        <v>12</v>
      </c>
      <c r="AA218" s="70" t="str">
        <f>IF(OR(VLOOKUP(Table1[[#This Row],[sheet]],Prg!$A$7:$F$31,6,FALSE)=Prg!$O$2,VLOOKUP(Table1[[#This Row],[sheet]],Prg!$A$7:$F$31,6,FALSE)=Prg!$O$3),"Yes","No")</f>
        <v>No</v>
      </c>
      <c r="AB218" s="70">
        <v>2023</v>
      </c>
      <c r="AC218" s="72">
        <v>16</v>
      </c>
      <c r="AD218" s="66">
        <f ca="1">IF(ISERROR(VLOOKUP(Table1[[#This Row],[item]],INDIRECT("'"&amp;Table1[[#This Row],[sheet]]&amp;"'!$A$8:$T$42"),Table1[[#This Row],[r]],FALSE)),"",VLOOKUP(Table1[[#This Row],[item]],INDIRECT("'"&amp;Table1[[#This Row],[sheet]]&amp;"'!$A$8:$T$42"),Table1[[#This Row],[r]],FALSE))</f>
        <v>0</v>
      </c>
      <c r="AE218" s="72" t="str">
        <f>IF(VLOOKUP(Table1[[#This Row],[sheet]],Prg!$A$7:$J$31,10,FALSE)="","",VLOOKUP(Table1[[#This Row],[sheet]],Prg!$A$7:$J$31,10,FALSE)*1)</f>
        <v/>
      </c>
      <c r="AF218" s="72">
        <f>VLOOKUP(Table1[[#This Row],[sheet]],Prg!$A$7:$J$31,5,FALSE)</f>
        <v>0</v>
      </c>
      <c r="AG218" s="72">
        <f>ROW()</f>
        <v>218</v>
      </c>
    </row>
    <row r="219" spans="24:33" hidden="1" x14ac:dyDescent="0.35">
      <c r="X219" s="66">
        <v>2</v>
      </c>
      <c r="Y219" s="66" t="s">
        <v>488</v>
      </c>
      <c r="Z219" s="66" t="s">
        <v>13</v>
      </c>
      <c r="AA219" s="66" t="str">
        <f>IF(OR(VLOOKUP(Table1[[#This Row],[sheet]],Prg!$A$7:$F$31,6,FALSE)=Prg!$O$2,VLOOKUP(Table1[[#This Row],[sheet]],Prg!$A$7:$F$31,6,FALSE)=Prg!$O$3),"Yes","No")</f>
        <v>No</v>
      </c>
      <c r="AB219" s="66">
        <v>2023</v>
      </c>
      <c r="AC219" s="72">
        <v>16</v>
      </c>
      <c r="AD219" s="66">
        <f ca="1">IF(ISERROR(VLOOKUP(Table1[[#This Row],[item]],INDIRECT("'"&amp;Table1[[#This Row],[sheet]]&amp;"'!$A$8:$T$42"),Table1[[#This Row],[r]],FALSE)),"",VLOOKUP(Table1[[#This Row],[item]],INDIRECT("'"&amp;Table1[[#This Row],[sheet]]&amp;"'!$A$8:$T$42"),Table1[[#This Row],[r]],FALSE))</f>
        <v>0</v>
      </c>
      <c r="AE219" s="72" t="str">
        <f>IF(VLOOKUP(Table1[[#This Row],[sheet]],Prg!$A$7:$J$31,10,FALSE)="","",VLOOKUP(Table1[[#This Row],[sheet]],Prg!$A$7:$J$31,10,FALSE)*1)</f>
        <v/>
      </c>
      <c r="AF219" s="72">
        <f>VLOOKUP(Table1[[#This Row],[sheet]],Prg!$A$7:$J$31,5,FALSE)</f>
        <v>0</v>
      </c>
      <c r="AG219" s="72">
        <f>ROW()</f>
        <v>219</v>
      </c>
    </row>
    <row r="220" spans="24:33" hidden="1" x14ac:dyDescent="0.35">
      <c r="X220" s="66">
        <v>2</v>
      </c>
      <c r="Y220" s="66" t="s">
        <v>489</v>
      </c>
      <c r="Z220" s="66" t="s">
        <v>14</v>
      </c>
      <c r="AA220" s="66" t="str">
        <f>IF(OR(VLOOKUP(Table1[[#This Row],[sheet]],Prg!$A$7:$F$31,6,FALSE)=Prg!$O$2,VLOOKUP(Table1[[#This Row],[sheet]],Prg!$A$7:$F$31,6,FALSE)=Prg!$O$3),"Yes","No")</f>
        <v>No</v>
      </c>
      <c r="AB220" s="66">
        <v>2023</v>
      </c>
      <c r="AC220" s="72">
        <v>16</v>
      </c>
      <c r="AD220" s="66">
        <f ca="1">IF(ISERROR(VLOOKUP(Table1[[#This Row],[item]],INDIRECT("'"&amp;Table1[[#This Row],[sheet]]&amp;"'!$A$8:$T$42"),Table1[[#This Row],[r]],FALSE)),"",VLOOKUP(Table1[[#This Row],[item]],INDIRECT("'"&amp;Table1[[#This Row],[sheet]]&amp;"'!$A$8:$T$42"),Table1[[#This Row],[r]],FALSE))</f>
        <v>0</v>
      </c>
      <c r="AE220" s="72" t="str">
        <f>IF(VLOOKUP(Table1[[#This Row],[sheet]],Prg!$A$7:$J$31,10,FALSE)="","",VLOOKUP(Table1[[#This Row],[sheet]],Prg!$A$7:$J$31,10,FALSE)*1)</f>
        <v/>
      </c>
      <c r="AF220" s="72">
        <f>VLOOKUP(Table1[[#This Row],[sheet]],Prg!$A$7:$J$31,5,FALSE)</f>
        <v>0</v>
      </c>
      <c r="AG220" s="72">
        <f>ROW()</f>
        <v>220</v>
      </c>
    </row>
    <row r="221" spans="24:33" hidden="1" x14ac:dyDescent="0.35">
      <c r="X221" s="66">
        <v>2</v>
      </c>
      <c r="Y221" s="66" t="s">
        <v>490</v>
      </c>
      <c r="Z221" s="66" t="s">
        <v>464</v>
      </c>
      <c r="AA221" s="66" t="str">
        <f>IF(OR(VLOOKUP(Table1[[#This Row],[sheet]],Prg!$A$7:$F$31,6,FALSE)=Prg!$O$2,VLOOKUP(Table1[[#This Row],[sheet]],Prg!$A$7:$F$31,6,FALSE)=Prg!$O$3),"Yes","No")</f>
        <v>No</v>
      </c>
      <c r="AB221" s="66">
        <v>2023</v>
      </c>
      <c r="AC221" s="72">
        <v>16</v>
      </c>
      <c r="AD221" s="66">
        <f ca="1">IF(ISERROR(VLOOKUP(Table1[[#This Row],[item]],INDIRECT("'"&amp;Table1[[#This Row],[sheet]]&amp;"'!$A$8:$T$42"),Table1[[#This Row],[r]],FALSE)),"",VLOOKUP(Table1[[#This Row],[item]],INDIRECT("'"&amp;Table1[[#This Row],[sheet]]&amp;"'!$A$8:$T$42"),Table1[[#This Row],[r]],FALSE))</f>
        <v>0</v>
      </c>
      <c r="AE221" s="72" t="str">
        <f>IF(VLOOKUP(Table1[[#This Row],[sheet]],Prg!$A$7:$J$31,10,FALSE)="","",VLOOKUP(Table1[[#This Row],[sheet]],Prg!$A$7:$J$31,10,FALSE)*1)</f>
        <v/>
      </c>
      <c r="AF221" s="72">
        <f>VLOOKUP(Table1[[#This Row],[sheet]],Prg!$A$7:$J$31,5,FALSE)</f>
        <v>0</v>
      </c>
      <c r="AG221" s="72">
        <f>ROW()</f>
        <v>221</v>
      </c>
    </row>
    <row r="222" spans="24:33" hidden="1" x14ac:dyDescent="0.35">
      <c r="X222" s="66">
        <v>2</v>
      </c>
      <c r="Y222" s="66" t="s">
        <v>491</v>
      </c>
      <c r="Z222" s="66" t="s">
        <v>15</v>
      </c>
      <c r="AA222" s="66" t="str">
        <f>IF(OR(VLOOKUP(Table1[[#This Row],[sheet]],Prg!$A$7:$F$31,6,FALSE)=Prg!$O$2,VLOOKUP(Table1[[#This Row],[sheet]],Prg!$A$7:$F$31,6,FALSE)=Prg!$O$3),"Yes","No")</f>
        <v>No</v>
      </c>
      <c r="AB222" s="66">
        <v>2023</v>
      </c>
      <c r="AC222" s="72">
        <v>16</v>
      </c>
      <c r="AD222" s="66">
        <f ca="1">IF(ISERROR(VLOOKUP(Table1[[#This Row],[item]],INDIRECT("'"&amp;Table1[[#This Row],[sheet]]&amp;"'!$A$8:$T$42"),Table1[[#This Row],[r]],FALSE)),"",VLOOKUP(Table1[[#This Row],[item]],INDIRECT("'"&amp;Table1[[#This Row],[sheet]]&amp;"'!$A$8:$T$42"),Table1[[#This Row],[r]],FALSE))</f>
        <v>0</v>
      </c>
      <c r="AE222" s="72" t="str">
        <f>IF(VLOOKUP(Table1[[#This Row],[sheet]],Prg!$A$7:$J$31,10,FALSE)="","",VLOOKUP(Table1[[#This Row],[sheet]],Prg!$A$7:$J$31,10,FALSE)*1)</f>
        <v/>
      </c>
      <c r="AF222" s="72">
        <f>VLOOKUP(Table1[[#This Row],[sheet]],Prg!$A$7:$J$31,5,FALSE)</f>
        <v>0</v>
      </c>
      <c r="AG222" s="72">
        <f>ROW()</f>
        <v>222</v>
      </c>
    </row>
    <row r="223" spans="24:33" hidden="1" x14ac:dyDescent="0.35">
      <c r="X223" s="66">
        <v>2</v>
      </c>
      <c r="Y223" s="66" t="s">
        <v>492</v>
      </c>
      <c r="Z223" s="66" t="s">
        <v>16</v>
      </c>
      <c r="AA223" s="66" t="str">
        <f>IF(OR(VLOOKUP(Table1[[#This Row],[sheet]],Prg!$A$7:$F$31,6,FALSE)=Prg!$O$2,VLOOKUP(Table1[[#This Row],[sheet]],Prg!$A$7:$F$31,6,FALSE)=Prg!$O$3),"Yes","No")</f>
        <v>No</v>
      </c>
      <c r="AB223" s="66">
        <v>2023</v>
      </c>
      <c r="AC223" s="72">
        <v>16</v>
      </c>
      <c r="AD223" s="66">
        <f ca="1">IF(ISERROR(VLOOKUP(Table1[[#This Row],[item]],INDIRECT("'"&amp;Table1[[#This Row],[sheet]]&amp;"'!$A$8:$T$42"),Table1[[#This Row],[r]],FALSE)),"",VLOOKUP(Table1[[#This Row],[item]],INDIRECT("'"&amp;Table1[[#This Row],[sheet]]&amp;"'!$A$8:$T$42"),Table1[[#This Row],[r]],FALSE))</f>
        <v>0</v>
      </c>
      <c r="AE223" s="72" t="str">
        <f>IF(VLOOKUP(Table1[[#This Row],[sheet]],Prg!$A$7:$J$31,10,FALSE)="","",VLOOKUP(Table1[[#This Row],[sheet]],Prg!$A$7:$J$31,10,FALSE)*1)</f>
        <v/>
      </c>
      <c r="AF223" s="72">
        <f>VLOOKUP(Table1[[#This Row],[sheet]],Prg!$A$7:$J$31,5,FALSE)</f>
        <v>0</v>
      </c>
      <c r="AG223" s="72">
        <f>ROW()</f>
        <v>223</v>
      </c>
    </row>
    <row r="224" spans="24:33" hidden="1" x14ac:dyDescent="0.35">
      <c r="X224" s="66">
        <v>2</v>
      </c>
      <c r="Y224" s="66" t="s">
        <v>493</v>
      </c>
      <c r="Z224" s="66" t="s">
        <v>17</v>
      </c>
      <c r="AA224" s="66" t="str">
        <f>IF(OR(VLOOKUP(Table1[[#This Row],[sheet]],Prg!$A$7:$F$31,6,FALSE)=Prg!$O$2,VLOOKUP(Table1[[#This Row],[sheet]],Prg!$A$7:$F$31,6,FALSE)=Prg!$O$3),"Yes","No")</f>
        <v>No</v>
      </c>
      <c r="AB224" s="66">
        <v>2023</v>
      </c>
      <c r="AC224" s="72">
        <v>16</v>
      </c>
      <c r="AD224" s="66">
        <f ca="1">IF(ISERROR(VLOOKUP(Table1[[#This Row],[item]],INDIRECT("'"&amp;Table1[[#This Row],[sheet]]&amp;"'!$A$8:$T$42"),Table1[[#This Row],[r]],FALSE)),"",VLOOKUP(Table1[[#This Row],[item]],INDIRECT("'"&amp;Table1[[#This Row],[sheet]]&amp;"'!$A$8:$T$42"),Table1[[#This Row],[r]],FALSE))</f>
        <v>0</v>
      </c>
      <c r="AE224" s="72" t="str">
        <f>IF(VLOOKUP(Table1[[#This Row],[sheet]],Prg!$A$7:$J$31,10,FALSE)="","",VLOOKUP(Table1[[#This Row],[sheet]],Prg!$A$7:$J$31,10,FALSE)*1)</f>
        <v/>
      </c>
      <c r="AF224" s="72">
        <f>VLOOKUP(Table1[[#This Row],[sheet]],Prg!$A$7:$J$31,5,FALSE)</f>
        <v>0</v>
      </c>
      <c r="AG224" s="72">
        <f>ROW()</f>
        <v>224</v>
      </c>
    </row>
    <row r="225" spans="24:33" hidden="1" x14ac:dyDescent="0.35">
      <c r="X225" s="66">
        <v>2</v>
      </c>
      <c r="Y225" s="66" t="s">
        <v>494</v>
      </c>
      <c r="Z225" s="66" t="s">
        <v>465</v>
      </c>
      <c r="AA225" s="66" t="str">
        <f>IF(OR(VLOOKUP(Table1[[#This Row],[sheet]],Prg!$A$7:$F$31,6,FALSE)=Prg!$O$2,VLOOKUP(Table1[[#This Row],[sheet]],Prg!$A$7:$F$31,6,FALSE)=Prg!$O$3),"Yes","No")</f>
        <v>No</v>
      </c>
      <c r="AB225" s="66">
        <v>2023</v>
      </c>
      <c r="AC225" s="72">
        <v>16</v>
      </c>
      <c r="AD225" s="66">
        <f ca="1">IF(ISERROR(VLOOKUP(Table1[[#This Row],[item]],INDIRECT("'"&amp;Table1[[#This Row],[sheet]]&amp;"'!$A$8:$T$42"),Table1[[#This Row],[r]],FALSE)),"",VLOOKUP(Table1[[#This Row],[item]],INDIRECT("'"&amp;Table1[[#This Row],[sheet]]&amp;"'!$A$8:$T$42"),Table1[[#This Row],[r]],FALSE))</f>
        <v>0</v>
      </c>
      <c r="AE225" s="72" t="str">
        <f>IF(VLOOKUP(Table1[[#This Row],[sheet]],Prg!$A$7:$J$31,10,FALSE)="","",VLOOKUP(Table1[[#This Row],[sheet]],Prg!$A$7:$J$31,10,FALSE)*1)</f>
        <v/>
      </c>
      <c r="AF225" s="72">
        <f>VLOOKUP(Table1[[#This Row],[sheet]],Prg!$A$7:$J$31,5,FALSE)</f>
        <v>0</v>
      </c>
      <c r="AG225" s="72">
        <f>ROW()</f>
        <v>225</v>
      </c>
    </row>
    <row r="226" spans="24:33" hidden="1" x14ac:dyDescent="0.35">
      <c r="X226" s="66">
        <v>2</v>
      </c>
      <c r="Y226" s="66" t="s">
        <v>495</v>
      </c>
      <c r="Z226" s="66" t="s">
        <v>18</v>
      </c>
      <c r="AA226" s="66" t="str">
        <f>IF(OR(VLOOKUP(Table1[[#This Row],[sheet]],Prg!$A$7:$F$31,6,FALSE)=Prg!$O$2,VLOOKUP(Table1[[#This Row],[sheet]],Prg!$A$7:$F$31,6,FALSE)=Prg!$O$3),"Yes","No")</f>
        <v>No</v>
      </c>
      <c r="AB226" s="66">
        <v>2023</v>
      </c>
      <c r="AC226" s="72">
        <v>16</v>
      </c>
      <c r="AD226" s="66">
        <f ca="1">IF(ISERROR(VLOOKUP(Table1[[#This Row],[item]],INDIRECT("'"&amp;Table1[[#This Row],[sheet]]&amp;"'!$A$8:$T$42"),Table1[[#This Row],[r]],FALSE)),"",VLOOKUP(Table1[[#This Row],[item]],INDIRECT("'"&amp;Table1[[#This Row],[sheet]]&amp;"'!$A$8:$T$42"),Table1[[#This Row],[r]],FALSE))</f>
        <v>0</v>
      </c>
      <c r="AE226" s="72" t="str">
        <f>IF(VLOOKUP(Table1[[#This Row],[sheet]],Prg!$A$7:$J$31,10,FALSE)="","",VLOOKUP(Table1[[#This Row],[sheet]],Prg!$A$7:$J$31,10,FALSE)*1)</f>
        <v/>
      </c>
      <c r="AF226" s="72">
        <f>VLOOKUP(Table1[[#This Row],[sheet]],Prg!$A$7:$J$31,5,FALSE)</f>
        <v>0</v>
      </c>
      <c r="AG226" s="72">
        <f>ROW()</f>
        <v>226</v>
      </c>
    </row>
    <row r="227" spans="24:33" hidden="1" x14ac:dyDescent="0.35">
      <c r="X227" s="66">
        <v>2</v>
      </c>
      <c r="Y227" s="66" t="s">
        <v>496</v>
      </c>
      <c r="Z227" s="66" t="s">
        <v>19</v>
      </c>
      <c r="AA227" s="66" t="str">
        <f>IF(OR(VLOOKUP(Table1[[#This Row],[sheet]],Prg!$A$7:$F$31,6,FALSE)=Prg!$O$2,VLOOKUP(Table1[[#This Row],[sheet]],Prg!$A$7:$F$31,6,FALSE)=Prg!$O$3),"Yes","No")</f>
        <v>No</v>
      </c>
      <c r="AB227" s="66">
        <v>2023</v>
      </c>
      <c r="AC227" s="72">
        <v>16</v>
      </c>
      <c r="AD227" s="66">
        <f ca="1">IF(ISERROR(VLOOKUP(Table1[[#This Row],[item]],INDIRECT("'"&amp;Table1[[#This Row],[sheet]]&amp;"'!$A$8:$T$42"),Table1[[#This Row],[r]],FALSE)),"",VLOOKUP(Table1[[#This Row],[item]],INDIRECT("'"&amp;Table1[[#This Row],[sheet]]&amp;"'!$A$8:$T$42"),Table1[[#This Row],[r]],FALSE))</f>
        <v>0</v>
      </c>
      <c r="AE227" s="72" t="str">
        <f>IF(VLOOKUP(Table1[[#This Row],[sheet]],Prg!$A$7:$J$31,10,FALSE)="","",VLOOKUP(Table1[[#This Row],[sheet]],Prg!$A$7:$J$31,10,FALSE)*1)</f>
        <v/>
      </c>
      <c r="AF227" s="72">
        <f>VLOOKUP(Table1[[#This Row],[sheet]],Prg!$A$7:$J$31,5,FALSE)</f>
        <v>0</v>
      </c>
      <c r="AG227" s="72">
        <f>ROW()</f>
        <v>227</v>
      </c>
    </row>
    <row r="228" spans="24:33" hidden="1" x14ac:dyDescent="0.35">
      <c r="X228" s="66">
        <v>2</v>
      </c>
      <c r="Y228" s="66" t="s">
        <v>497</v>
      </c>
      <c r="Z228" s="66" t="s">
        <v>20</v>
      </c>
      <c r="AA228" s="66" t="str">
        <f>IF(OR(VLOOKUP(Table1[[#This Row],[sheet]],Prg!$A$7:$F$31,6,FALSE)=Prg!$O$2,VLOOKUP(Table1[[#This Row],[sheet]],Prg!$A$7:$F$31,6,FALSE)=Prg!$O$3),"Yes","No")</f>
        <v>No</v>
      </c>
      <c r="AB228" s="66">
        <v>2023</v>
      </c>
      <c r="AC228" s="72">
        <v>16</v>
      </c>
      <c r="AD228" s="66">
        <f ca="1">IF(ISERROR(VLOOKUP(Table1[[#This Row],[item]],INDIRECT("'"&amp;Table1[[#This Row],[sheet]]&amp;"'!$A$8:$T$42"),Table1[[#This Row],[r]],FALSE)),"",VLOOKUP(Table1[[#This Row],[item]],INDIRECT("'"&amp;Table1[[#This Row],[sheet]]&amp;"'!$A$8:$T$42"),Table1[[#This Row],[r]],FALSE))</f>
        <v>0</v>
      </c>
      <c r="AE228" s="72" t="str">
        <f>IF(VLOOKUP(Table1[[#This Row],[sheet]],Prg!$A$7:$J$31,10,FALSE)="","",VLOOKUP(Table1[[#This Row],[sheet]],Prg!$A$7:$J$31,10,FALSE)*1)</f>
        <v/>
      </c>
      <c r="AF228" s="72">
        <f>VLOOKUP(Table1[[#This Row],[sheet]],Prg!$A$7:$J$31,5,FALSE)</f>
        <v>0</v>
      </c>
      <c r="AG228" s="72">
        <f>ROW()</f>
        <v>228</v>
      </c>
    </row>
    <row r="229" spans="24:33" hidden="1" x14ac:dyDescent="0.35">
      <c r="X229" s="66">
        <v>2</v>
      </c>
      <c r="Y229" s="66" t="s">
        <v>498</v>
      </c>
      <c r="Z229" s="66" t="s">
        <v>466</v>
      </c>
      <c r="AA229" s="66" t="str">
        <f>IF(OR(VLOOKUP(Table1[[#This Row],[sheet]],Prg!$A$7:$F$31,6,FALSE)=Prg!$O$2,VLOOKUP(Table1[[#This Row],[sheet]],Prg!$A$7:$F$31,6,FALSE)=Prg!$O$3),"Yes","No")</f>
        <v>No</v>
      </c>
      <c r="AB229" s="66">
        <v>2023</v>
      </c>
      <c r="AC229" s="72">
        <v>16</v>
      </c>
      <c r="AD229" s="66">
        <f ca="1">IF(ISERROR(VLOOKUP(Table1[[#This Row],[item]],INDIRECT("'"&amp;Table1[[#This Row],[sheet]]&amp;"'!$A$8:$T$42"),Table1[[#This Row],[r]],FALSE)),"",VLOOKUP(Table1[[#This Row],[item]],INDIRECT("'"&amp;Table1[[#This Row],[sheet]]&amp;"'!$A$8:$T$42"),Table1[[#This Row],[r]],FALSE))</f>
        <v>0</v>
      </c>
      <c r="AE229" s="72" t="str">
        <f>IF(VLOOKUP(Table1[[#This Row],[sheet]],Prg!$A$7:$J$31,10,FALSE)="","",VLOOKUP(Table1[[#This Row],[sheet]],Prg!$A$7:$J$31,10,FALSE)*1)</f>
        <v/>
      </c>
      <c r="AF229" s="72">
        <f>VLOOKUP(Table1[[#This Row],[sheet]],Prg!$A$7:$J$31,5,FALSE)</f>
        <v>0</v>
      </c>
      <c r="AG229" s="72">
        <f>ROW()</f>
        <v>229</v>
      </c>
    </row>
    <row r="230" spans="24:33" hidden="1" x14ac:dyDescent="0.35">
      <c r="X230" s="66">
        <v>2</v>
      </c>
      <c r="Y230" s="66" t="s">
        <v>499</v>
      </c>
      <c r="Z230" s="66" t="s">
        <v>21</v>
      </c>
      <c r="AA230" s="66" t="str">
        <f>IF(OR(VLOOKUP(Table1[[#This Row],[sheet]],Prg!$A$7:$F$31,6,FALSE)=Prg!$O$2,VLOOKUP(Table1[[#This Row],[sheet]],Prg!$A$7:$F$31,6,FALSE)=Prg!$O$3),"Yes","No")</f>
        <v>No</v>
      </c>
      <c r="AB230" s="66">
        <v>2023</v>
      </c>
      <c r="AC230" s="72">
        <v>16</v>
      </c>
      <c r="AD230" s="66">
        <f ca="1">IF(ISERROR(VLOOKUP(Table1[[#This Row],[item]],INDIRECT("'"&amp;Table1[[#This Row],[sheet]]&amp;"'!$A$8:$T$42"),Table1[[#This Row],[r]],FALSE)),"",VLOOKUP(Table1[[#This Row],[item]],INDIRECT("'"&amp;Table1[[#This Row],[sheet]]&amp;"'!$A$8:$T$42"),Table1[[#This Row],[r]],FALSE))</f>
        <v>0</v>
      </c>
      <c r="AE230" s="72" t="str">
        <f>IF(VLOOKUP(Table1[[#This Row],[sheet]],Prg!$A$7:$J$31,10,FALSE)="","",VLOOKUP(Table1[[#This Row],[sheet]],Prg!$A$7:$J$31,10,FALSE)*1)</f>
        <v/>
      </c>
      <c r="AF230" s="72">
        <f>VLOOKUP(Table1[[#This Row],[sheet]],Prg!$A$7:$J$31,5,FALSE)</f>
        <v>0</v>
      </c>
      <c r="AG230" s="72">
        <f>ROW()</f>
        <v>230</v>
      </c>
    </row>
    <row r="231" spans="24:33" hidden="1" x14ac:dyDescent="0.35">
      <c r="X231" s="66">
        <v>2</v>
      </c>
      <c r="Y231" s="66" t="s">
        <v>500</v>
      </c>
      <c r="Z231" s="66" t="s">
        <v>22</v>
      </c>
      <c r="AA231" s="66" t="str">
        <f>IF(OR(VLOOKUP(Table1[[#This Row],[sheet]],Prg!$A$7:$F$31,6,FALSE)=Prg!$O$2,VLOOKUP(Table1[[#This Row],[sheet]],Prg!$A$7:$F$31,6,FALSE)=Prg!$O$3),"Yes","No")</f>
        <v>No</v>
      </c>
      <c r="AB231" s="66">
        <v>2023</v>
      </c>
      <c r="AC231" s="72">
        <v>16</v>
      </c>
      <c r="AD231" s="66">
        <f ca="1">IF(ISERROR(VLOOKUP(Table1[[#This Row],[item]],INDIRECT("'"&amp;Table1[[#This Row],[sheet]]&amp;"'!$A$8:$T$42"),Table1[[#This Row],[r]],FALSE)),"",VLOOKUP(Table1[[#This Row],[item]],INDIRECT("'"&amp;Table1[[#This Row],[sheet]]&amp;"'!$A$8:$T$42"),Table1[[#This Row],[r]],FALSE))</f>
        <v>0</v>
      </c>
      <c r="AE231" s="72" t="str">
        <f>IF(VLOOKUP(Table1[[#This Row],[sheet]],Prg!$A$7:$J$31,10,FALSE)="","",VLOOKUP(Table1[[#This Row],[sheet]],Prg!$A$7:$J$31,10,FALSE)*1)</f>
        <v/>
      </c>
      <c r="AF231" s="72">
        <f>VLOOKUP(Table1[[#This Row],[sheet]],Prg!$A$7:$J$31,5,FALSE)</f>
        <v>0</v>
      </c>
      <c r="AG231" s="72">
        <f>ROW()</f>
        <v>231</v>
      </c>
    </row>
    <row r="232" spans="24:33" hidden="1" x14ac:dyDescent="0.35">
      <c r="X232" s="66">
        <v>2</v>
      </c>
      <c r="Y232" s="66" t="s">
        <v>501</v>
      </c>
      <c r="Z232" s="66" t="s">
        <v>23</v>
      </c>
      <c r="AA232" s="66" t="str">
        <f>IF(OR(VLOOKUP(Table1[[#This Row],[sheet]],Prg!$A$7:$F$31,6,FALSE)=Prg!$O$2,VLOOKUP(Table1[[#This Row],[sheet]],Prg!$A$7:$F$31,6,FALSE)=Prg!$O$3),"Yes","No")</f>
        <v>No</v>
      </c>
      <c r="AB232" s="66">
        <v>2023</v>
      </c>
      <c r="AC232" s="72">
        <v>16</v>
      </c>
      <c r="AD232" s="66">
        <f ca="1">IF(ISERROR(VLOOKUP(Table1[[#This Row],[item]],INDIRECT("'"&amp;Table1[[#This Row],[sheet]]&amp;"'!$A$8:$T$42"),Table1[[#This Row],[r]],FALSE)),"",VLOOKUP(Table1[[#This Row],[item]],INDIRECT("'"&amp;Table1[[#This Row],[sheet]]&amp;"'!$A$8:$T$42"),Table1[[#This Row],[r]],FALSE))</f>
        <v>0</v>
      </c>
      <c r="AE232" s="72" t="str">
        <f>IF(VLOOKUP(Table1[[#This Row],[sheet]],Prg!$A$7:$J$31,10,FALSE)="","",VLOOKUP(Table1[[#This Row],[sheet]],Prg!$A$7:$J$31,10,FALSE)*1)</f>
        <v/>
      </c>
      <c r="AF232" s="72">
        <f>VLOOKUP(Table1[[#This Row],[sheet]],Prg!$A$7:$J$31,5,FALSE)</f>
        <v>0</v>
      </c>
      <c r="AG232" s="72">
        <f>ROW()</f>
        <v>232</v>
      </c>
    </row>
    <row r="233" spans="24:33" hidden="1" x14ac:dyDescent="0.35">
      <c r="X233" s="66">
        <v>2</v>
      </c>
      <c r="Y233" s="66" t="s">
        <v>502</v>
      </c>
      <c r="Z233" s="66" t="s">
        <v>467</v>
      </c>
      <c r="AA233" s="66" t="str">
        <f>IF(OR(VLOOKUP(Table1[[#This Row],[sheet]],Prg!$A$7:$F$31,6,FALSE)=Prg!$O$2,VLOOKUP(Table1[[#This Row],[sheet]],Prg!$A$7:$F$31,6,FALSE)=Prg!$O$3),"Yes","No")</f>
        <v>No</v>
      </c>
      <c r="AB233" s="66">
        <v>2023</v>
      </c>
      <c r="AC233" s="72">
        <v>16</v>
      </c>
      <c r="AD233" s="66">
        <f ca="1">IF(ISERROR(VLOOKUP(Table1[[#This Row],[item]],INDIRECT("'"&amp;Table1[[#This Row],[sheet]]&amp;"'!$A$8:$T$42"),Table1[[#This Row],[r]],FALSE)),"",VLOOKUP(Table1[[#This Row],[item]],INDIRECT("'"&amp;Table1[[#This Row],[sheet]]&amp;"'!$A$8:$T$42"),Table1[[#This Row],[r]],FALSE))</f>
        <v>0</v>
      </c>
      <c r="AE233" s="72" t="str">
        <f>IF(VLOOKUP(Table1[[#This Row],[sheet]],Prg!$A$7:$J$31,10,FALSE)="","",VLOOKUP(Table1[[#This Row],[sheet]],Prg!$A$7:$J$31,10,FALSE)*1)</f>
        <v/>
      </c>
      <c r="AF233" s="72">
        <f>VLOOKUP(Table1[[#This Row],[sheet]],Prg!$A$7:$J$31,5,FALSE)</f>
        <v>0</v>
      </c>
      <c r="AG233" s="72">
        <f>ROW()</f>
        <v>233</v>
      </c>
    </row>
    <row r="234" spans="24:33" hidden="1" x14ac:dyDescent="0.35">
      <c r="X234" s="66">
        <v>2</v>
      </c>
      <c r="Y234" s="66" t="s">
        <v>473</v>
      </c>
      <c r="Z234" s="66" t="s">
        <v>1</v>
      </c>
      <c r="AA234" s="66" t="str">
        <f>IF(OR(VLOOKUP(Table1[[#This Row],[sheet]],Prg!$A$7:$F$31,6,FALSE)=Prg!$O$2,VLOOKUP(Table1[[#This Row],[sheet]],Prg!$A$7:$F$31,6,FALSE)=Prg!$O$3),"Yes","No")</f>
        <v>No</v>
      </c>
      <c r="AB234" s="66">
        <v>2023</v>
      </c>
      <c r="AC234" s="72">
        <v>16</v>
      </c>
      <c r="AD234" s="66">
        <f ca="1">IF(ISERROR(VLOOKUP(Table1[[#This Row],[item]],INDIRECT("'"&amp;Table1[[#This Row],[sheet]]&amp;"'!$A$8:$T$42"),Table1[[#This Row],[r]],FALSE)),"",VLOOKUP(Table1[[#This Row],[item]],INDIRECT("'"&amp;Table1[[#This Row],[sheet]]&amp;"'!$A$8:$T$42"),Table1[[#This Row],[r]],FALSE))</f>
        <v>0</v>
      </c>
      <c r="AE234" s="72" t="str">
        <f>IF(VLOOKUP(Table1[[#This Row],[sheet]],Prg!$A$7:$J$31,10,FALSE)="","",VLOOKUP(Table1[[#This Row],[sheet]],Prg!$A$7:$J$31,10,FALSE)*1)</f>
        <v/>
      </c>
      <c r="AF234" s="72">
        <f>VLOOKUP(Table1[[#This Row],[sheet]],Prg!$A$7:$J$31,5,FALSE)</f>
        <v>0</v>
      </c>
      <c r="AG234" s="72">
        <f>ROW()</f>
        <v>234</v>
      </c>
    </row>
    <row r="235" spans="24:33" hidden="1" x14ac:dyDescent="0.35">
      <c r="X235" s="66">
        <v>2</v>
      </c>
      <c r="Y235" s="66" t="s">
        <v>474</v>
      </c>
      <c r="Z235" s="66" t="s">
        <v>24</v>
      </c>
      <c r="AA235" s="66" t="str">
        <f>IF(OR(VLOOKUP(Table1[[#This Row],[sheet]],Prg!$A$7:$F$31,6,FALSE)=Prg!$O$2,VLOOKUP(Table1[[#This Row],[sheet]],Prg!$A$7:$F$31,6,FALSE)=Prg!$O$3),"Yes","No")</f>
        <v>No</v>
      </c>
      <c r="AB235" s="66">
        <v>2023</v>
      </c>
      <c r="AC235" s="72">
        <v>16</v>
      </c>
      <c r="AD235" s="66">
        <f ca="1">IF(ISERROR(VLOOKUP(Table1[[#This Row],[item]],INDIRECT("'"&amp;Table1[[#This Row],[sheet]]&amp;"'!$A$8:$T$42"),Table1[[#This Row],[r]],FALSE)),"",VLOOKUP(Table1[[#This Row],[item]],INDIRECT("'"&amp;Table1[[#This Row],[sheet]]&amp;"'!$A$8:$T$42"),Table1[[#This Row],[r]],FALSE))</f>
        <v>0</v>
      </c>
      <c r="AE235" s="72" t="str">
        <f>IF(VLOOKUP(Table1[[#This Row],[sheet]],Prg!$A$7:$J$31,10,FALSE)="","",VLOOKUP(Table1[[#This Row],[sheet]],Prg!$A$7:$J$31,10,FALSE)*1)</f>
        <v/>
      </c>
      <c r="AF235" s="72">
        <f>VLOOKUP(Table1[[#This Row],[sheet]],Prg!$A$7:$J$31,5,FALSE)</f>
        <v>0</v>
      </c>
      <c r="AG235" s="72">
        <f>ROW()</f>
        <v>235</v>
      </c>
    </row>
    <row r="236" spans="24:33" hidden="1" x14ac:dyDescent="0.35">
      <c r="X236" s="66">
        <v>2</v>
      </c>
      <c r="Y236" s="66" t="s">
        <v>477</v>
      </c>
      <c r="Z236" s="66" t="s">
        <v>25</v>
      </c>
      <c r="AA236" s="66" t="str">
        <f>IF(OR(VLOOKUP(Table1[[#This Row],[sheet]],Prg!$A$7:$F$31,6,FALSE)=Prg!$O$2,VLOOKUP(Table1[[#This Row],[sheet]],Prg!$A$7:$F$31,6,FALSE)=Prg!$O$3),"Yes","No")</f>
        <v>No</v>
      </c>
      <c r="AB236" s="66">
        <v>2023</v>
      </c>
      <c r="AC236" s="72">
        <v>16</v>
      </c>
      <c r="AD236" s="66">
        <f ca="1">IF(ISERROR(VLOOKUP(Table1[[#This Row],[item]],INDIRECT("'"&amp;Table1[[#This Row],[sheet]]&amp;"'!$A$8:$T$42"),Table1[[#This Row],[r]],FALSE)),"",VLOOKUP(Table1[[#This Row],[item]],INDIRECT("'"&amp;Table1[[#This Row],[sheet]]&amp;"'!$A$8:$T$42"),Table1[[#This Row],[r]],FALSE))</f>
        <v>0</v>
      </c>
      <c r="AE236" s="72" t="str">
        <f>IF(VLOOKUP(Table1[[#This Row],[sheet]],Prg!$A$7:$J$31,10,FALSE)="","",VLOOKUP(Table1[[#This Row],[sheet]],Prg!$A$7:$J$31,10,FALSE)*1)</f>
        <v/>
      </c>
      <c r="AF236" s="72">
        <f>VLOOKUP(Table1[[#This Row],[sheet]],Prg!$A$7:$J$31,5,FALSE)</f>
        <v>0</v>
      </c>
      <c r="AG236" s="72">
        <f>ROW()</f>
        <v>236</v>
      </c>
    </row>
    <row r="237" spans="24:33" hidden="1" x14ac:dyDescent="0.35">
      <c r="X237" s="66">
        <v>2</v>
      </c>
      <c r="Y237" s="66" t="s">
        <v>478</v>
      </c>
      <c r="Z237" s="66" t="s">
        <v>26</v>
      </c>
      <c r="AA237" s="66" t="str">
        <f>IF(OR(VLOOKUP(Table1[[#This Row],[sheet]],Prg!$A$7:$F$31,6,FALSE)=Prg!$O$2,VLOOKUP(Table1[[#This Row],[sheet]],Prg!$A$7:$F$31,6,FALSE)=Prg!$O$3),"Yes","No")</f>
        <v>No</v>
      </c>
      <c r="AB237" s="66">
        <v>2023</v>
      </c>
      <c r="AC237" s="72">
        <v>16</v>
      </c>
      <c r="AD237" s="66">
        <f ca="1">IF(ISERROR(VLOOKUP(Table1[[#This Row],[item]],INDIRECT("'"&amp;Table1[[#This Row],[sheet]]&amp;"'!$A$8:$T$42"),Table1[[#This Row],[r]],FALSE)),"",VLOOKUP(Table1[[#This Row],[item]],INDIRECT("'"&amp;Table1[[#This Row],[sheet]]&amp;"'!$A$8:$T$42"),Table1[[#This Row],[r]],FALSE))</f>
        <v>0</v>
      </c>
      <c r="AE237" s="72" t="str">
        <f>IF(VLOOKUP(Table1[[#This Row],[sheet]],Prg!$A$7:$J$31,10,FALSE)="","",VLOOKUP(Table1[[#This Row],[sheet]],Prg!$A$7:$J$31,10,FALSE)*1)</f>
        <v/>
      </c>
      <c r="AF237" s="72">
        <f>VLOOKUP(Table1[[#This Row],[sheet]],Prg!$A$7:$J$31,5,FALSE)</f>
        <v>0</v>
      </c>
      <c r="AG237" s="72">
        <f>ROW()</f>
        <v>237</v>
      </c>
    </row>
    <row r="238" spans="24:33" hidden="1" x14ac:dyDescent="0.35">
      <c r="X238" s="66">
        <v>2</v>
      </c>
      <c r="Y238" s="66" t="s">
        <v>479</v>
      </c>
      <c r="Z238" s="66" t="s">
        <v>27</v>
      </c>
      <c r="AA238" s="66" t="str">
        <f>IF(OR(VLOOKUP(Table1[[#This Row],[sheet]],Prg!$A$7:$F$31,6,FALSE)=Prg!$O$2,VLOOKUP(Table1[[#This Row],[sheet]],Prg!$A$7:$F$31,6,FALSE)=Prg!$O$3),"Yes","No")</f>
        <v>No</v>
      </c>
      <c r="AB238" s="66">
        <v>2023</v>
      </c>
      <c r="AC238" s="72">
        <v>16</v>
      </c>
      <c r="AD238" s="66">
        <f ca="1">IF(ISERROR(VLOOKUP(Table1[[#This Row],[item]],INDIRECT("'"&amp;Table1[[#This Row],[sheet]]&amp;"'!$A$8:$T$42"),Table1[[#This Row],[r]],FALSE)),"",VLOOKUP(Table1[[#This Row],[item]],INDIRECT("'"&amp;Table1[[#This Row],[sheet]]&amp;"'!$A$8:$T$42"),Table1[[#This Row],[r]],FALSE))</f>
        <v>0</v>
      </c>
      <c r="AE238" s="72" t="str">
        <f>IF(VLOOKUP(Table1[[#This Row],[sheet]],Prg!$A$7:$J$31,10,FALSE)="","",VLOOKUP(Table1[[#This Row],[sheet]],Prg!$A$7:$J$31,10,FALSE)*1)</f>
        <v/>
      </c>
      <c r="AF238" s="72">
        <f>VLOOKUP(Table1[[#This Row],[sheet]],Prg!$A$7:$J$31,5,FALSE)</f>
        <v>0</v>
      </c>
      <c r="AG238" s="72">
        <f>ROW()</f>
        <v>238</v>
      </c>
    </row>
    <row r="239" spans="24:33" hidden="1" x14ac:dyDescent="0.35">
      <c r="X239" s="66">
        <v>2</v>
      </c>
      <c r="Y239" s="66" t="s">
        <v>475</v>
      </c>
      <c r="Z239" s="66" t="s">
        <v>28</v>
      </c>
      <c r="AA239" s="66" t="str">
        <f>IF(OR(VLOOKUP(Table1[[#This Row],[sheet]],Prg!$A$7:$F$31,6,FALSE)=Prg!$O$2,VLOOKUP(Table1[[#This Row],[sheet]],Prg!$A$7:$F$31,6,FALSE)=Prg!$O$3),"Yes","No")</f>
        <v>No</v>
      </c>
      <c r="AB239" s="66">
        <v>2023</v>
      </c>
      <c r="AC239" s="72">
        <v>16</v>
      </c>
      <c r="AD239" s="66">
        <f ca="1">IF(ISERROR(VLOOKUP(Table1[[#This Row],[item]],INDIRECT("'"&amp;Table1[[#This Row],[sheet]]&amp;"'!$A$8:$T$42"),Table1[[#This Row],[r]],FALSE)),"",VLOOKUP(Table1[[#This Row],[item]],INDIRECT("'"&amp;Table1[[#This Row],[sheet]]&amp;"'!$A$8:$T$42"),Table1[[#This Row],[r]],FALSE))</f>
        <v>0</v>
      </c>
      <c r="AE239" s="72" t="str">
        <f>IF(VLOOKUP(Table1[[#This Row],[sheet]],Prg!$A$7:$J$31,10,FALSE)="","",VLOOKUP(Table1[[#This Row],[sheet]],Prg!$A$7:$J$31,10,FALSE)*1)</f>
        <v/>
      </c>
      <c r="AF239" s="72">
        <f>VLOOKUP(Table1[[#This Row],[sheet]],Prg!$A$7:$J$31,5,FALSE)</f>
        <v>0</v>
      </c>
      <c r="AG239" s="72">
        <f>ROW()</f>
        <v>239</v>
      </c>
    </row>
    <row r="240" spans="24:33" hidden="1" x14ac:dyDescent="0.35">
      <c r="X240" s="66">
        <v>2</v>
      </c>
      <c r="Y240" s="66" t="s">
        <v>480</v>
      </c>
      <c r="Z240" s="66" t="s">
        <v>29</v>
      </c>
      <c r="AA240" s="66" t="str">
        <f>IF(OR(VLOOKUP(Table1[[#This Row],[sheet]],Prg!$A$7:$F$31,6,FALSE)=Prg!$O$2,VLOOKUP(Table1[[#This Row],[sheet]],Prg!$A$7:$F$31,6,FALSE)=Prg!$O$3),"Yes","No")</f>
        <v>No</v>
      </c>
      <c r="AB240" s="66">
        <v>2023</v>
      </c>
      <c r="AC240" s="72">
        <v>16</v>
      </c>
      <c r="AD240" s="66">
        <f ca="1">IF(ISERROR(VLOOKUP(Table1[[#This Row],[item]],INDIRECT("'"&amp;Table1[[#This Row],[sheet]]&amp;"'!$A$8:$T$42"),Table1[[#This Row],[r]],FALSE)),"",VLOOKUP(Table1[[#This Row],[item]],INDIRECT("'"&amp;Table1[[#This Row],[sheet]]&amp;"'!$A$8:$T$42"),Table1[[#This Row],[r]],FALSE))</f>
        <v>0</v>
      </c>
      <c r="AE240" s="72" t="str">
        <f>IF(VLOOKUP(Table1[[#This Row],[sheet]],Prg!$A$7:$J$31,10,FALSE)="","",VLOOKUP(Table1[[#This Row],[sheet]],Prg!$A$7:$J$31,10,FALSE)*1)</f>
        <v/>
      </c>
      <c r="AF240" s="72">
        <f>VLOOKUP(Table1[[#This Row],[sheet]],Prg!$A$7:$J$31,5,FALSE)</f>
        <v>0</v>
      </c>
      <c r="AG240" s="72">
        <f>ROW()</f>
        <v>240</v>
      </c>
    </row>
    <row r="241" spans="24:33" hidden="1" x14ac:dyDescent="0.35">
      <c r="X241" s="66">
        <v>2</v>
      </c>
      <c r="Y241" s="66" t="s">
        <v>481</v>
      </c>
      <c r="Z241" s="66" t="s">
        <v>30</v>
      </c>
      <c r="AA241" s="66" t="str">
        <f>IF(OR(VLOOKUP(Table1[[#This Row],[sheet]],Prg!$A$7:$F$31,6,FALSE)=Prg!$O$2,VLOOKUP(Table1[[#This Row],[sheet]],Prg!$A$7:$F$31,6,FALSE)=Prg!$O$3),"Yes","No")</f>
        <v>No</v>
      </c>
      <c r="AB241" s="66">
        <v>2023</v>
      </c>
      <c r="AC241" s="72">
        <v>16</v>
      </c>
      <c r="AD241" s="66">
        <f ca="1">IF(ISERROR(VLOOKUP(Table1[[#This Row],[item]],INDIRECT("'"&amp;Table1[[#This Row],[sheet]]&amp;"'!$A$8:$T$42"),Table1[[#This Row],[r]],FALSE)),"",VLOOKUP(Table1[[#This Row],[item]],INDIRECT("'"&amp;Table1[[#This Row],[sheet]]&amp;"'!$A$8:$T$42"),Table1[[#This Row],[r]],FALSE))</f>
        <v>0</v>
      </c>
      <c r="AE241" s="72" t="str">
        <f>IF(VLOOKUP(Table1[[#This Row],[sheet]],Prg!$A$7:$J$31,10,FALSE)="","",VLOOKUP(Table1[[#This Row],[sheet]],Prg!$A$7:$J$31,10,FALSE)*1)</f>
        <v/>
      </c>
      <c r="AF241" s="72">
        <f>VLOOKUP(Table1[[#This Row],[sheet]],Prg!$A$7:$J$31,5,FALSE)</f>
        <v>0</v>
      </c>
      <c r="AG241" s="72">
        <f>ROW()</f>
        <v>241</v>
      </c>
    </row>
    <row r="242" spans="24:33" hidden="1" x14ac:dyDescent="0.35">
      <c r="X242" s="66">
        <v>2</v>
      </c>
      <c r="Y242" s="66" t="s">
        <v>482</v>
      </c>
      <c r="Z242" s="66" t="s">
        <v>27</v>
      </c>
      <c r="AA242" s="66" t="str">
        <f>IF(OR(VLOOKUP(Table1[[#This Row],[sheet]],Prg!$A$7:$F$31,6,FALSE)=Prg!$O$2,VLOOKUP(Table1[[#This Row],[sheet]],Prg!$A$7:$F$31,6,FALSE)=Prg!$O$3),"Yes","No")</f>
        <v>No</v>
      </c>
      <c r="AB242" s="66">
        <v>2023</v>
      </c>
      <c r="AC242" s="72">
        <v>16</v>
      </c>
      <c r="AD242" s="66">
        <f ca="1">IF(ISERROR(VLOOKUP(Table1[[#This Row],[item]],INDIRECT("'"&amp;Table1[[#This Row],[sheet]]&amp;"'!$A$8:$T$42"),Table1[[#This Row],[r]],FALSE)),"",VLOOKUP(Table1[[#This Row],[item]],INDIRECT("'"&amp;Table1[[#This Row],[sheet]]&amp;"'!$A$8:$T$42"),Table1[[#This Row],[r]],FALSE))</f>
        <v>0</v>
      </c>
      <c r="AE242" s="72" t="str">
        <f>IF(VLOOKUP(Table1[[#This Row],[sheet]],Prg!$A$7:$J$31,10,FALSE)="","",VLOOKUP(Table1[[#This Row],[sheet]],Prg!$A$7:$J$31,10,FALSE)*1)</f>
        <v/>
      </c>
      <c r="AF242" s="72">
        <f>VLOOKUP(Table1[[#This Row],[sheet]],Prg!$A$7:$J$31,5,FALSE)</f>
        <v>0</v>
      </c>
      <c r="AG242" s="72">
        <f>ROW()</f>
        <v>242</v>
      </c>
    </row>
    <row r="243" spans="24:33" hidden="1" x14ac:dyDescent="0.35">
      <c r="X243" s="66">
        <v>2</v>
      </c>
      <c r="Y243" s="66" t="s">
        <v>476</v>
      </c>
      <c r="Z243" s="66" t="s">
        <v>469</v>
      </c>
      <c r="AA243" s="66" t="str">
        <f>IF(OR(VLOOKUP(Table1[[#This Row],[sheet]],Prg!$A$7:$F$31,6,FALSE)=Prg!$O$2,VLOOKUP(Table1[[#This Row],[sheet]],Prg!$A$7:$F$31,6,FALSE)=Prg!$O$3),"Yes","No")</f>
        <v>No</v>
      </c>
      <c r="AB243" s="66">
        <v>2023</v>
      </c>
      <c r="AC243" s="72">
        <v>16</v>
      </c>
      <c r="AD243" s="66">
        <f ca="1">IF(ISERROR(VLOOKUP(Table1[[#This Row],[item]],INDIRECT("'"&amp;Table1[[#This Row],[sheet]]&amp;"'!$A$8:$T$42"),Table1[[#This Row],[r]],FALSE)),"",VLOOKUP(Table1[[#This Row],[item]],INDIRECT("'"&amp;Table1[[#This Row],[sheet]]&amp;"'!$A$8:$T$42"),Table1[[#This Row],[r]],FALSE))</f>
        <v>0</v>
      </c>
      <c r="AE243" s="72" t="str">
        <f>IF(VLOOKUP(Table1[[#This Row],[sheet]],Prg!$A$7:$J$31,10,FALSE)="","",VLOOKUP(Table1[[#This Row],[sheet]],Prg!$A$7:$J$31,10,FALSE)*1)</f>
        <v/>
      </c>
      <c r="AF243" s="72">
        <f>VLOOKUP(Table1[[#This Row],[sheet]],Prg!$A$7:$J$31,5,FALSE)</f>
        <v>0</v>
      </c>
      <c r="AG243" s="72">
        <f>ROW()</f>
        <v>243</v>
      </c>
    </row>
    <row r="244" spans="24:33" hidden="1" x14ac:dyDescent="0.35">
      <c r="X244" s="66">
        <v>2</v>
      </c>
      <c r="Y244" s="66" t="s">
        <v>483</v>
      </c>
      <c r="Z244" s="66" t="s">
        <v>470</v>
      </c>
      <c r="AA244" s="66" t="str">
        <f>IF(OR(VLOOKUP(Table1[[#This Row],[sheet]],Prg!$A$7:$F$31,6,FALSE)=Prg!$O$2,VLOOKUP(Table1[[#This Row],[sheet]],Prg!$A$7:$F$31,6,FALSE)=Prg!$O$3),"Yes","No")</f>
        <v>No</v>
      </c>
      <c r="AB244" s="66">
        <v>2023</v>
      </c>
      <c r="AC244" s="72">
        <v>16</v>
      </c>
      <c r="AD244" s="66">
        <f ca="1">IF(ISERROR(VLOOKUP(Table1[[#This Row],[item]],INDIRECT("'"&amp;Table1[[#This Row],[sheet]]&amp;"'!$A$8:$T$42"),Table1[[#This Row],[r]],FALSE)),"",VLOOKUP(Table1[[#This Row],[item]],INDIRECT("'"&amp;Table1[[#This Row],[sheet]]&amp;"'!$A$8:$T$42"),Table1[[#This Row],[r]],FALSE))</f>
        <v>0</v>
      </c>
      <c r="AE244" s="72" t="str">
        <f>IF(VLOOKUP(Table1[[#This Row],[sheet]],Prg!$A$7:$J$31,10,FALSE)="","",VLOOKUP(Table1[[#This Row],[sheet]],Prg!$A$7:$J$31,10,FALSE)*1)</f>
        <v/>
      </c>
      <c r="AF244" s="72">
        <f>VLOOKUP(Table1[[#This Row],[sheet]],Prg!$A$7:$J$31,5,FALSE)</f>
        <v>0</v>
      </c>
      <c r="AG244" s="72">
        <f>ROW()</f>
        <v>244</v>
      </c>
    </row>
    <row r="245" spans="24:33" hidden="1" x14ac:dyDescent="0.35">
      <c r="X245" s="66">
        <v>2</v>
      </c>
      <c r="Y245" s="66" t="s">
        <v>484</v>
      </c>
      <c r="Z245" s="66" t="s">
        <v>471</v>
      </c>
      <c r="AA245" s="66" t="str">
        <f>IF(OR(VLOOKUP(Table1[[#This Row],[sheet]],Prg!$A$7:$F$31,6,FALSE)=Prg!$O$2,VLOOKUP(Table1[[#This Row],[sheet]],Prg!$A$7:$F$31,6,FALSE)=Prg!$O$3),"Yes","No")</f>
        <v>No</v>
      </c>
      <c r="AB245" s="66">
        <v>2023</v>
      </c>
      <c r="AC245" s="72">
        <v>16</v>
      </c>
      <c r="AD245" s="66">
        <f ca="1">IF(ISERROR(VLOOKUP(Table1[[#This Row],[item]],INDIRECT("'"&amp;Table1[[#This Row],[sheet]]&amp;"'!$A$8:$T$42"),Table1[[#This Row],[r]],FALSE)),"",VLOOKUP(Table1[[#This Row],[item]],INDIRECT("'"&amp;Table1[[#This Row],[sheet]]&amp;"'!$A$8:$T$42"),Table1[[#This Row],[r]],FALSE))</f>
        <v>0</v>
      </c>
      <c r="AE245" s="72" t="str">
        <f>IF(VLOOKUP(Table1[[#This Row],[sheet]],Prg!$A$7:$J$31,10,FALSE)="","",VLOOKUP(Table1[[#This Row],[sheet]],Prg!$A$7:$J$31,10,FALSE)*1)</f>
        <v/>
      </c>
      <c r="AF245" s="72">
        <f>VLOOKUP(Table1[[#This Row],[sheet]],Prg!$A$7:$J$31,5,FALSE)</f>
        <v>0</v>
      </c>
      <c r="AG245" s="72">
        <f>ROW()</f>
        <v>245</v>
      </c>
    </row>
    <row r="246" spans="24:33" hidden="1" x14ac:dyDescent="0.35">
      <c r="X246" s="66">
        <v>2</v>
      </c>
      <c r="Y246" s="66" t="s">
        <v>485</v>
      </c>
      <c r="Z246" s="66" t="s">
        <v>472</v>
      </c>
      <c r="AA246" s="66" t="str">
        <f>IF(OR(VLOOKUP(Table1[[#This Row],[sheet]],Prg!$A$7:$F$31,6,FALSE)=Prg!$O$2,VLOOKUP(Table1[[#This Row],[sheet]],Prg!$A$7:$F$31,6,FALSE)=Prg!$O$3),"Yes","No")</f>
        <v>No</v>
      </c>
      <c r="AB246" s="66">
        <v>2023</v>
      </c>
      <c r="AC246" s="72">
        <v>16</v>
      </c>
      <c r="AD246" s="66">
        <f ca="1">IF(ISERROR(VLOOKUP(Table1[[#This Row],[item]],INDIRECT("'"&amp;Table1[[#This Row],[sheet]]&amp;"'!$A$8:$T$42"),Table1[[#This Row],[r]],FALSE)),"",VLOOKUP(Table1[[#This Row],[item]],INDIRECT("'"&amp;Table1[[#This Row],[sheet]]&amp;"'!$A$8:$T$42"),Table1[[#This Row],[r]],FALSE))</f>
        <v>0</v>
      </c>
      <c r="AE246" s="72" t="str">
        <f>IF(VLOOKUP(Table1[[#This Row],[sheet]],Prg!$A$7:$J$31,10,FALSE)="","",VLOOKUP(Table1[[#This Row],[sheet]],Prg!$A$7:$J$31,10,FALSE)*1)</f>
        <v/>
      </c>
      <c r="AF246" s="72">
        <f>VLOOKUP(Table1[[#This Row],[sheet]],Prg!$A$7:$J$31,5,FALSE)</f>
        <v>0</v>
      </c>
      <c r="AG246" s="72">
        <f>ROW()</f>
        <v>246</v>
      </c>
    </row>
    <row r="247" spans="24:33" hidden="1" x14ac:dyDescent="0.35">
      <c r="X247" s="66">
        <v>2</v>
      </c>
      <c r="Y247" s="66" t="s">
        <v>486</v>
      </c>
      <c r="Z247" s="66" t="s">
        <v>31</v>
      </c>
      <c r="AA247" s="66" t="str">
        <f>IF(OR(VLOOKUP(Table1[[#This Row],[sheet]],Prg!$A$7:$F$31,6,FALSE)=Prg!$O$2,VLOOKUP(Table1[[#This Row],[sheet]],Prg!$A$7:$F$31,6,FALSE)=Prg!$O$3),"Yes","No")</f>
        <v>No</v>
      </c>
      <c r="AB247" s="66">
        <v>2023</v>
      </c>
      <c r="AC247" s="72">
        <v>16</v>
      </c>
      <c r="AD247" s="66">
        <f ca="1">IF(ISERROR(VLOOKUP(Table1[[#This Row],[item]],INDIRECT("'"&amp;Table1[[#This Row],[sheet]]&amp;"'!$A$8:$T$42"),Table1[[#This Row],[r]],FALSE)),"",VLOOKUP(Table1[[#This Row],[item]],INDIRECT("'"&amp;Table1[[#This Row],[sheet]]&amp;"'!$A$8:$T$42"),Table1[[#This Row],[r]],FALSE))</f>
        <v>0</v>
      </c>
      <c r="AE247" s="72" t="str">
        <f>IF(VLOOKUP(Table1[[#This Row],[sheet]],Prg!$A$7:$J$31,10,FALSE)="","",VLOOKUP(Table1[[#This Row],[sheet]],Prg!$A$7:$J$31,10,FALSE)*1)</f>
        <v/>
      </c>
      <c r="AF247" s="72">
        <f>VLOOKUP(Table1[[#This Row],[sheet]],Prg!$A$7:$J$31,5,FALSE)</f>
        <v>0</v>
      </c>
      <c r="AG247" s="72">
        <f>ROW()</f>
        <v>247</v>
      </c>
    </row>
    <row r="248" spans="24:33" hidden="1" x14ac:dyDescent="0.35">
      <c r="X248" s="66">
        <v>2</v>
      </c>
      <c r="Y248" s="70" t="s">
        <v>487</v>
      </c>
      <c r="Z248" s="70" t="s">
        <v>12</v>
      </c>
      <c r="AA248" s="70" t="str">
        <f>IF(OR(VLOOKUP(Table1[[#This Row],[sheet]],Prg!$A$7:$F$31,6,FALSE)=Prg!$O$2,VLOOKUP(Table1[[#This Row],[sheet]],Prg!$A$7:$F$31,6,FALSE)=Prg!$O$3),"Yes","No")</f>
        <v>No</v>
      </c>
      <c r="AB248" s="70">
        <v>2024</v>
      </c>
      <c r="AC248" s="72">
        <v>17</v>
      </c>
      <c r="AD248" s="66">
        <f ca="1">IF(ISERROR(VLOOKUP(Table1[[#This Row],[item]],INDIRECT("'"&amp;Table1[[#This Row],[sheet]]&amp;"'!$A$8:$T$42"),Table1[[#This Row],[r]],FALSE)),"",VLOOKUP(Table1[[#This Row],[item]],INDIRECT("'"&amp;Table1[[#This Row],[sheet]]&amp;"'!$A$8:$T$42"),Table1[[#This Row],[r]],FALSE))</f>
        <v>0</v>
      </c>
      <c r="AE248" s="72" t="str">
        <f>IF(VLOOKUP(Table1[[#This Row],[sheet]],Prg!$A$7:$J$31,10,FALSE)="","",VLOOKUP(Table1[[#This Row],[sheet]],Prg!$A$7:$J$31,10,FALSE)*1)</f>
        <v/>
      </c>
      <c r="AF248" s="72">
        <f>VLOOKUP(Table1[[#This Row],[sheet]],Prg!$A$7:$J$31,5,FALSE)</f>
        <v>0</v>
      </c>
      <c r="AG248" s="72">
        <f>ROW()</f>
        <v>248</v>
      </c>
    </row>
    <row r="249" spans="24:33" hidden="1" x14ac:dyDescent="0.35">
      <c r="X249" s="66">
        <v>2</v>
      </c>
      <c r="Y249" s="66" t="s">
        <v>488</v>
      </c>
      <c r="Z249" s="66" t="s">
        <v>13</v>
      </c>
      <c r="AA249" s="66" t="str">
        <f>IF(OR(VLOOKUP(Table1[[#This Row],[sheet]],Prg!$A$7:$F$31,6,FALSE)=Prg!$O$2,VLOOKUP(Table1[[#This Row],[sheet]],Prg!$A$7:$F$31,6,FALSE)=Prg!$O$3),"Yes","No")</f>
        <v>No</v>
      </c>
      <c r="AB249" s="66">
        <v>2024</v>
      </c>
      <c r="AC249" s="72">
        <v>17</v>
      </c>
      <c r="AD249" s="66">
        <f ca="1">IF(ISERROR(VLOOKUP(Table1[[#This Row],[item]],INDIRECT("'"&amp;Table1[[#This Row],[sheet]]&amp;"'!$A$8:$T$42"),Table1[[#This Row],[r]],FALSE)),"",VLOOKUP(Table1[[#This Row],[item]],INDIRECT("'"&amp;Table1[[#This Row],[sheet]]&amp;"'!$A$8:$T$42"),Table1[[#This Row],[r]],FALSE))</f>
        <v>0</v>
      </c>
      <c r="AE249" s="72" t="str">
        <f>IF(VLOOKUP(Table1[[#This Row],[sheet]],Prg!$A$7:$J$31,10,FALSE)="","",VLOOKUP(Table1[[#This Row],[sheet]],Prg!$A$7:$J$31,10,FALSE)*1)</f>
        <v/>
      </c>
      <c r="AF249" s="72">
        <f>VLOOKUP(Table1[[#This Row],[sheet]],Prg!$A$7:$J$31,5,FALSE)</f>
        <v>0</v>
      </c>
      <c r="AG249" s="72">
        <f>ROW()</f>
        <v>249</v>
      </c>
    </row>
    <row r="250" spans="24:33" hidden="1" x14ac:dyDescent="0.35">
      <c r="X250" s="66">
        <v>2</v>
      </c>
      <c r="Y250" s="66" t="s">
        <v>489</v>
      </c>
      <c r="Z250" s="66" t="s">
        <v>14</v>
      </c>
      <c r="AA250" s="66" t="str">
        <f>IF(OR(VLOOKUP(Table1[[#This Row],[sheet]],Prg!$A$7:$F$31,6,FALSE)=Prg!$O$2,VLOOKUP(Table1[[#This Row],[sheet]],Prg!$A$7:$F$31,6,FALSE)=Prg!$O$3),"Yes","No")</f>
        <v>No</v>
      </c>
      <c r="AB250" s="66">
        <v>2024</v>
      </c>
      <c r="AC250" s="72">
        <v>17</v>
      </c>
      <c r="AD250" s="66">
        <f ca="1">IF(ISERROR(VLOOKUP(Table1[[#This Row],[item]],INDIRECT("'"&amp;Table1[[#This Row],[sheet]]&amp;"'!$A$8:$T$42"),Table1[[#This Row],[r]],FALSE)),"",VLOOKUP(Table1[[#This Row],[item]],INDIRECT("'"&amp;Table1[[#This Row],[sheet]]&amp;"'!$A$8:$T$42"),Table1[[#This Row],[r]],FALSE))</f>
        <v>0</v>
      </c>
      <c r="AE250" s="72" t="str">
        <f>IF(VLOOKUP(Table1[[#This Row],[sheet]],Prg!$A$7:$J$31,10,FALSE)="","",VLOOKUP(Table1[[#This Row],[sheet]],Prg!$A$7:$J$31,10,FALSE)*1)</f>
        <v/>
      </c>
      <c r="AF250" s="72">
        <f>VLOOKUP(Table1[[#This Row],[sheet]],Prg!$A$7:$J$31,5,FALSE)</f>
        <v>0</v>
      </c>
      <c r="AG250" s="72">
        <f>ROW()</f>
        <v>250</v>
      </c>
    </row>
    <row r="251" spans="24:33" hidden="1" x14ac:dyDescent="0.35">
      <c r="X251" s="66">
        <v>2</v>
      </c>
      <c r="Y251" s="66" t="s">
        <v>490</v>
      </c>
      <c r="Z251" s="66" t="s">
        <v>464</v>
      </c>
      <c r="AA251" s="66" t="str">
        <f>IF(OR(VLOOKUP(Table1[[#This Row],[sheet]],Prg!$A$7:$F$31,6,FALSE)=Prg!$O$2,VLOOKUP(Table1[[#This Row],[sheet]],Prg!$A$7:$F$31,6,FALSE)=Prg!$O$3),"Yes","No")</f>
        <v>No</v>
      </c>
      <c r="AB251" s="66">
        <v>2024</v>
      </c>
      <c r="AC251" s="72">
        <v>17</v>
      </c>
      <c r="AD251" s="66">
        <f ca="1">IF(ISERROR(VLOOKUP(Table1[[#This Row],[item]],INDIRECT("'"&amp;Table1[[#This Row],[sheet]]&amp;"'!$A$8:$T$42"),Table1[[#This Row],[r]],FALSE)),"",VLOOKUP(Table1[[#This Row],[item]],INDIRECT("'"&amp;Table1[[#This Row],[sheet]]&amp;"'!$A$8:$T$42"),Table1[[#This Row],[r]],FALSE))</f>
        <v>0</v>
      </c>
      <c r="AE251" s="72" t="str">
        <f>IF(VLOOKUP(Table1[[#This Row],[sheet]],Prg!$A$7:$J$31,10,FALSE)="","",VLOOKUP(Table1[[#This Row],[sheet]],Prg!$A$7:$J$31,10,FALSE)*1)</f>
        <v/>
      </c>
      <c r="AF251" s="72">
        <f>VLOOKUP(Table1[[#This Row],[sheet]],Prg!$A$7:$J$31,5,FALSE)</f>
        <v>0</v>
      </c>
      <c r="AG251" s="72">
        <f>ROW()</f>
        <v>251</v>
      </c>
    </row>
    <row r="252" spans="24:33" hidden="1" x14ac:dyDescent="0.35">
      <c r="X252" s="66">
        <v>2</v>
      </c>
      <c r="Y252" s="66" t="s">
        <v>491</v>
      </c>
      <c r="Z252" s="66" t="s">
        <v>15</v>
      </c>
      <c r="AA252" s="66" t="str">
        <f>IF(OR(VLOOKUP(Table1[[#This Row],[sheet]],Prg!$A$7:$F$31,6,FALSE)=Prg!$O$2,VLOOKUP(Table1[[#This Row],[sheet]],Prg!$A$7:$F$31,6,FALSE)=Prg!$O$3),"Yes","No")</f>
        <v>No</v>
      </c>
      <c r="AB252" s="66">
        <v>2024</v>
      </c>
      <c r="AC252" s="72">
        <v>17</v>
      </c>
      <c r="AD252" s="66">
        <f ca="1">IF(ISERROR(VLOOKUP(Table1[[#This Row],[item]],INDIRECT("'"&amp;Table1[[#This Row],[sheet]]&amp;"'!$A$8:$T$42"),Table1[[#This Row],[r]],FALSE)),"",VLOOKUP(Table1[[#This Row],[item]],INDIRECT("'"&amp;Table1[[#This Row],[sheet]]&amp;"'!$A$8:$T$42"),Table1[[#This Row],[r]],FALSE))</f>
        <v>0</v>
      </c>
      <c r="AE252" s="72" t="str">
        <f>IF(VLOOKUP(Table1[[#This Row],[sheet]],Prg!$A$7:$J$31,10,FALSE)="","",VLOOKUP(Table1[[#This Row],[sheet]],Prg!$A$7:$J$31,10,FALSE)*1)</f>
        <v/>
      </c>
      <c r="AF252" s="72">
        <f>VLOOKUP(Table1[[#This Row],[sheet]],Prg!$A$7:$J$31,5,FALSE)</f>
        <v>0</v>
      </c>
      <c r="AG252" s="72">
        <f>ROW()</f>
        <v>252</v>
      </c>
    </row>
    <row r="253" spans="24:33" hidden="1" x14ac:dyDescent="0.35">
      <c r="X253" s="66">
        <v>2</v>
      </c>
      <c r="Y253" s="66" t="s">
        <v>492</v>
      </c>
      <c r="Z253" s="66" t="s">
        <v>16</v>
      </c>
      <c r="AA253" s="66" t="str">
        <f>IF(OR(VLOOKUP(Table1[[#This Row],[sheet]],Prg!$A$7:$F$31,6,FALSE)=Prg!$O$2,VLOOKUP(Table1[[#This Row],[sheet]],Prg!$A$7:$F$31,6,FALSE)=Prg!$O$3),"Yes","No")</f>
        <v>No</v>
      </c>
      <c r="AB253" s="66">
        <v>2024</v>
      </c>
      <c r="AC253" s="72">
        <v>17</v>
      </c>
      <c r="AD253" s="66">
        <f ca="1">IF(ISERROR(VLOOKUP(Table1[[#This Row],[item]],INDIRECT("'"&amp;Table1[[#This Row],[sheet]]&amp;"'!$A$8:$T$42"),Table1[[#This Row],[r]],FALSE)),"",VLOOKUP(Table1[[#This Row],[item]],INDIRECT("'"&amp;Table1[[#This Row],[sheet]]&amp;"'!$A$8:$T$42"),Table1[[#This Row],[r]],FALSE))</f>
        <v>0</v>
      </c>
      <c r="AE253" s="72" t="str">
        <f>IF(VLOOKUP(Table1[[#This Row],[sheet]],Prg!$A$7:$J$31,10,FALSE)="","",VLOOKUP(Table1[[#This Row],[sheet]],Prg!$A$7:$J$31,10,FALSE)*1)</f>
        <v/>
      </c>
      <c r="AF253" s="72">
        <f>VLOOKUP(Table1[[#This Row],[sheet]],Prg!$A$7:$J$31,5,FALSE)</f>
        <v>0</v>
      </c>
      <c r="AG253" s="72">
        <f>ROW()</f>
        <v>253</v>
      </c>
    </row>
    <row r="254" spans="24:33" hidden="1" x14ac:dyDescent="0.35">
      <c r="X254" s="66">
        <v>2</v>
      </c>
      <c r="Y254" s="66" t="s">
        <v>493</v>
      </c>
      <c r="Z254" s="66" t="s">
        <v>17</v>
      </c>
      <c r="AA254" s="66" t="str">
        <f>IF(OR(VLOOKUP(Table1[[#This Row],[sheet]],Prg!$A$7:$F$31,6,FALSE)=Prg!$O$2,VLOOKUP(Table1[[#This Row],[sheet]],Prg!$A$7:$F$31,6,FALSE)=Prg!$O$3),"Yes","No")</f>
        <v>No</v>
      </c>
      <c r="AB254" s="66">
        <v>2024</v>
      </c>
      <c r="AC254" s="72">
        <v>17</v>
      </c>
      <c r="AD254" s="66">
        <f ca="1">IF(ISERROR(VLOOKUP(Table1[[#This Row],[item]],INDIRECT("'"&amp;Table1[[#This Row],[sheet]]&amp;"'!$A$8:$T$42"),Table1[[#This Row],[r]],FALSE)),"",VLOOKUP(Table1[[#This Row],[item]],INDIRECT("'"&amp;Table1[[#This Row],[sheet]]&amp;"'!$A$8:$T$42"),Table1[[#This Row],[r]],FALSE))</f>
        <v>0</v>
      </c>
      <c r="AE254" s="72" t="str">
        <f>IF(VLOOKUP(Table1[[#This Row],[sheet]],Prg!$A$7:$J$31,10,FALSE)="","",VLOOKUP(Table1[[#This Row],[sheet]],Prg!$A$7:$J$31,10,FALSE)*1)</f>
        <v/>
      </c>
      <c r="AF254" s="72">
        <f>VLOOKUP(Table1[[#This Row],[sheet]],Prg!$A$7:$J$31,5,FALSE)</f>
        <v>0</v>
      </c>
      <c r="AG254" s="72">
        <f>ROW()</f>
        <v>254</v>
      </c>
    </row>
    <row r="255" spans="24:33" hidden="1" x14ac:dyDescent="0.35">
      <c r="X255" s="66">
        <v>2</v>
      </c>
      <c r="Y255" s="66" t="s">
        <v>494</v>
      </c>
      <c r="Z255" s="66" t="s">
        <v>465</v>
      </c>
      <c r="AA255" s="66" t="str">
        <f>IF(OR(VLOOKUP(Table1[[#This Row],[sheet]],Prg!$A$7:$F$31,6,FALSE)=Prg!$O$2,VLOOKUP(Table1[[#This Row],[sheet]],Prg!$A$7:$F$31,6,FALSE)=Prg!$O$3),"Yes","No")</f>
        <v>No</v>
      </c>
      <c r="AB255" s="66">
        <v>2024</v>
      </c>
      <c r="AC255" s="72">
        <v>17</v>
      </c>
      <c r="AD255" s="66">
        <f ca="1">IF(ISERROR(VLOOKUP(Table1[[#This Row],[item]],INDIRECT("'"&amp;Table1[[#This Row],[sheet]]&amp;"'!$A$8:$T$42"),Table1[[#This Row],[r]],FALSE)),"",VLOOKUP(Table1[[#This Row],[item]],INDIRECT("'"&amp;Table1[[#This Row],[sheet]]&amp;"'!$A$8:$T$42"),Table1[[#This Row],[r]],FALSE))</f>
        <v>0</v>
      </c>
      <c r="AE255" s="72" t="str">
        <f>IF(VLOOKUP(Table1[[#This Row],[sheet]],Prg!$A$7:$J$31,10,FALSE)="","",VLOOKUP(Table1[[#This Row],[sheet]],Prg!$A$7:$J$31,10,FALSE)*1)</f>
        <v/>
      </c>
      <c r="AF255" s="72">
        <f>VLOOKUP(Table1[[#This Row],[sheet]],Prg!$A$7:$J$31,5,FALSE)</f>
        <v>0</v>
      </c>
      <c r="AG255" s="72">
        <f>ROW()</f>
        <v>255</v>
      </c>
    </row>
    <row r="256" spans="24:33" hidden="1" x14ac:dyDescent="0.35">
      <c r="X256" s="66">
        <v>2</v>
      </c>
      <c r="Y256" s="66" t="s">
        <v>495</v>
      </c>
      <c r="Z256" s="66" t="s">
        <v>18</v>
      </c>
      <c r="AA256" s="66" t="str">
        <f>IF(OR(VLOOKUP(Table1[[#This Row],[sheet]],Prg!$A$7:$F$31,6,FALSE)=Prg!$O$2,VLOOKUP(Table1[[#This Row],[sheet]],Prg!$A$7:$F$31,6,FALSE)=Prg!$O$3),"Yes","No")</f>
        <v>No</v>
      </c>
      <c r="AB256" s="66">
        <v>2024</v>
      </c>
      <c r="AC256" s="72">
        <v>17</v>
      </c>
      <c r="AD256" s="66">
        <f ca="1">IF(ISERROR(VLOOKUP(Table1[[#This Row],[item]],INDIRECT("'"&amp;Table1[[#This Row],[sheet]]&amp;"'!$A$8:$T$42"),Table1[[#This Row],[r]],FALSE)),"",VLOOKUP(Table1[[#This Row],[item]],INDIRECT("'"&amp;Table1[[#This Row],[sheet]]&amp;"'!$A$8:$T$42"),Table1[[#This Row],[r]],FALSE))</f>
        <v>0</v>
      </c>
      <c r="AE256" s="72" t="str">
        <f>IF(VLOOKUP(Table1[[#This Row],[sheet]],Prg!$A$7:$J$31,10,FALSE)="","",VLOOKUP(Table1[[#This Row],[sheet]],Prg!$A$7:$J$31,10,FALSE)*1)</f>
        <v/>
      </c>
      <c r="AF256" s="72">
        <f>VLOOKUP(Table1[[#This Row],[sheet]],Prg!$A$7:$J$31,5,FALSE)</f>
        <v>0</v>
      </c>
      <c r="AG256" s="72">
        <f>ROW()</f>
        <v>256</v>
      </c>
    </row>
    <row r="257" spans="24:33" hidden="1" x14ac:dyDescent="0.35">
      <c r="X257" s="66">
        <v>2</v>
      </c>
      <c r="Y257" s="66" t="s">
        <v>496</v>
      </c>
      <c r="Z257" s="66" t="s">
        <v>19</v>
      </c>
      <c r="AA257" s="66" t="str">
        <f>IF(OR(VLOOKUP(Table1[[#This Row],[sheet]],Prg!$A$7:$F$31,6,FALSE)=Prg!$O$2,VLOOKUP(Table1[[#This Row],[sheet]],Prg!$A$7:$F$31,6,FALSE)=Prg!$O$3),"Yes","No")</f>
        <v>No</v>
      </c>
      <c r="AB257" s="66">
        <v>2024</v>
      </c>
      <c r="AC257" s="72">
        <v>17</v>
      </c>
      <c r="AD257" s="66">
        <f ca="1">IF(ISERROR(VLOOKUP(Table1[[#This Row],[item]],INDIRECT("'"&amp;Table1[[#This Row],[sheet]]&amp;"'!$A$8:$T$42"),Table1[[#This Row],[r]],FALSE)),"",VLOOKUP(Table1[[#This Row],[item]],INDIRECT("'"&amp;Table1[[#This Row],[sheet]]&amp;"'!$A$8:$T$42"),Table1[[#This Row],[r]],FALSE))</f>
        <v>0</v>
      </c>
      <c r="AE257" s="72" t="str">
        <f>IF(VLOOKUP(Table1[[#This Row],[sheet]],Prg!$A$7:$J$31,10,FALSE)="","",VLOOKUP(Table1[[#This Row],[sheet]],Prg!$A$7:$J$31,10,FALSE)*1)</f>
        <v/>
      </c>
      <c r="AF257" s="72">
        <f>VLOOKUP(Table1[[#This Row],[sheet]],Prg!$A$7:$J$31,5,FALSE)</f>
        <v>0</v>
      </c>
      <c r="AG257" s="72">
        <f>ROW()</f>
        <v>257</v>
      </c>
    </row>
    <row r="258" spans="24:33" hidden="1" x14ac:dyDescent="0.35">
      <c r="X258" s="66">
        <v>2</v>
      </c>
      <c r="Y258" s="66" t="s">
        <v>497</v>
      </c>
      <c r="Z258" s="66" t="s">
        <v>20</v>
      </c>
      <c r="AA258" s="66" t="str">
        <f>IF(OR(VLOOKUP(Table1[[#This Row],[sheet]],Prg!$A$7:$F$31,6,FALSE)=Prg!$O$2,VLOOKUP(Table1[[#This Row],[sheet]],Prg!$A$7:$F$31,6,FALSE)=Prg!$O$3),"Yes","No")</f>
        <v>No</v>
      </c>
      <c r="AB258" s="66">
        <v>2024</v>
      </c>
      <c r="AC258" s="72">
        <v>17</v>
      </c>
      <c r="AD258" s="66">
        <f ca="1">IF(ISERROR(VLOOKUP(Table1[[#This Row],[item]],INDIRECT("'"&amp;Table1[[#This Row],[sheet]]&amp;"'!$A$8:$T$42"),Table1[[#This Row],[r]],FALSE)),"",VLOOKUP(Table1[[#This Row],[item]],INDIRECT("'"&amp;Table1[[#This Row],[sheet]]&amp;"'!$A$8:$T$42"),Table1[[#This Row],[r]],FALSE))</f>
        <v>0</v>
      </c>
      <c r="AE258" s="72" t="str">
        <f>IF(VLOOKUP(Table1[[#This Row],[sheet]],Prg!$A$7:$J$31,10,FALSE)="","",VLOOKUP(Table1[[#This Row],[sheet]],Prg!$A$7:$J$31,10,FALSE)*1)</f>
        <v/>
      </c>
      <c r="AF258" s="72">
        <f>VLOOKUP(Table1[[#This Row],[sheet]],Prg!$A$7:$J$31,5,FALSE)</f>
        <v>0</v>
      </c>
      <c r="AG258" s="72">
        <f>ROW()</f>
        <v>258</v>
      </c>
    </row>
    <row r="259" spans="24:33" hidden="1" x14ac:dyDescent="0.35">
      <c r="X259" s="66">
        <v>2</v>
      </c>
      <c r="Y259" s="66" t="s">
        <v>498</v>
      </c>
      <c r="Z259" s="66" t="s">
        <v>466</v>
      </c>
      <c r="AA259" s="66" t="str">
        <f>IF(OR(VLOOKUP(Table1[[#This Row],[sheet]],Prg!$A$7:$F$31,6,FALSE)=Prg!$O$2,VLOOKUP(Table1[[#This Row],[sheet]],Prg!$A$7:$F$31,6,FALSE)=Prg!$O$3),"Yes","No")</f>
        <v>No</v>
      </c>
      <c r="AB259" s="66">
        <v>2024</v>
      </c>
      <c r="AC259" s="72">
        <v>17</v>
      </c>
      <c r="AD259" s="66">
        <f ca="1">IF(ISERROR(VLOOKUP(Table1[[#This Row],[item]],INDIRECT("'"&amp;Table1[[#This Row],[sheet]]&amp;"'!$A$8:$T$42"),Table1[[#This Row],[r]],FALSE)),"",VLOOKUP(Table1[[#This Row],[item]],INDIRECT("'"&amp;Table1[[#This Row],[sheet]]&amp;"'!$A$8:$T$42"),Table1[[#This Row],[r]],FALSE))</f>
        <v>0</v>
      </c>
      <c r="AE259" s="72" t="str">
        <f>IF(VLOOKUP(Table1[[#This Row],[sheet]],Prg!$A$7:$J$31,10,FALSE)="","",VLOOKUP(Table1[[#This Row],[sheet]],Prg!$A$7:$J$31,10,FALSE)*1)</f>
        <v/>
      </c>
      <c r="AF259" s="72">
        <f>VLOOKUP(Table1[[#This Row],[sheet]],Prg!$A$7:$J$31,5,FALSE)</f>
        <v>0</v>
      </c>
      <c r="AG259" s="72">
        <f>ROW()</f>
        <v>259</v>
      </c>
    </row>
    <row r="260" spans="24:33" hidden="1" x14ac:dyDescent="0.35">
      <c r="X260" s="66">
        <v>2</v>
      </c>
      <c r="Y260" s="66" t="s">
        <v>499</v>
      </c>
      <c r="Z260" s="66" t="s">
        <v>21</v>
      </c>
      <c r="AA260" s="66" t="str">
        <f>IF(OR(VLOOKUP(Table1[[#This Row],[sheet]],Prg!$A$7:$F$31,6,FALSE)=Prg!$O$2,VLOOKUP(Table1[[#This Row],[sheet]],Prg!$A$7:$F$31,6,FALSE)=Prg!$O$3),"Yes","No")</f>
        <v>No</v>
      </c>
      <c r="AB260" s="66">
        <v>2024</v>
      </c>
      <c r="AC260" s="72">
        <v>17</v>
      </c>
      <c r="AD260" s="66">
        <f ca="1">IF(ISERROR(VLOOKUP(Table1[[#This Row],[item]],INDIRECT("'"&amp;Table1[[#This Row],[sheet]]&amp;"'!$A$8:$T$42"),Table1[[#This Row],[r]],FALSE)),"",VLOOKUP(Table1[[#This Row],[item]],INDIRECT("'"&amp;Table1[[#This Row],[sheet]]&amp;"'!$A$8:$T$42"),Table1[[#This Row],[r]],FALSE))</f>
        <v>0</v>
      </c>
      <c r="AE260" s="72" t="str">
        <f>IF(VLOOKUP(Table1[[#This Row],[sheet]],Prg!$A$7:$J$31,10,FALSE)="","",VLOOKUP(Table1[[#This Row],[sheet]],Prg!$A$7:$J$31,10,FALSE)*1)</f>
        <v/>
      </c>
      <c r="AF260" s="72">
        <f>VLOOKUP(Table1[[#This Row],[sheet]],Prg!$A$7:$J$31,5,FALSE)</f>
        <v>0</v>
      </c>
      <c r="AG260" s="72">
        <f>ROW()</f>
        <v>260</v>
      </c>
    </row>
    <row r="261" spans="24:33" hidden="1" x14ac:dyDescent="0.35">
      <c r="X261" s="66">
        <v>2</v>
      </c>
      <c r="Y261" s="66" t="s">
        <v>500</v>
      </c>
      <c r="Z261" s="66" t="s">
        <v>22</v>
      </c>
      <c r="AA261" s="66" t="str">
        <f>IF(OR(VLOOKUP(Table1[[#This Row],[sheet]],Prg!$A$7:$F$31,6,FALSE)=Prg!$O$2,VLOOKUP(Table1[[#This Row],[sheet]],Prg!$A$7:$F$31,6,FALSE)=Prg!$O$3),"Yes","No")</f>
        <v>No</v>
      </c>
      <c r="AB261" s="66">
        <v>2024</v>
      </c>
      <c r="AC261" s="72">
        <v>17</v>
      </c>
      <c r="AD261" s="66">
        <f ca="1">IF(ISERROR(VLOOKUP(Table1[[#This Row],[item]],INDIRECT("'"&amp;Table1[[#This Row],[sheet]]&amp;"'!$A$8:$T$42"),Table1[[#This Row],[r]],FALSE)),"",VLOOKUP(Table1[[#This Row],[item]],INDIRECT("'"&amp;Table1[[#This Row],[sheet]]&amp;"'!$A$8:$T$42"),Table1[[#This Row],[r]],FALSE))</f>
        <v>0</v>
      </c>
      <c r="AE261" s="72" t="str">
        <f>IF(VLOOKUP(Table1[[#This Row],[sheet]],Prg!$A$7:$J$31,10,FALSE)="","",VLOOKUP(Table1[[#This Row],[sheet]],Prg!$A$7:$J$31,10,FALSE)*1)</f>
        <v/>
      </c>
      <c r="AF261" s="72">
        <f>VLOOKUP(Table1[[#This Row],[sheet]],Prg!$A$7:$J$31,5,FALSE)</f>
        <v>0</v>
      </c>
      <c r="AG261" s="72">
        <f>ROW()</f>
        <v>261</v>
      </c>
    </row>
    <row r="262" spans="24:33" hidden="1" x14ac:dyDescent="0.35">
      <c r="X262" s="66">
        <v>2</v>
      </c>
      <c r="Y262" s="66" t="s">
        <v>501</v>
      </c>
      <c r="Z262" s="66" t="s">
        <v>23</v>
      </c>
      <c r="AA262" s="66" t="str">
        <f>IF(OR(VLOOKUP(Table1[[#This Row],[sheet]],Prg!$A$7:$F$31,6,FALSE)=Prg!$O$2,VLOOKUP(Table1[[#This Row],[sheet]],Prg!$A$7:$F$31,6,FALSE)=Prg!$O$3),"Yes","No")</f>
        <v>No</v>
      </c>
      <c r="AB262" s="66">
        <v>2024</v>
      </c>
      <c r="AC262" s="72">
        <v>17</v>
      </c>
      <c r="AD262" s="66">
        <f ca="1">IF(ISERROR(VLOOKUP(Table1[[#This Row],[item]],INDIRECT("'"&amp;Table1[[#This Row],[sheet]]&amp;"'!$A$8:$T$42"),Table1[[#This Row],[r]],FALSE)),"",VLOOKUP(Table1[[#This Row],[item]],INDIRECT("'"&amp;Table1[[#This Row],[sheet]]&amp;"'!$A$8:$T$42"),Table1[[#This Row],[r]],FALSE))</f>
        <v>0</v>
      </c>
      <c r="AE262" s="72" t="str">
        <f>IF(VLOOKUP(Table1[[#This Row],[sheet]],Prg!$A$7:$J$31,10,FALSE)="","",VLOOKUP(Table1[[#This Row],[sheet]],Prg!$A$7:$J$31,10,FALSE)*1)</f>
        <v/>
      </c>
      <c r="AF262" s="72">
        <f>VLOOKUP(Table1[[#This Row],[sheet]],Prg!$A$7:$J$31,5,FALSE)</f>
        <v>0</v>
      </c>
      <c r="AG262" s="72">
        <f>ROW()</f>
        <v>262</v>
      </c>
    </row>
    <row r="263" spans="24:33" hidden="1" x14ac:dyDescent="0.35">
      <c r="X263" s="66">
        <v>2</v>
      </c>
      <c r="Y263" s="66" t="s">
        <v>502</v>
      </c>
      <c r="Z263" s="66" t="s">
        <v>467</v>
      </c>
      <c r="AA263" s="66" t="str">
        <f>IF(OR(VLOOKUP(Table1[[#This Row],[sheet]],Prg!$A$7:$F$31,6,FALSE)=Prg!$O$2,VLOOKUP(Table1[[#This Row],[sheet]],Prg!$A$7:$F$31,6,FALSE)=Prg!$O$3),"Yes","No")</f>
        <v>No</v>
      </c>
      <c r="AB263" s="66">
        <v>2024</v>
      </c>
      <c r="AC263" s="72">
        <v>17</v>
      </c>
      <c r="AD263" s="66">
        <f ca="1">IF(ISERROR(VLOOKUP(Table1[[#This Row],[item]],INDIRECT("'"&amp;Table1[[#This Row],[sheet]]&amp;"'!$A$8:$T$42"),Table1[[#This Row],[r]],FALSE)),"",VLOOKUP(Table1[[#This Row],[item]],INDIRECT("'"&amp;Table1[[#This Row],[sheet]]&amp;"'!$A$8:$T$42"),Table1[[#This Row],[r]],FALSE))</f>
        <v>0</v>
      </c>
      <c r="AE263" s="72" t="str">
        <f>IF(VLOOKUP(Table1[[#This Row],[sheet]],Prg!$A$7:$J$31,10,FALSE)="","",VLOOKUP(Table1[[#This Row],[sheet]],Prg!$A$7:$J$31,10,FALSE)*1)</f>
        <v/>
      </c>
      <c r="AF263" s="72">
        <f>VLOOKUP(Table1[[#This Row],[sheet]],Prg!$A$7:$J$31,5,FALSE)</f>
        <v>0</v>
      </c>
      <c r="AG263" s="72">
        <f>ROW()</f>
        <v>263</v>
      </c>
    </row>
    <row r="264" spans="24:33" hidden="1" x14ac:dyDescent="0.35">
      <c r="X264" s="66">
        <v>2</v>
      </c>
      <c r="Y264" s="66" t="s">
        <v>473</v>
      </c>
      <c r="Z264" s="66" t="s">
        <v>1</v>
      </c>
      <c r="AA264" s="66" t="str">
        <f>IF(OR(VLOOKUP(Table1[[#This Row],[sheet]],Prg!$A$7:$F$31,6,FALSE)=Prg!$O$2,VLOOKUP(Table1[[#This Row],[sheet]],Prg!$A$7:$F$31,6,FALSE)=Prg!$O$3),"Yes","No")</f>
        <v>No</v>
      </c>
      <c r="AB264" s="66">
        <v>2024</v>
      </c>
      <c r="AC264" s="72">
        <v>17</v>
      </c>
      <c r="AD264" s="66">
        <f ca="1">IF(ISERROR(VLOOKUP(Table1[[#This Row],[item]],INDIRECT("'"&amp;Table1[[#This Row],[sheet]]&amp;"'!$A$8:$T$42"),Table1[[#This Row],[r]],FALSE)),"",VLOOKUP(Table1[[#This Row],[item]],INDIRECT("'"&amp;Table1[[#This Row],[sheet]]&amp;"'!$A$8:$T$42"),Table1[[#This Row],[r]],FALSE))</f>
        <v>0</v>
      </c>
      <c r="AE264" s="72" t="str">
        <f>IF(VLOOKUP(Table1[[#This Row],[sheet]],Prg!$A$7:$J$31,10,FALSE)="","",VLOOKUP(Table1[[#This Row],[sheet]],Prg!$A$7:$J$31,10,FALSE)*1)</f>
        <v/>
      </c>
      <c r="AF264" s="72">
        <f>VLOOKUP(Table1[[#This Row],[sheet]],Prg!$A$7:$J$31,5,FALSE)</f>
        <v>0</v>
      </c>
      <c r="AG264" s="72">
        <f>ROW()</f>
        <v>264</v>
      </c>
    </row>
    <row r="265" spans="24:33" hidden="1" x14ac:dyDescent="0.35">
      <c r="X265" s="66">
        <v>2</v>
      </c>
      <c r="Y265" s="66" t="s">
        <v>474</v>
      </c>
      <c r="Z265" s="66" t="s">
        <v>24</v>
      </c>
      <c r="AA265" s="66" t="str">
        <f>IF(OR(VLOOKUP(Table1[[#This Row],[sheet]],Prg!$A$7:$F$31,6,FALSE)=Prg!$O$2,VLOOKUP(Table1[[#This Row],[sheet]],Prg!$A$7:$F$31,6,FALSE)=Prg!$O$3),"Yes","No")</f>
        <v>No</v>
      </c>
      <c r="AB265" s="66">
        <v>2024</v>
      </c>
      <c r="AC265" s="72">
        <v>17</v>
      </c>
      <c r="AD265" s="66">
        <f ca="1">IF(ISERROR(VLOOKUP(Table1[[#This Row],[item]],INDIRECT("'"&amp;Table1[[#This Row],[sheet]]&amp;"'!$A$8:$T$42"),Table1[[#This Row],[r]],FALSE)),"",VLOOKUP(Table1[[#This Row],[item]],INDIRECT("'"&amp;Table1[[#This Row],[sheet]]&amp;"'!$A$8:$T$42"),Table1[[#This Row],[r]],FALSE))</f>
        <v>0</v>
      </c>
      <c r="AE265" s="72" t="str">
        <f>IF(VLOOKUP(Table1[[#This Row],[sheet]],Prg!$A$7:$J$31,10,FALSE)="","",VLOOKUP(Table1[[#This Row],[sheet]],Prg!$A$7:$J$31,10,FALSE)*1)</f>
        <v/>
      </c>
      <c r="AF265" s="72">
        <f>VLOOKUP(Table1[[#This Row],[sheet]],Prg!$A$7:$J$31,5,FALSE)</f>
        <v>0</v>
      </c>
      <c r="AG265" s="72">
        <f>ROW()</f>
        <v>265</v>
      </c>
    </row>
    <row r="266" spans="24:33" hidden="1" x14ac:dyDescent="0.35">
      <c r="X266" s="66">
        <v>2</v>
      </c>
      <c r="Y266" s="66" t="s">
        <v>477</v>
      </c>
      <c r="Z266" s="66" t="s">
        <v>25</v>
      </c>
      <c r="AA266" s="66" t="str">
        <f>IF(OR(VLOOKUP(Table1[[#This Row],[sheet]],Prg!$A$7:$F$31,6,FALSE)=Prg!$O$2,VLOOKUP(Table1[[#This Row],[sheet]],Prg!$A$7:$F$31,6,FALSE)=Prg!$O$3),"Yes","No")</f>
        <v>No</v>
      </c>
      <c r="AB266" s="66">
        <v>2024</v>
      </c>
      <c r="AC266" s="72">
        <v>17</v>
      </c>
      <c r="AD266" s="66">
        <f ca="1">IF(ISERROR(VLOOKUP(Table1[[#This Row],[item]],INDIRECT("'"&amp;Table1[[#This Row],[sheet]]&amp;"'!$A$8:$T$42"),Table1[[#This Row],[r]],FALSE)),"",VLOOKUP(Table1[[#This Row],[item]],INDIRECT("'"&amp;Table1[[#This Row],[sheet]]&amp;"'!$A$8:$T$42"),Table1[[#This Row],[r]],FALSE))</f>
        <v>0</v>
      </c>
      <c r="AE266" s="72" t="str">
        <f>IF(VLOOKUP(Table1[[#This Row],[sheet]],Prg!$A$7:$J$31,10,FALSE)="","",VLOOKUP(Table1[[#This Row],[sheet]],Prg!$A$7:$J$31,10,FALSE)*1)</f>
        <v/>
      </c>
      <c r="AF266" s="72">
        <f>VLOOKUP(Table1[[#This Row],[sheet]],Prg!$A$7:$J$31,5,FALSE)</f>
        <v>0</v>
      </c>
      <c r="AG266" s="72">
        <f>ROW()</f>
        <v>266</v>
      </c>
    </row>
    <row r="267" spans="24:33" hidden="1" x14ac:dyDescent="0.35">
      <c r="X267" s="66">
        <v>2</v>
      </c>
      <c r="Y267" s="66" t="s">
        <v>478</v>
      </c>
      <c r="Z267" s="66" t="s">
        <v>26</v>
      </c>
      <c r="AA267" s="66" t="str">
        <f>IF(OR(VLOOKUP(Table1[[#This Row],[sheet]],Prg!$A$7:$F$31,6,FALSE)=Prg!$O$2,VLOOKUP(Table1[[#This Row],[sheet]],Prg!$A$7:$F$31,6,FALSE)=Prg!$O$3),"Yes","No")</f>
        <v>No</v>
      </c>
      <c r="AB267" s="66">
        <v>2024</v>
      </c>
      <c r="AC267" s="72">
        <v>17</v>
      </c>
      <c r="AD267" s="66">
        <f ca="1">IF(ISERROR(VLOOKUP(Table1[[#This Row],[item]],INDIRECT("'"&amp;Table1[[#This Row],[sheet]]&amp;"'!$A$8:$T$42"),Table1[[#This Row],[r]],FALSE)),"",VLOOKUP(Table1[[#This Row],[item]],INDIRECT("'"&amp;Table1[[#This Row],[sheet]]&amp;"'!$A$8:$T$42"),Table1[[#This Row],[r]],FALSE))</f>
        <v>0</v>
      </c>
      <c r="AE267" s="72" t="str">
        <f>IF(VLOOKUP(Table1[[#This Row],[sheet]],Prg!$A$7:$J$31,10,FALSE)="","",VLOOKUP(Table1[[#This Row],[sheet]],Prg!$A$7:$J$31,10,FALSE)*1)</f>
        <v/>
      </c>
      <c r="AF267" s="72">
        <f>VLOOKUP(Table1[[#This Row],[sheet]],Prg!$A$7:$J$31,5,FALSE)</f>
        <v>0</v>
      </c>
      <c r="AG267" s="72">
        <f>ROW()</f>
        <v>267</v>
      </c>
    </row>
    <row r="268" spans="24:33" hidden="1" x14ac:dyDescent="0.35">
      <c r="X268" s="66">
        <v>2</v>
      </c>
      <c r="Y268" s="66" t="s">
        <v>479</v>
      </c>
      <c r="Z268" s="66" t="s">
        <v>27</v>
      </c>
      <c r="AA268" s="66" t="str">
        <f>IF(OR(VLOOKUP(Table1[[#This Row],[sheet]],Prg!$A$7:$F$31,6,FALSE)=Prg!$O$2,VLOOKUP(Table1[[#This Row],[sheet]],Prg!$A$7:$F$31,6,FALSE)=Prg!$O$3),"Yes","No")</f>
        <v>No</v>
      </c>
      <c r="AB268" s="66">
        <v>2024</v>
      </c>
      <c r="AC268" s="72">
        <v>17</v>
      </c>
      <c r="AD268" s="66">
        <f ca="1">IF(ISERROR(VLOOKUP(Table1[[#This Row],[item]],INDIRECT("'"&amp;Table1[[#This Row],[sheet]]&amp;"'!$A$8:$T$42"),Table1[[#This Row],[r]],FALSE)),"",VLOOKUP(Table1[[#This Row],[item]],INDIRECT("'"&amp;Table1[[#This Row],[sheet]]&amp;"'!$A$8:$T$42"),Table1[[#This Row],[r]],FALSE))</f>
        <v>0</v>
      </c>
      <c r="AE268" s="72" t="str">
        <f>IF(VLOOKUP(Table1[[#This Row],[sheet]],Prg!$A$7:$J$31,10,FALSE)="","",VLOOKUP(Table1[[#This Row],[sheet]],Prg!$A$7:$J$31,10,FALSE)*1)</f>
        <v/>
      </c>
      <c r="AF268" s="72">
        <f>VLOOKUP(Table1[[#This Row],[sheet]],Prg!$A$7:$J$31,5,FALSE)</f>
        <v>0</v>
      </c>
      <c r="AG268" s="72">
        <f>ROW()</f>
        <v>268</v>
      </c>
    </row>
    <row r="269" spans="24:33" hidden="1" x14ac:dyDescent="0.35">
      <c r="X269" s="66">
        <v>2</v>
      </c>
      <c r="Y269" s="66" t="s">
        <v>475</v>
      </c>
      <c r="Z269" s="66" t="s">
        <v>28</v>
      </c>
      <c r="AA269" s="66" t="str">
        <f>IF(OR(VLOOKUP(Table1[[#This Row],[sheet]],Prg!$A$7:$F$31,6,FALSE)=Prg!$O$2,VLOOKUP(Table1[[#This Row],[sheet]],Prg!$A$7:$F$31,6,FALSE)=Prg!$O$3),"Yes","No")</f>
        <v>No</v>
      </c>
      <c r="AB269" s="66">
        <v>2024</v>
      </c>
      <c r="AC269" s="72">
        <v>17</v>
      </c>
      <c r="AD269" s="66">
        <f ca="1">IF(ISERROR(VLOOKUP(Table1[[#This Row],[item]],INDIRECT("'"&amp;Table1[[#This Row],[sheet]]&amp;"'!$A$8:$T$42"),Table1[[#This Row],[r]],FALSE)),"",VLOOKUP(Table1[[#This Row],[item]],INDIRECT("'"&amp;Table1[[#This Row],[sheet]]&amp;"'!$A$8:$T$42"),Table1[[#This Row],[r]],FALSE))</f>
        <v>0</v>
      </c>
      <c r="AE269" s="72" t="str">
        <f>IF(VLOOKUP(Table1[[#This Row],[sheet]],Prg!$A$7:$J$31,10,FALSE)="","",VLOOKUP(Table1[[#This Row],[sheet]],Prg!$A$7:$J$31,10,FALSE)*1)</f>
        <v/>
      </c>
      <c r="AF269" s="72">
        <f>VLOOKUP(Table1[[#This Row],[sheet]],Prg!$A$7:$J$31,5,FALSE)</f>
        <v>0</v>
      </c>
      <c r="AG269" s="72">
        <f>ROW()</f>
        <v>269</v>
      </c>
    </row>
    <row r="270" spans="24:33" hidden="1" x14ac:dyDescent="0.35">
      <c r="X270" s="66">
        <v>2</v>
      </c>
      <c r="Y270" s="66" t="s">
        <v>480</v>
      </c>
      <c r="Z270" s="66" t="s">
        <v>29</v>
      </c>
      <c r="AA270" s="66" t="str">
        <f>IF(OR(VLOOKUP(Table1[[#This Row],[sheet]],Prg!$A$7:$F$31,6,FALSE)=Prg!$O$2,VLOOKUP(Table1[[#This Row],[sheet]],Prg!$A$7:$F$31,6,FALSE)=Prg!$O$3),"Yes","No")</f>
        <v>No</v>
      </c>
      <c r="AB270" s="66">
        <v>2024</v>
      </c>
      <c r="AC270" s="72">
        <v>17</v>
      </c>
      <c r="AD270" s="66">
        <f ca="1">IF(ISERROR(VLOOKUP(Table1[[#This Row],[item]],INDIRECT("'"&amp;Table1[[#This Row],[sheet]]&amp;"'!$A$8:$T$42"),Table1[[#This Row],[r]],FALSE)),"",VLOOKUP(Table1[[#This Row],[item]],INDIRECT("'"&amp;Table1[[#This Row],[sheet]]&amp;"'!$A$8:$T$42"),Table1[[#This Row],[r]],FALSE))</f>
        <v>0</v>
      </c>
      <c r="AE270" s="72" t="str">
        <f>IF(VLOOKUP(Table1[[#This Row],[sheet]],Prg!$A$7:$J$31,10,FALSE)="","",VLOOKUP(Table1[[#This Row],[sheet]],Prg!$A$7:$J$31,10,FALSE)*1)</f>
        <v/>
      </c>
      <c r="AF270" s="72">
        <f>VLOOKUP(Table1[[#This Row],[sheet]],Prg!$A$7:$J$31,5,FALSE)</f>
        <v>0</v>
      </c>
      <c r="AG270" s="72">
        <f>ROW()</f>
        <v>270</v>
      </c>
    </row>
    <row r="271" spans="24:33" hidden="1" x14ac:dyDescent="0.35">
      <c r="X271" s="66">
        <v>2</v>
      </c>
      <c r="Y271" s="66" t="s">
        <v>481</v>
      </c>
      <c r="Z271" s="66" t="s">
        <v>30</v>
      </c>
      <c r="AA271" s="66" t="str">
        <f>IF(OR(VLOOKUP(Table1[[#This Row],[sheet]],Prg!$A$7:$F$31,6,FALSE)=Prg!$O$2,VLOOKUP(Table1[[#This Row],[sheet]],Prg!$A$7:$F$31,6,FALSE)=Prg!$O$3),"Yes","No")</f>
        <v>No</v>
      </c>
      <c r="AB271" s="66">
        <v>2024</v>
      </c>
      <c r="AC271" s="72">
        <v>17</v>
      </c>
      <c r="AD271" s="66">
        <f ca="1">IF(ISERROR(VLOOKUP(Table1[[#This Row],[item]],INDIRECT("'"&amp;Table1[[#This Row],[sheet]]&amp;"'!$A$8:$T$42"),Table1[[#This Row],[r]],FALSE)),"",VLOOKUP(Table1[[#This Row],[item]],INDIRECT("'"&amp;Table1[[#This Row],[sheet]]&amp;"'!$A$8:$T$42"),Table1[[#This Row],[r]],FALSE))</f>
        <v>0</v>
      </c>
      <c r="AE271" s="72" t="str">
        <f>IF(VLOOKUP(Table1[[#This Row],[sheet]],Prg!$A$7:$J$31,10,FALSE)="","",VLOOKUP(Table1[[#This Row],[sheet]],Prg!$A$7:$J$31,10,FALSE)*1)</f>
        <v/>
      </c>
      <c r="AF271" s="72">
        <f>VLOOKUP(Table1[[#This Row],[sheet]],Prg!$A$7:$J$31,5,FALSE)</f>
        <v>0</v>
      </c>
      <c r="AG271" s="72">
        <f>ROW()</f>
        <v>271</v>
      </c>
    </row>
    <row r="272" spans="24:33" hidden="1" x14ac:dyDescent="0.35">
      <c r="X272" s="66">
        <v>2</v>
      </c>
      <c r="Y272" s="66" t="s">
        <v>482</v>
      </c>
      <c r="Z272" s="66" t="s">
        <v>27</v>
      </c>
      <c r="AA272" s="66" t="str">
        <f>IF(OR(VLOOKUP(Table1[[#This Row],[sheet]],Prg!$A$7:$F$31,6,FALSE)=Prg!$O$2,VLOOKUP(Table1[[#This Row],[sheet]],Prg!$A$7:$F$31,6,FALSE)=Prg!$O$3),"Yes","No")</f>
        <v>No</v>
      </c>
      <c r="AB272" s="66">
        <v>2024</v>
      </c>
      <c r="AC272" s="72">
        <v>17</v>
      </c>
      <c r="AD272" s="66">
        <f ca="1">IF(ISERROR(VLOOKUP(Table1[[#This Row],[item]],INDIRECT("'"&amp;Table1[[#This Row],[sheet]]&amp;"'!$A$8:$T$42"),Table1[[#This Row],[r]],FALSE)),"",VLOOKUP(Table1[[#This Row],[item]],INDIRECT("'"&amp;Table1[[#This Row],[sheet]]&amp;"'!$A$8:$T$42"),Table1[[#This Row],[r]],FALSE))</f>
        <v>0</v>
      </c>
      <c r="AE272" s="72" t="str">
        <f>IF(VLOOKUP(Table1[[#This Row],[sheet]],Prg!$A$7:$J$31,10,FALSE)="","",VLOOKUP(Table1[[#This Row],[sheet]],Prg!$A$7:$J$31,10,FALSE)*1)</f>
        <v/>
      </c>
      <c r="AF272" s="72">
        <f>VLOOKUP(Table1[[#This Row],[sheet]],Prg!$A$7:$J$31,5,FALSE)</f>
        <v>0</v>
      </c>
      <c r="AG272" s="72">
        <f>ROW()</f>
        <v>272</v>
      </c>
    </row>
    <row r="273" spans="24:33" hidden="1" x14ac:dyDescent="0.35">
      <c r="X273" s="66">
        <v>2</v>
      </c>
      <c r="Y273" s="66" t="s">
        <v>476</v>
      </c>
      <c r="Z273" s="66" t="s">
        <v>469</v>
      </c>
      <c r="AA273" s="66" t="str">
        <f>IF(OR(VLOOKUP(Table1[[#This Row],[sheet]],Prg!$A$7:$F$31,6,FALSE)=Prg!$O$2,VLOOKUP(Table1[[#This Row],[sheet]],Prg!$A$7:$F$31,6,FALSE)=Prg!$O$3),"Yes","No")</f>
        <v>No</v>
      </c>
      <c r="AB273" s="66">
        <v>2024</v>
      </c>
      <c r="AC273" s="72">
        <v>17</v>
      </c>
      <c r="AD273" s="66">
        <f ca="1">IF(ISERROR(VLOOKUP(Table1[[#This Row],[item]],INDIRECT("'"&amp;Table1[[#This Row],[sheet]]&amp;"'!$A$8:$T$42"),Table1[[#This Row],[r]],FALSE)),"",VLOOKUP(Table1[[#This Row],[item]],INDIRECT("'"&amp;Table1[[#This Row],[sheet]]&amp;"'!$A$8:$T$42"),Table1[[#This Row],[r]],FALSE))</f>
        <v>0</v>
      </c>
      <c r="AE273" s="72" t="str">
        <f>IF(VLOOKUP(Table1[[#This Row],[sheet]],Prg!$A$7:$J$31,10,FALSE)="","",VLOOKUP(Table1[[#This Row],[sheet]],Prg!$A$7:$J$31,10,FALSE)*1)</f>
        <v/>
      </c>
      <c r="AF273" s="72">
        <f>VLOOKUP(Table1[[#This Row],[sheet]],Prg!$A$7:$J$31,5,FALSE)</f>
        <v>0</v>
      </c>
      <c r="AG273" s="72">
        <f>ROW()</f>
        <v>273</v>
      </c>
    </row>
    <row r="274" spans="24:33" hidden="1" x14ac:dyDescent="0.35">
      <c r="X274" s="66">
        <v>2</v>
      </c>
      <c r="Y274" s="66" t="s">
        <v>483</v>
      </c>
      <c r="Z274" s="66" t="s">
        <v>470</v>
      </c>
      <c r="AA274" s="66" t="str">
        <f>IF(OR(VLOOKUP(Table1[[#This Row],[sheet]],Prg!$A$7:$F$31,6,FALSE)=Prg!$O$2,VLOOKUP(Table1[[#This Row],[sheet]],Prg!$A$7:$F$31,6,FALSE)=Prg!$O$3),"Yes","No")</f>
        <v>No</v>
      </c>
      <c r="AB274" s="66">
        <v>2024</v>
      </c>
      <c r="AC274" s="72">
        <v>17</v>
      </c>
      <c r="AD274" s="66">
        <f ca="1">IF(ISERROR(VLOOKUP(Table1[[#This Row],[item]],INDIRECT("'"&amp;Table1[[#This Row],[sheet]]&amp;"'!$A$8:$T$42"),Table1[[#This Row],[r]],FALSE)),"",VLOOKUP(Table1[[#This Row],[item]],INDIRECT("'"&amp;Table1[[#This Row],[sheet]]&amp;"'!$A$8:$T$42"),Table1[[#This Row],[r]],FALSE))</f>
        <v>0</v>
      </c>
      <c r="AE274" s="72" t="str">
        <f>IF(VLOOKUP(Table1[[#This Row],[sheet]],Prg!$A$7:$J$31,10,FALSE)="","",VLOOKUP(Table1[[#This Row],[sheet]],Prg!$A$7:$J$31,10,FALSE)*1)</f>
        <v/>
      </c>
      <c r="AF274" s="72">
        <f>VLOOKUP(Table1[[#This Row],[sheet]],Prg!$A$7:$J$31,5,FALSE)</f>
        <v>0</v>
      </c>
      <c r="AG274" s="72">
        <f>ROW()</f>
        <v>274</v>
      </c>
    </row>
    <row r="275" spans="24:33" hidden="1" x14ac:dyDescent="0.35">
      <c r="X275" s="66">
        <v>2</v>
      </c>
      <c r="Y275" s="66" t="s">
        <v>484</v>
      </c>
      <c r="Z275" s="66" t="s">
        <v>471</v>
      </c>
      <c r="AA275" s="66" t="str">
        <f>IF(OR(VLOOKUP(Table1[[#This Row],[sheet]],Prg!$A$7:$F$31,6,FALSE)=Prg!$O$2,VLOOKUP(Table1[[#This Row],[sheet]],Prg!$A$7:$F$31,6,FALSE)=Prg!$O$3),"Yes","No")</f>
        <v>No</v>
      </c>
      <c r="AB275" s="66">
        <v>2024</v>
      </c>
      <c r="AC275" s="72">
        <v>17</v>
      </c>
      <c r="AD275" s="66">
        <f ca="1">IF(ISERROR(VLOOKUP(Table1[[#This Row],[item]],INDIRECT("'"&amp;Table1[[#This Row],[sheet]]&amp;"'!$A$8:$T$42"),Table1[[#This Row],[r]],FALSE)),"",VLOOKUP(Table1[[#This Row],[item]],INDIRECT("'"&amp;Table1[[#This Row],[sheet]]&amp;"'!$A$8:$T$42"),Table1[[#This Row],[r]],FALSE))</f>
        <v>0</v>
      </c>
      <c r="AE275" s="72" t="str">
        <f>IF(VLOOKUP(Table1[[#This Row],[sheet]],Prg!$A$7:$J$31,10,FALSE)="","",VLOOKUP(Table1[[#This Row],[sheet]],Prg!$A$7:$J$31,10,FALSE)*1)</f>
        <v/>
      </c>
      <c r="AF275" s="72">
        <f>VLOOKUP(Table1[[#This Row],[sheet]],Prg!$A$7:$J$31,5,FALSE)</f>
        <v>0</v>
      </c>
      <c r="AG275" s="72">
        <f>ROW()</f>
        <v>275</v>
      </c>
    </row>
    <row r="276" spans="24:33" hidden="1" x14ac:dyDescent="0.35">
      <c r="X276" s="66">
        <v>2</v>
      </c>
      <c r="Y276" s="66" t="s">
        <v>485</v>
      </c>
      <c r="Z276" s="66" t="s">
        <v>472</v>
      </c>
      <c r="AA276" s="66" t="str">
        <f>IF(OR(VLOOKUP(Table1[[#This Row],[sheet]],Prg!$A$7:$F$31,6,FALSE)=Prg!$O$2,VLOOKUP(Table1[[#This Row],[sheet]],Prg!$A$7:$F$31,6,FALSE)=Prg!$O$3),"Yes","No")</f>
        <v>No</v>
      </c>
      <c r="AB276" s="66">
        <v>2024</v>
      </c>
      <c r="AC276" s="72">
        <v>17</v>
      </c>
      <c r="AD276" s="66">
        <f ca="1">IF(ISERROR(VLOOKUP(Table1[[#This Row],[item]],INDIRECT("'"&amp;Table1[[#This Row],[sheet]]&amp;"'!$A$8:$T$42"),Table1[[#This Row],[r]],FALSE)),"",VLOOKUP(Table1[[#This Row],[item]],INDIRECT("'"&amp;Table1[[#This Row],[sheet]]&amp;"'!$A$8:$T$42"),Table1[[#This Row],[r]],FALSE))</f>
        <v>0</v>
      </c>
      <c r="AE276" s="72" t="str">
        <f>IF(VLOOKUP(Table1[[#This Row],[sheet]],Prg!$A$7:$J$31,10,FALSE)="","",VLOOKUP(Table1[[#This Row],[sheet]],Prg!$A$7:$J$31,10,FALSE)*1)</f>
        <v/>
      </c>
      <c r="AF276" s="72">
        <f>VLOOKUP(Table1[[#This Row],[sheet]],Prg!$A$7:$J$31,5,FALSE)</f>
        <v>0</v>
      </c>
      <c r="AG276" s="72">
        <f>ROW()</f>
        <v>276</v>
      </c>
    </row>
    <row r="277" spans="24:33" hidden="1" x14ac:dyDescent="0.35">
      <c r="X277" s="66">
        <v>2</v>
      </c>
      <c r="Y277" s="66" t="s">
        <v>486</v>
      </c>
      <c r="Z277" s="66" t="s">
        <v>31</v>
      </c>
      <c r="AA277" s="66" t="str">
        <f>IF(OR(VLOOKUP(Table1[[#This Row],[sheet]],Prg!$A$7:$F$31,6,FALSE)=Prg!$O$2,VLOOKUP(Table1[[#This Row],[sheet]],Prg!$A$7:$F$31,6,FALSE)=Prg!$O$3),"Yes","No")</f>
        <v>No</v>
      </c>
      <c r="AB277" s="66">
        <v>2024</v>
      </c>
      <c r="AC277" s="72">
        <v>17</v>
      </c>
      <c r="AD277" s="66">
        <f ca="1">IF(ISERROR(VLOOKUP(Table1[[#This Row],[item]],INDIRECT("'"&amp;Table1[[#This Row],[sheet]]&amp;"'!$A$8:$T$42"),Table1[[#This Row],[r]],FALSE)),"",VLOOKUP(Table1[[#This Row],[item]],INDIRECT("'"&amp;Table1[[#This Row],[sheet]]&amp;"'!$A$8:$T$42"),Table1[[#This Row],[r]],FALSE))</f>
        <v>0</v>
      </c>
      <c r="AE277" s="72" t="str">
        <f>IF(VLOOKUP(Table1[[#This Row],[sheet]],Prg!$A$7:$J$31,10,FALSE)="","",VLOOKUP(Table1[[#This Row],[sheet]],Prg!$A$7:$J$31,10,FALSE)*1)</f>
        <v/>
      </c>
      <c r="AF277" s="72">
        <f>VLOOKUP(Table1[[#This Row],[sheet]],Prg!$A$7:$J$31,5,FALSE)</f>
        <v>0</v>
      </c>
      <c r="AG277" s="72">
        <f>ROW()</f>
        <v>277</v>
      </c>
    </row>
    <row r="278" spans="24:33" hidden="1" x14ac:dyDescent="0.35">
      <c r="X278" s="66">
        <v>2</v>
      </c>
      <c r="Y278" s="70" t="s">
        <v>487</v>
      </c>
      <c r="Z278" s="70" t="s">
        <v>12</v>
      </c>
      <c r="AA278" s="70" t="str">
        <f>IF(OR(VLOOKUP(Table1[[#This Row],[sheet]],Prg!$A$7:$F$31,6,FALSE)=Prg!$O$2,VLOOKUP(Table1[[#This Row],[sheet]],Prg!$A$7:$F$31,6,FALSE)=Prg!$O$3),"Yes","No")</f>
        <v>No</v>
      </c>
      <c r="AB278" s="70">
        <v>2025</v>
      </c>
      <c r="AC278" s="72">
        <v>18</v>
      </c>
      <c r="AD278" s="66">
        <f ca="1">IF(ISERROR(VLOOKUP(Table1[[#This Row],[item]],INDIRECT("'"&amp;Table1[[#This Row],[sheet]]&amp;"'!$A$8:$T$42"),Table1[[#This Row],[r]],FALSE)),"",VLOOKUP(Table1[[#This Row],[item]],INDIRECT("'"&amp;Table1[[#This Row],[sheet]]&amp;"'!$A$8:$T$42"),Table1[[#This Row],[r]],FALSE))</f>
        <v>0</v>
      </c>
      <c r="AE278" s="72" t="str">
        <f>IF(VLOOKUP(Table1[[#This Row],[sheet]],Prg!$A$7:$J$31,10,FALSE)="","",VLOOKUP(Table1[[#This Row],[sheet]],Prg!$A$7:$J$31,10,FALSE)*1)</f>
        <v/>
      </c>
      <c r="AF278" s="72">
        <f>VLOOKUP(Table1[[#This Row],[sheet]],Prg!$A$7:$J$31,5,FALSE)</f>
        <v>0</v>
      </c>
      <c r="AG278" s="72">
        <f>ROW()</f>
        <v>278</v>
      </c>
    </row>
    <row r="279" spans="24:33" hidden="1" x14ac:dyDescent="0.35">
      <c r="X279" s="66">
        <v>2</v>
      </c>
      <c r="Y279" s="66" t="s">
        <v>488</v>
      </c>
      <c r="Z279" s="66" t="s">
        <v>13</v>
      </c>
      <c r="AA279" s="66" t="str">
        <f>IF(OR(VLOOKUP(Table1[[#This Row],[sheet]],Prg!$A$7:$F$31,6,FALSE)=Prg!$O$2,VLOOKUP(Table1[[#This Row],[sheet]],Prg!$A$7:$F$31,6,FALSE)=Prg!$O$3),"Yes","No")</f>
        <v>No</v>
      </c>
      <c r="AB279" s="66">
        <v>2025</v>
      </c>
      <c r="AC279" s="72">
        <v>18</v>
      </c>
      <c r="AD279" s="66">
        <f ca="1">IF(ISERROR(VLOOKUP(Table1[[#This Row],[item]],INDIRECT("'"&amp;Table1[[#This Row],[sheet]]&amp;"'!$A$8:$T$42"),Table1[[#This Row],[r]],FALSE)),"",VLOOKUP(Table1[[#This Row],[item]],INDIRECT("'"&amp;Table1[[#This Row],[sheet]]&amp;"'!$A$8:$T$42"),Table1[[#This Row],[r]],FALSE))</f>
        <v>0</v>
      </c>
      <c r="AE279" s="72" t="str">
        <f>IF(VLOOKUP(Table1[[#This Row],[sheet]],Prg!$A$7:$J$31,10,FALSE)="","",VLOOKUP(Table1[[#This Row],[sheet]],Prg!$A$7:$J$31,10,FALSE)*1)</f>
        <v/>
      </c>
      <c r="AF279" s="72">
        <f>VLOOKUP(Table1[[#This Row],[sheet]],Prg!$A$7:$J$31,5,FALSE)</f>
        <v>0</v>
      </c>
      <c r="AG279" s="72">
        <f>ROW()</f>
        <v>279</v>
      </c>
    </row>
    <row r="280" spans="24:33" hidden="1" x14ac:dyDescent="0.35">
      <c r="X280" s="66">
        <v>2</v>
      </c>
      <c r="Y280" s="66" t="s">
        <v>489</v>
      </c>
      <c r="Z280" s="66" t="s">
        <v>14</v>
      </c>
      <c r="AA280" s="66" t="str">
        <f>IF(OR(VLOOKUP(Table1[[#This Row],[sheet]],Prg!$A$7:$F$31,6,FALSE)=Prg!$O$2,VLOOKUP(Table1[[#This Row],[sheet]],Prg!$A$7:$F$31,6,FALSE)=Prg!$O$3),"Yes","No")</f>
        <v>No</v>
      </c>
      <c r="AB280" s="66">
        <v>2025</v>
      </c>
      <c r="AC280" s="72">
        <v>18</v>
      </c>
      <c r="AD280" s="66">
        <f ca="1">IF(ISERROR(VLOOKUP(Table1[[#This Row],[item]],INDIRECT("'"&amp;Table1[[#This Row],[sheet]]&amp;"'!$A$8:$T$42"),Table1[[#This Row],[r]],FALSE)),"",VLOOKUP(Table1[[#This Row],[item]],INDIRECT("'"&amp;Table1[[#This Row],[sheet]]&amp;"'!$A$8:$T$42"),Table1[[#This Row],[r]],FALSE))</f>
        <v>0</v>
      </c>
      <c r="AE280" s="72" t="str">
        <f>IF(VLOOKUP(Table1[[#This Row],[sheet]],Prg!$A$7:$J$31,10,FALSE)="","",VLOOKUP(Table1[[#This Row],[sheet]],Prg!$A$7:$J$31,10,FALSE)*1)</f>
        <v/>
      </c>
      <c r="AF280" s="72">
        <f>VLOOKUP(Table1[[#This Row],[sheet]],Prg!$A$7:$J$31,5,FALSE)</f>
        <v>0</v>
      </c>
      <c r="AG280" s="72">
        <f>ROW()</f>
        <v>280</v>
      </c>
    </row>
    <row r="281" spans="24:33" hidden="1" x14ac:dyDescent="0.35">
      <c r="X281" s="66">
        <v>2</v>
      </c>
      <c r="Y281" s="66" t="s">
        <v>490</v>
      </c>
      <c r="Z281" s="66" t="s">
        <v>464</v>
      </c>
      <c r="AA281" s="66" t="str">
        <f>IF(OR(VLOOKUP(Table1[[#This Row],[sheet]],Prg!$A$7:$F$31,6,FALSE)=Prg!$O$2,VLOOKUP(Table1[[#This Row],[sheet]],Prg!$A$7:$F$31,6,FALSE)=Prg!$O$3),"Yes","No")</f>
        <v>No</v>
      </c>
      <c r="AB281" s="66">
        <v>2025</v>
      </c>
      <c r="AC281" s="72">
        <v>18</v>
      </c>
      <c r="AD281" s="66">
        <f ca="1">IF(ISERROR(VLOOKUP(Table1[[#This Row],[item]],INDIRECT("'"&amp;Table1[[#This Row],[sheet]]&amp;"'!$A$8:$T$42"),Table1[[#This Row],[r]],FALSE)),"",VLOOKUP(Table1[[#This Row],[item]],INDIRECT("'"&amp;Table1[[#This Row],[sheet]]&amp;"'!$A$8:$T$42"),Table1[[#This Row],[r]],FALSE))</f>
        <v>0</v>
      </c>
      <c r="AE281" s="72" t="str">
        <f>IF(VLOOKUP(Table1[[#This Row],[sheet]],Prg!$A$7:$J$31,10,FALSE)="","",VLOOKUP(Table1[[#This Row],[sheet]],Prg!$A$7:$J$31,10,FALSE)*1)</f>
        <v/>
      </c>
      <c r="AF281" s="72">
        <f>VLOOKUP(Table1[[#This Row],[sheet]],Prg!$A$7:$J$31,5,FALSE)</f>
        <v>0</v>
      </c>
      <c r="AG281" s="72">
        <f>ROW()</f>
        <v>281</v>
      </c>
    </row>
    <row r="282" spans="24:33" hidden="1" x14ac:dyDescent="0.35">
      <c r="X282" s="66">
        <v>2</v>
      </c>
      <c r="Y282" s="66" t="s">
        <v>491</v>
      </c>
      <c r="Z282" s="66" t="s">
        <v>15</v>
      </c>
      <c r="AA282" s="66" t="str">
        <f>IF(OR(VLOOKUP(Table1[[#This Row],[sheet]],Prg!$A$7:$F$31,6,FALSE)=Prg!$O$2,VLOOKUP(Table1[[#This Row],[sheet]],Prg!$A$7:$F$31,6,FALSE)=Prg!$O$3),"Yes","No")</f>
        <v>No</v>
      </c>
      <c r="AB282" s="66">
        <v>2025</v>
      </c>
      <c r="AC282" s="72">
        <v>18</v>
      </c>
      <c r="AD282" s="66">
        <f ca="1">IF(ISERROR(VLOOKUP(Table1[[#This Row],[item]],INDIRECT("'"&amp;Table1[[#This Row],[sheet]]&amp;"'!$A$8:$T$42"),Table1[[#This Row],[r]],FALSE)),"",VLOOKUP(Table1[[#This Row],[item]],INDIRECT("'"&amp;Table1[[#This Row],[sheet]]&amp;"'!$A$8:$T$42"),Table1[[#This Row],[r]],FALSE))</f>
        <v>0</v>
      </c>
      <c r="AE282" s="72" t="str">
        <f>IF(VLOOKUP(Table1[[#This Row],[sheet]],Prg!$A$7:$J$31,10,FALSE)="","",VLOOKUP(Table1[[#This Row],[sheet]],Prg!$A$7:$J$31,10,FALSE)*1)</f>
        <v/>
      </c>
      <c r="AF282" s="72">
        <f>VLOOKUP(Table1[[#This Row],[sheet]],Prg!$A$7:$J$31,5,FALSE)</f>
        <v>0</v>
      </c>
      <c r="AG282" s="72">
        <f>ROW()</f>
        <v>282</v>
      </c>
    </row>
    <row r="283" spans="24:33" hidden="1" x14ac:dyDescent="0.35">
      <c r="X283" s="66">
        <v>2</v>
      </c>
      <c r="Y283" s="66" t="s">
        <v>492</v>
      </c>
      <c r="Z283" s="66" t="s">
        <v>16</v>
      </c>
      <c r="AA283" s="66" t="str">
        <f>IF(OR(VLOOKUP(Table1[[#This Row],[sheet]],Prg!$A$7:$F$31,6,FALSE)=Prg!$O$2,VLOOKUP(Table1[[#This Row],[sheet]],Prg!$A$7:$F$31,6,FALSE)=Prg!$O$3),"Yes","No")</f>
        <v>No</v>
      </c>
      <c r="AB283" s="66">
        <v>2025</v>
      </c>
      <c r="AC283" s="72">
        <v>18</v>
      </c>
      <c r="AD283" s="66">
        <f ca="1">IF(ISERROR(VLOOKUP(Table1[[#This Row],[item]],INDIRECT("'"&amp;Table1[[#This Row],[sheet]]&amp;"'!$A$8:$T$42"),Table1[[#This Row],[r]],FALSE)),"",VLOOKUP(Table1[[#This Row],[item]],INDIRECT("'"&amp;Table1[[#This Row],[sheet]]&amp;"'!$A$8:$T$42"),Table1[[#This Row],[r]],FALSE))</f>
        <v>0</v>
      </c>
      <c r="AE283" s="72" t="str">
        <f>IF(VLOOKUP(Table1[[#This Row],[sheet]],Prg!$A$7:$J$31,10,FALSE)="","",VLOOKUP(Table1[[#This Row],[sheet]],Prg!$A$7:$J$31,10,FALSE)*1)</f>
        <v/>
      </c>
      <c r="AF283" s="72">
        <f>VLOOKUP(Table1[[#This Row],[sheet]],Prg!$A$7:$J$31,5,FALSE)</f>
        <v>0</v>
      </c>
      <c r="AG283" s="72">
        <f>ROW()</f>
        <v>283</v>
      </c>
    </row>
    <row r="284" spans="24:33" hidden="1" x14ac:dyDescent="0.35">
      <c r="X284" s="66">
        <v>2</v>
      </c>
      <c r="Y284" s="66" t="s">
        <v>493</v>
      </c>
      <c r="Z284" s="66" t="s">
        <v>17</v>
      </c>
      <c r="AA284" s="66" t="str">
        <f>IF(OR(VLOOKUP(Table1[[#This Row],[sheet]],Prg!$A$7:$F$31,6,FALSE)=Prg!$O$2,VLOOKUP(Table1[[#This Row],[sheet]],Prg!$A$7:$F$31,6,FALSE)=Prg!$O$3),"Yes","No")</f>
        <v>No</v>
      </c>
      <c r="AB284" s="66">
        <v>2025</v>
      </c>
      <c r="AC284" s="72">
        <v>18</v>
      </c>
      <c r="AD284" s="66">
        <f ca="1">IF(ISERROR(VLOOKUP(Table1[[#This Row],[item]],INDIRECT("'"&amp;Table1[[#This Row],[sheet]]&amp;"'!$A$8:$T$42"),Table1[[#This Row],[r]],FALSE)),"",VLOOKUP(Table1[[#This Row],[item]],INDIRECT("'"&amp;Table1[[#This Row],[sheet]]&amp;"'!$A$8:$T$42"),Table1[[#This Row],[r]],FALSE))</f>
        <v>0</v>
      </c>
      <c r="AE284" s="72" t="str">
        <f>IF(VLOOKUP(Table1[[#This Row],[sheet]],Prg!$A$7:$J$31,10,FALSE)="","",VLOOKUP(Table1[[#This Row],[sheet]],Prg!$A$7:$J$31,10,FALSE)*1)</f>
        <v/>
      </c>
      <c r="AF284" s="72">
        <f>VLOOKUP(Table1[[#This Row],[sheet]],Prg!$A$7:$J$31,5,FALSE)</f>
        <v>0</v>
      </c>
      <c r="AG284" s="72">
        <f>ROW()</f>
        <v>284</v>
      </c>
    </row>
    <row r="285" spans="24:33" hidden="1" x14ac:dyDescent="0.35">
      <c r="X285" s="66">
        <v>2</v>
      </c>
      <c r="Y285" s="66" t="s">
        <v>494</v>
      </c>
      <c r="Z285" s="66" t="s">
        <v>465</v>
      </c>
      <c r="AA285" s="66" t="str">
        <f>IF(OR(VLOOKUP(Table1[[#This Row],[sheet]],Prg!$A$7:$F$31,6,FALSE)=Prg!$O$2,VLOOKUP(Table1[[#This Row],[sheet]],Prg!$A$7:$F$31,6,FALSE)=Prg!$O$3),"Yes","No")</f>
        <v>No</v>
      </c>
      <c r="AB285" s="66">
        <v>2025</v>
      </c>
      <c r="AC285" s="72">
        <v>18</v>
      </c>
      <c r="AD285" s="66">
        <f ca="1">IF(ISERROR(VLOOKUP(Table1[[#This Row],[item]],INDIRECT("'"&amp;Table1[[#This Row],[sheet]]&amp;"'!$A$8:$T$42"),Table1[[#This Row],[r]],FALSE)),"",VLOOKUP(Table1[[#This Row],[item]],INDIRECT("'"&amp;Table1[[#This Row],[sheet]]&amp;"'!$A$8:$T$42"),Table1[[#This Row],[r]],FALSE))</f>
        <v>0</v>
      </c>
      <c r="AE285" s="72" t="str">
        <f>IF(VLOOKUP(Table1[[#This Row],[sheet]],Prg!$A$7:$J$31,10,FALSE)="","",VLOOKUP(Table1[[#This Row],[sheet]],Prg!$A$7:$J$31,10,FALSE)*1)</f>
        <v/>
      </c>
      <c r="AF285" s="72">
        <f>VLOOKUP(Table1[[#This Row],[sheet]],Prg!$A$7:$J$31,5,FALSE)</f>
        <v>0</v>
      </c>
      <c r="AG285" s="72">
        <f>ROW()</f>
        <v>285</v>
      </c>
    </row>
    <row r="286" spans="24:33" hidden="1" x14ac:dyDescent="0.35">
      <c r="X286" s="66">
        <v>2</v>
      </c>
      <c r="Y286" s="66" t="s">
        <v>495</v>
      </c>
      <c r="Z286" s="66" t="s">
        <v>18</v>
      </c>
      <c r="AA286" s="66" t="str">
        <f>IF(OR(VLOOKUP(Table1[[#This Row],[sheet]],Prg!$A$7:$F$31,6,FALSE)=Prg!$O$2,VLOOKUP(Table1[[#This Row],[sheet]],Prg!$A$7:$F$31,6,FALSE)=Prg!$O$3),"Yes","No")</f>
        <v>No</v>
      </c>
      <c r="AB286" s="66">
        <v>2025</v>
      </c>
      <c r="AC286" s="72">
        <v>18</v>
      </c>
      <c r="AD286" s="66">
        <f ca="1">IF(ISERROR(VLOOKUP(Table1[[#This Row],[item]],INDIRECT("'"&amp;Table1[[#This Row],[sheet]]&amp;"'!$A$8:$T$42"),Table1[[#This Row],[r]],FALSE)),"",VLOOKUP(Table1[[#This Row],[item]],INDIRECT("'"&amp;Table1[[#This Row],[sheet]]&amp;"'!$A$8:$T$42"),Table1[[#This Row],[r]],FALSE))</f>
        <v>0</v>
      </c>
      <c r="AE286" s="72" t="str">
        <f>IF(VLOOKUP(Table1[[#This Row],[sheet]],Prg!$A$7:$J$31,10,FALSE)="","",VLOOKUP(Table1[[#This Row],[sheet]],Prg!$A$7:$J$31,10,FALSE)*1)</f>
        <v/>
      </c>
      <c r="AF286" s="72">
        <f>VLOOKUP(Table1[[#This Row],[sheet]],Prg!$A$7:$J$31,5,FALSE)</f>
        <v>0</v>
      </c>
      <c r="AG286" s="72">
        <f>ROW()</f>
        <v>286</v>
      </c>
    </row>
    <row r="287" spans="24:33" hidden="1" x14ac:dyDescent="0.35">
      <c r="X287" s="66">
        <v>2</v>
      </c>
      <c r="Y287" s="66" t="s">
        <v>496</v>
      </c>
      <c r="Z287" s="66" t="s">
        <v>19</v>
      </c>
      <c r="AA287" s="66" t="str">
        <f>IF(OR(VLOOKUP(Table1[[#This Row],[sheet]],Prg!$A$7:$F$31,6,FALSE)=Prg!$O$2,VLOOKUP(Table1[[#This Row],[sheet]],Prg!$A$7:$F$31,6,FALSE)=Prg!$O$3),"Yes","No")</f>
        <v>No</v>
      </c>
      <c r="AB287" s="66">
        <v>2025</v>
      </c>
      <c r="AC287" s="72">
        <v>18</v>
      </c>
      <c r="AD287" s="66">
        <f ca="1">IF(ISERROR(VLOOKUP(Table1[[#This Row],[item]],INDIRECT("'"&amp;Table1[[#This Row],[sheet]]&amp;"'!$A$8:$T$42"),Table1[[#This Row],[r]],FALSE)),"",VLOOKUP(Table1[[#This Row],[item]],INDIRECT("'"&amp;Table1[[#This Row],[sheet]]&amp;"'!$A$8:$T$42"),Table1[[#This Row],[r]],FALSE))</f>
        <v>0</v>
      </c>
      <c r="AE287" s="72" t="str">
        <f>IF(VLOOKUP(Table1[[#This Row],[sheet]],Prg!$A$7:$J$31,10,FALSE)="","",VLOOKUP(Table1[[#This Row],[sheet]],Prg!$A$7:$J$31,10,FALSE)*1)</f>
        <v/>
      </c>
      <c r="AF287" s="72">
        <f>VLOOKUP(Table1[[#This Row],[sheet]],Prg!$A$7:$J$31,5,FALSE)</f>
        <v>0</v>
      </c>
      <c r="AG287" s="72">
        <f>ROW()</f>
        <v>287</v>
      </c>
    </row>
    <row r="288" spans="24:33" hidden="1" x14ac:dyDescent="0.35">
      <c r="X288" s="66">
        <v>2</v>
      </c>
      <c r="Y288" s="66" t="s">
        <v>497</v>
      </c>
      <c r="Z288" s="66" t="s">
        <v>20</v>
      </c>
      <c r="AA288" s="66" t="str">
        <f>IF(OR(VLOOKUP(Table1[[#This Row],[sheet]],Prg!$A$7:$F$31,6,FALSE)=Prg!$O$2,VLOOKUP(Table1[[#This Row],[sheet]],Prg!$A$7:$F$31,6,FALSE)=Prg!$O$3),"Yes","No")</f>
        <v>No</v>
      </c>
      <c r="AB288" s="66">
        <v>2025</v>
      </c>
      <c r="AC288" s="72">
        <v>18</v>
      </c>
      <c r="AD288" s="66">
        <f ca="1">IF(ISERROR(VLOOKUP(Table1[[#This Row],[item]],INDIRECT("'"&amp;Table1[[#This Row],[sheet]]&amp;"'!$A$8:$T$42"),Table1[[#This Row],[r]],FALSE)),"",VLOOKUP(Table1[[#This Row],[item]],INDIRECT("'"&amp;Table1[[#This Row],[sheet]]&amp;"'!$A$8:$T$42"),Table1[[#This Row],[r]],FALSE))</f>
        <v>0</v>
      </c>
      <c r="AE288" s="72" t="str">
        <f>IF(VLOOKUP(Table1[[#This Row],[sheet]],Prg!$A$7:$J$31,10,FALSE)="","",VLOOKUP(Table1[[#This Row],[sheet]],Prg!$A$7:$J$31,10,FALSE)*1)</f>
        <v/>
      </c>
      <c r="AF288" s="72">
        <f>VLOOKUP(Table1[[#This Row],[sheet]],Prg!$A$7:$J$31,5,FALSE)</f>
        <v>0</v>
      </c>
      <c r="AG288" s="72">
        <f>ROW()</f>
        <v>288</v>
      </c>
    </row>
    <row r="289" spans="24:33" hidden="1" x14ac:dyDescent="0.35">
      <c r="X289" s="66">
        <v>2</v>
      </c>
      <c r="Y289" s="66" t="s">
        <v>498</v>
      </c>
      <c r="Z289" s="66" t="s">
        <v>466</v>
      </c>
      <c r="AA289" s="66" t="str">
        <f>IF(OR(VLOOKUP(Table1[[#This Row],[sheet]],Prg!$A$7:$F$31,6,FALSE)=Prg!$O$2,VLOOKUP(Table1[[#This Row],[sheet]],Prg!$A$7:$F$31,6,FALSE)=Prg!$O$3),"Yes","No")</f>
        <v>No</v>
      </c>
      <c r="AB289" s="66">
        <v>2025</v>
      </c>
      <c r="AC289" s="72">
        <v>18</v>
      </c>
      <c r="AD289" s="66">
        <f ca="1">IF(ISERROR(VLOOKUP(Table1[[#This Row],[item]],INDIRECT("'"&amp;Table1[[#This Row],[sheet]]&amp;"'!$A$8:$T$42"),Table1[[#This Row],[r]],FALSE)),"",VLOOKUP(Table1[[#This Row],[item]],INDIRECT("'"&amp;Table1[[#This Row],[sheet]]&amp;"'!$A$8:$T$42"),Table1[[#This Row],[r]],FALSE))</f>
        <v>0</v>
      </c>
      <c r="AE289" s="72" t="str">
        <f>IF(VLOOKUP(Table1[[#This Row],[sheet]],Prg!$A$7:$J$31,10,FALSE)="","",VLOOKUP(Table1[[#This Row],[sheet]],Prg!$A$7:$J$31,10,FALSE)*1)</f>
        <v/>
      </c>
      <c r="AF289" s="72">
        <f>VLOOKUP(Table1[[#This Row],[sheet]],Prg!$A$7:$J$31,5,FALSE)</f>
        <v>0</v>
      </c>
      <c r="AG289" s="72">
        <f>ROW()</f>
        <v>289</v>
      </c>
    </row>
    <row r="290" spans="24:33" hidden="1" x14ac:dyDescent="0.35">
      <c r="X290" s="66">
        <v>2</v>
      </c>
      <c r="Y290" s="66" t="s">
        <v>499</v>
      </c>
      <c r="Z290" s="66" t="s">
        <v>21</v>
      </c>
      <c r="AA290" s="66" t="str">
        <f>IF(OR(VLOOKUP(Table1[[#This Row],[sheet]],Prg!$A$7:$F$31,6,FALSE)=Prg!$O$2,VLOOKUP(Table1[[#This Row],[sheet]],Prg!$A$7:$F$31,6,FALSE)=Prg!$O$3),"Yes","No")</f>
        <v>No</v>
      </c>
      <c r="AB290" s="66">
        <v>2025</v>
      </c>
      <c r="AC290" s="72">
        <v>18</v>
      </c>
      <c r="AD290" s="66">
        <f ca="1">IF(ISERROR(VLOOKUP(Table1[[#This Row],[item]],INDIRECT("'"&amp;Table1[[#This Row],[sheet]]&amp;"'!$A$8:$T$42"),Table1[[#This Row],[r]],FALSE)),"",VLOOKUP(Table1[[#This Row],[item]],INDIRECT("'"&amp;Table1[[#This Row],[sheet]]&amp;"'!$A$8:$T$42"),Table1[[#This Row],[r]],FALSE))</f>
        <v>0</v>
      </c>
      <c r="AE290" s="72" t="str">
        <f>IF(VLOOKUP(Table1[[#This Row],[sheet]],Prg!$A$7:$J$31,10,FALSE)="","",VLOOKUP(Table1[[#This Row],[sheet]],Prg!$A$7:$J$31,10,FALSE)*1)</f>
        <v/>
      </c>
      <c r="AF290" s="72">
        <f>VLOOKUP(Table1[[#This Row],[sheet]],Prg!$A$7:$J$31,5,FALSE)</f>
        <v>0</v>
      </c>
      <c r="AG290" s="72">
        <f>ROW()</f>
        <v>290</v>
      </c>
    </row>
    <row r="291" spans="24:33" hidden="1" x14ac:dyDescent="0.35">
      <c r="X291" s="66">
        <v>2</v>
      </c>
      <c r="Y291" s="66" t="s">
        <v>500</v>
      </c>
      <c r="Z291" s="66" t="s">
        <v>22</v>
      </c>
      <c r="AA291" s="66" t="str">
        <f>IF(OR(VLOOKUP(Table1[[#This Row],[sheet]],Prg!$A$7:$F$31,6,FALSE)=Prg!$O$2,VLOOKUP(Table1[[#This Row],[sheet]],Prg!$A$7:$F$31,6,FALSE)=Prg!$O$3),"Yes","No")</f>
        <v>No</v>
      </c>
      <c r="AB291" s="66">
        <v>2025</v>
      </c>
      <c r="AC291" s="72">
        <v>18</v>
      </c>
      <c r="AD291" s="66">
        <f ca="1">IF(ISERROR(VLOOKUP(Table1[[#This Row],[item]],INDIRECT("'"&amp;Table1[[#This Row],[sheet]]&amp;"'!$A$8:$T$42"),Table1[[#This Row],[r]],FALSE)),"",VLOOKUP(Table1[[#This Row],[item]],INDIRECT("'"&amp;Table1[[#This Row],[sheet]]&amp;"'!$A$8:$T$42"),Table1[[#This Row],[r]],FALSE))</f>
        <v>0</v>
      </c>
      <c r="AE291" s="72" t="str">
        <f>IF(VLOOKUP(Table1[[#This Row],[sheet]],Prg!$A$7:$J$31,10,FALSE)="","",VLOOKUP(Table1[[#This Row],[sheet]],Prg!$A$7:$J$31,10,FALSE)*1)</f>
        <v/>
      </c>
      <c r="AF291" s="72">
        <f>VLOOKUP(Table1[[#This Row],[sheet]],Prg!$A$7:$J$31,5,FALSE)</f>
        <v>0</v>
      </c>
      <c r="AG291" s="72">
        <f>ROW()</f>
        <v>291</v>
      </c>
    </row>
    <row r="292" spans="24:33" hidden="1" x14ac:dyDescent="0.35">
      <c r="X292" s="66">
        <v>2</v>
      </c>
      <c r="Y292" s="66" t="s">
        <v>501</v>
      </c>
      <c r="Z292" s="66" t="s">
        <v>23</v>
      </c>
      <c r="AA292" s="66" t="str">
        <f>IF(OR(VLOOKUP(Table1[[#This Row],[sheet]],Prg!$A$7:$F$31,6,FALSE)=Prg!$O$2,VLOOKUP(Table1[[#This Row],[sheet]],Prg!$A$7:$F$31,6,FALSE)=Prg!$O$3),"Yes","No")</f>
        <v>No</v>
      </c>
      <c r="AB292" s="66">
        <v>2025</v>
      </c>
      <c r="AC292" s="72">
        <v>18</v>
      </c>
      <c r="AD292" s="66">
        <f ca="1">IF(ISERROR(VLOOKUP(Table1[[#This Row],[item]],INDIRECT("'"&amp;Table1[[#This Row],[sheet]]&amp;"'!$A$8:$T$42"),Table1[[#This Row],[r]],FALSE)),"",VLOOKUP(Table1[[#This Row],[item]],INDIRECT("'"&amp;Table1[[#This Row],[sheet]]&amp;"'!$A$8:$T$42"),Table1[[#This Row],[r]],FALSE))</f>
        <v>0</v>
      </c>
      <c r="AE292" s="72" t="str">
        <f>IF(VLOOKUP(Table1[[#This Row],[sheet]],Prg!$A$7:$J$31,10,FALSE)="","",VLOOKUP(Table1[[#This Row],[sheet]],Prg!$A$7:$J$31,10,FALSE)*1)</f>
        <v/>
      </c>
      <c r="AF292" s="72">
        <f>VLOOKUP(Table1[[#This Row],[sheet]],Prg!$A$7:$J$31,5,FALSE)</f>
        <v>0</v>
      </c>
      <c r="AG292" s="72">
        <f>ROW()</f>
        <v>292</v>
      </c>
    </row>
    <row r="293" spans="24:33" hidden="1" x14ac:dyDescent="0.35">
      <c r="X293" s="66">
        <v>2</v>
      </c>
      <c r="Y293" s="66" t="s">
        <v>502</v>
      </c>
      <c r="Z293" s="66" t="s">
        <v>467</v>
      </c>
      <c r="AA293" s="66" t="str">
        <f>IF(OR(VLOOKUP(Table1[[#This Row],[sheet]],Prg!$A$7:$F$31,6,FALSE)=Prg!$O$2,VLOOKUP(Table1[[#This Row],[sheet]],Prg!$A$7:$F$31,6,FALSE)=Prg!$O$3),"Yes","No")</f>
        <v>No</v>
      </c>
      <c r="AB293" s="66">
        <v>2025</v>
      </c>
      <c r="AC293" s="72">
        <v>18</v>
      </c>
      <c r="AD293" s="66">
        <f ca="1">IF(ISERROR(VLOOKUP(Table1[[#This Row],[item]],INDIRECT("'"&amp;Table1[[#This Row],[sheet]]&amp;"'!$A$8:$T$42"),Table1[[#This Row],[r]],FALSE)),"",VLOOKUP(Table1[[#This Row],[item]],INDIRECT("'"&amp;Table1[[#This Row],[sheet]]&amp;"'!$A$8:$T$42"),Table1[[#This Row],[r]],FALSE))</f>
        <v>0</v>
      </c>
      <c r="AE293" s="72" t="str">
        <f>IF(VLOOKUP(Table1[[#This Row],[sheet]],Prg!$A$7:$J$31,10,FALSE)="","",VLOOKUP(Table1[[#This Row],[sheet]],Prg!$A$7:$J$31,10,FALSE)*1)</f>
        <v/>
      </c>
      <c r="AF293" s="72">
        <f>VLOOKUP(Table1[[#This Row],[sheet]],Prg!$A$7:$J$31,5,FALSE)</f>
        <v>0</v>
      </c>
      <c r="AG293" s="72">
        <f>ROW()</f>
        <v>293</v>
      </c>
    </row>
    <row r="294" spans="24:33" hidden="1" x14ac:dyDescent="0.35">
      <c r="X294" s="66">
        <v>2</v>
      </c>
      <c r="Y294" s="66" t="s">
        <v>473</v>
      </c>
      <c r="Z294" s="66" t="s">
        <v>1</v>
      </c>
      <c r="AA294" s="66" t="str">
        <f>IF(OR(VLOOKUP(Table1[[#This Row],[sheet]],Prg!$A$7:$F$31,6,FALSE)=Prg!$O$2,VLOOKUP(Table1[[#This Row],[sheet]],Prg!$A$7:$F$31,6,FALSE)=Prg!$O$3),"Yes","No")</f>
        <v>No</v>
      </c>
      <c r="AB294" s="66">
        <v>2025</v>
      </c>
      <c r="AC294" s="72">
        <v>18</v>
      </c>
      <c r="AD294" s="66">
        <f ca="1">IF(ISERROR(VLOOKUP(Table1[[#This Row],[item]],INDIRECT("'"&amp;Table1[[#This Row],[sheet]]&amp;"'!$A$8:$T$42"),Table1[[#This Row],[r]],FALSE)),"",VLOOKUP(Table1[[#This Row],[item]],INDIRECT("'"&amp;Table1[[#This Row],[sheet]]&amp;"'!$A$8:$T$42"),Table1[[#This Row],[r]],FALSE))</f>
        <v>0</v>
      </c>
      <c r="AE294" s="72" t="str">
        <f>IF(VLOOKUP(Table1[[#This Row],[sheet]],Prg!$A$7:$J$31,10,FALSE)="","",VLOOKUP(Table1[[#This Row],[sheet]],Prg!$A$7:$J$31,10,FALSE)*1)</f>
        <v/>
      </c>
      <c r="AF294" s="72">
        <f>VLOOKUP(Table1[[#This Row],[sheet]],Prg!$A$7:$J$31,5,FALSE)</f>
        <v>0</v>
      </c>
      <c r="AG294" s="72">
        <f>ROW()</f>
        <v>294</v>
      </c>
    </row>
    <row r="295" spans="24:33" hidden="1" x14ac:dyDescent="0.35">
      <c r="X295" s="66">
        <v>2</v>
      </c>
      <c r="Y295" s="66" t="s">
        <v>474</v>
      </c>
      <c r="Z295" s="66" t="s">
        <v>24</v>
      </c>
      <c r="AA295" s="66" t="str">
        <f>IF(OR(VLOOKUP(Table1[[#This Row],[sheet]],Prg!$A$7:$F$31,6,FALSE)=Prg!$O$2,VLOOKUP(Table1[[#This Row],[sheet]],Prg!$A$7:$F$31,6,FALSE)=Prg!$O$3),"Yes","No")</f>
        <v>No</v>
      </c>
      <c r="AB295" s="66">
        <v>2025</v>
      </c>
      <c r="AC295" s="72">
        <v>18</v>
      </c>
      <c r="AD295" s="66">
        <f ca="1">IF(ISERROR(VLOOKUP(Table1[[#This Row],[item]],INDIRECT("'"&amp;Table1[[#This Row],[sheet]]&amp;"'!$A$8:$T$42"),Table1[[#This Row],[r]],FALSE)),"",VLOOKUP(Table1[[#This Row],[item]],INDIRECT("'"&amp;Table1[[#This Row],[sheet]]&amp;"'!$A$8:$T$42"),Table1[[#This Row],[r]],FALSE))</f>
        <v>0</v>
      </c>
      <c r="AE295" s="72" t="str">
        <f>IF(VLOOKUP(Table1[[#This Row],[sheet]],Prg!$A$7:$J$31,10,FALSE)="","",VLOOKUP(Table1[[#This Row],[sheet]],Prg!$A$7:$J$31,10,FALSE)*1)</f>
        <v/>
      </c>
      <c r="AF295" s="72">
        <f>VLOOKUP(Table1[[#This Row],[sheet]],Prg!$A$7:$J$31,5,FALSE)</f>
        <v>0</v>
      </c>
      <c r="AG295" s="72">
        <f>ROW()</f>
        <v>295</v>
      </c>
    </row>
    <row r="296" spans="24:33" hidden="1" x14ac:dyDescent="0.35">
      <c r="X296" s="66">
        <v>2</v>
      </c>
      <c r="Y296" s="66" t="s">
        <v>477</v>
      </c>
      <c r="Z296" s="66" t="s">
        <v>25</v>
      </c>
      <c r="AA296" s="66" t="str">
        <f>IF(OR(VLOOKUP(Table1[[#This Row],[sheet]],Prg!$A$7:$F$31,6,FALSE)=Prg!$O$2,VLOOKUP(Table1[[#This Row],[sheet]],Prg!$A$7:$F$31,6,FALSE)=Prg!$O$3),"Yes","No")</f>
        <v>No</v>
      </c>
      <c r="AB296" s="66">
        <v>2025</v>
      </c>
      <c r="AC296" s="72">
        <v>18</v>
      </c>
      <c r="AD296" s="66">
        <f ca="1">IF(ISERROR(VLOOKUP(Table1[[#This Row],[item]],INDIRECT("'"&amp;Table1[[#This Row],[sheet]]&amp;"'!$A$8:$T$42"),Table1[[#This Row],[r]],FALSE)),"",VLOOKUP(Table1[[#This Row],[item]],INDIRECT("'"&amp;Table1[[#This Row],[sheet]]&amp;"'!$A$8:$T$42"),Table1[[#This Row],[r]],FALSE))</f>
        <v>0</v>
      </c>
      <c r="AE296" s="72" t="str">
        <f>IF(VLOOKUP(Table1[[#This Row],[sheet]],Prg!$A$7:$J$31,10,FALSE)="","",VLOOKUP(Table1[[#This Row],[sheet]],Prg!$A$7:$J$31,10,FALSE)*1)</f>
        <v/>
      </c>
      <c r="AF296" s="72">
        <f>VLOOKUP(Table1[[#This Row],[sheet]],Prg!$A$7:$J$31,5,FALSE)</f>
        <v>0</v>
      </c>
      <c r="AG296" s="72">
        <f>ROW()</f>
        <v>296</v>
      </c>
    </row>
    <row r="297" spans="24:33" hidden="1" x14ac:dyDescent="0.35">
      <c r="X297" s="66">
        <v>2</v>
      </c>
      <c r="Y297" s="66" t="s">
        <v>478</v>
      </c>
      <c r="Z297" s="66" t="s">
        <v>26</v>
      </c>
      <c r="AA297" s="66" t="str">
        <f>IF(OR(VLOOKUP(Table1[[#This Row],[sheet]],Prg!$A$7:$F$31,6,FALSE)=Prg!$O$2,VLOOKUP(Table1[[#This Row],[sheet]],Prg!$A$7:$F$31,6,FALSE)=Prg!$O$3),"Yes","No")</f>
        <v>No</v>
      </c>
      <c r="AB297" s="66">
        <v>2025</v>
      </c>
      <c r="AC297" s="72">
        <v>18</v>
      </c>
      <c r="AD297" s="66">
        <f ca="1">IF(ISERROR(VLOOKUP(Table1[[#This Row],[item]],INDIRECT("'"&amp;Table1[[#This Row],[sheet]]&amp;"'!$A$8:$T$42"),Table1[[#This Row],[r]],FALSE)),"",VLOOKUP(Table1[[#This Row],[item]],INDIRECT("'"&amp;Table1[[#This Row],[sheet]]&amp;"'!$A$8:$T$42"),Table1[[#This Row],[r]],FALSE))</f>
        <v>0</v>
      </c>
      <c r="AE297" s="72" t="str">
        <f>IF(VLOOKUP(Table1[[#This Row],[sheet]],Prg!$A$7:$J$31,10,FALSE)="","",VLOOKUP(Table1[[#This Row],[sheet]],Prg!$A$7:$J$31,10,FALSE)*1)</f>
        <v/>
      </c>
      <c r="AF297" s="72">
        <f>VLOOKUP(Table1[[#This Row],[sheet]],Prg!$A$7:$J$31,5,FALSE)</f>
        <v>0</v>
      </c>
      <c r="AG297" s="72">
        <f>ROW()</f>
        <v>297</v>
      </c>
    </row>
    <row r="298" spans="24:33" hidden="1" x14ac:dyDescent="0.35">
      <c r="X298" s="66">
        <v>2</v>
      </c>
      <c r="Y298" s="66" t="s">
        <v>479</v>
      </c>
      <c r="Z298" s="66" t="s">
        <v>27</v>
      </c>
      <c r="AA298" s="66" t="str">
        <f>IF(OR(VLOOKUP(Table1[[#This Row],[sheet]],Prg!$A$7:$F$31,6,FALSE)=Prg!$O$2,VLOOKUP(Table1[[#This Row],[sheet]],Prg!$A$7:$F$31,6,FALSE)=Prg!$O$3),"Yes","No")</f>
        <v>No</v>
      </c>
      <c r="AB298" s="66">
        <v>2025</v>
      </c>
      <c r="AC298" s="72">
        <v>18</v>
      </c>
      <c r="AD298" s="66">
        <f ca="1">IF(ISERROR(VLOOKUP(Table1[[#This Row],[item]],INDIRECT("'"&amp;Table1[[#This Row],[sheet]]&amp;"'!$A$8:$T$42"),Table1[[#This Row],[r]],FALSE)),"",VLOOKUP(Table1[[#This Row],[item]],INDIRECT("'"&amp;Table1[[#This Row],[sheet]]&amp;"'!$A$8:$T$42"),Table1[[#This Row],[r]],FALSE))</f>
        <v>0</v>
      </c>
      <c r="AE298" s="72" t="str">
        <f>IF(VLOOKUP(Table1[[#This Row],[sheet]],Prg!$A$7:$J$31,10,FALSE)="","",VLOOKUP(Table1[[#This Row],[sheet]],Prg!$A$7:$J$31,10,FALSE)*1)</f>
        <v/>
      </c>
      <c r="AF298" s="72">
        <f>VLOOKUP(Table1[[#This Row],[sheet]],Prg!$A$7:$J$31,5,FALSE)</f>
        <v>0</v>
      </c>
      <c r="AG298" s="72">
        <f>ROW()</f>
        <v>298</v>
      </c>
    </row>
    <row r="299" spans="24:33" hidden="1" x14ac:dyDescent="0.35">
      <c r="X299" s="66">
        <v>2</v>
      </c>
      <c r="Y299" s="66" t="s">
        <v>475</v>
      </c>
      <c r="Z299" s="66" t="s">
        <v>28</v>
      </c>
      <c r="AA299" s="66" t="str">
        <f>IF(OR(VLOOKUP(Table1[[#This Row],[sheet]],Prg!$A$7:$F$31,6,FALSE)=Prg!$O$2,VLOOKUP(Table1[[#This Row],[sheet]],Prg!$A$7:$F$31,6,FALSE)=Prg!$O$3),"Yes","No")</f>
        <v>No</v>
      </c>
      <c r="AB299" s="66">
        <v>2025</v>
      </c>
      <c r="AC299" s="72">
        <v>18</v>
      </c>
      <c r="AD299" s="66">
        <f ca="1">IF(ISERROR(VLOOKUP(Table1[[#This Row],[item]],INDIRECT("'"&amp;Table1[[#This Row],[sheet]]&amp;"'!$A$8:$T$42"),Table1[[#This Row],[r]],FALSE)),"",VLOOKUP(Table1[[#This Row],[item]],INDIRECT("'"&amp;Table1[[#This Row],[sheet]]&amp;"'!$A$8:$T$42"),Table1[[#This Row],[r]],FALSE))</f>
        <v>0</v>
      </c>
      <c r="AE299" s="72" t="str">
        <f>IF(VLOOKUP(Table1[[#This Row],[sheet]],Prg!$A$7:$J$31,10,FALSE)="","",VLOOKUP(Table1[[#This Row],[sheet]],Prg!$A$7:$J$31,10,FALSE)*1)</f>
        <v/>
      </c>
      <c r="AF299" s="72">
        <f>VLOOKUP(Table1[[#This Row],[sheet]],Prg!$A$7:$J$31,5,FALSE)</f>
        <v>0</v>
      </c>
      <c r="AG299" s="72">
        <f>ROW()</f>
        <v>299</v>
      </c>
    </row>
    <row r="300" spans="24:33" hidden="1" x14ac:dyDescent="0.35">
      <c r="X300" s="66">
        <v>2</v>
      </c>
      <c r="Y300" s="66" t="s">
        <v>480</v>
      </c>
      <c r="Z300" s="66" t="s">
        <v>29</v>
      </c>
      <c r="AA300" s="66" t="str">
        <f>IF(OR(VLOOKUP(Table1[[#This Row],[sheet]],Prg!$A$7:$F$31,6,FALSE)=Prg!$O$2,VLOOKUP(Table1[[#This Row],[sheet]],Prg!$A$7:$F$31,6,FALSE)=Prg!$O$3),"Yes","No")</f>
        <v>No</v>
      </c>
      <c r="AB300" s="66">
        <v>2025</v>
      </c>
      <c r="AC300" s="72">
        <v>18</v>
      </c>
      <c r="AD300" s="66">
        <f ca="1">IF(ISERROR(VLOOKUP(Table1[[#This Row],[item]],INDIRECT("'"&amp;Table1[[#This Row],[sheet]]&amp;"'!$A$8:$T$42"),Table1[[#This Row],[r]],FALSE)),"",VLOOKUP(Table1[[#This Row],[item]],INDIRECT("'"&amp;Table1[[#This Row],[sheet]]&amp;"'!$A$8:$T$42"),Table1[[#This Row],[r]],FALSE))</f>
        <v>0</v>
      </c>
      <c r="AE300" s="72" t="str">
        <f>IF(VLOOKUP(Table1[[#This Row],[sheet]],Prg!$A$7:$J$31,10,FALSE)="","",VLOOKUP(Table1[[#This Row],[sheet]],Prg!$A$7:$J$31,10,FALSE)*1)</f>
        <v/>
      </c>
      <c r="AF300" s="72">
        <f>VLOOKUP(Table1[[#This Row],[sheet]],Prg!$A$7:$J$31,5,FALSE)</f>
        <v>0</v>
      </c>
      <c r="AG300" s="72">
        <f>ROW()</f>
        <v>300</v>
      </c>
    </row>
    <row r="301" spans="24:33" hidden="1" x14ac:dyDescent="0.35">
      <c r="X301" s="66">
        <v>2</v>
      </c>
      <c r="Y301" s="66" t="s">
        <v>481</v>
      </c>
      <c r="Z301" s="66" t="s">
        <v>30</v>
      </c>
      <c r="AA301" s="66" t="str">
        <f>IF(OR(VLOOKUP(Table1[[#This Row],[sheet]],Prg!$A$7:$F$31,6,FALSE)=Prg!$O$2,VLOOKUP(Table1[[#This Row],[sheet]],Prg!$A$7:$F$31,6,FALSE)=Prg!$O$3),"Yes","No")</f>
        <v>No</v>
      </c>
      <c r="AB301" s="66">
        <v>2025</v>
      </c>
      <c r="AC301" s="72">
        <v>18</v>
      </c>
      <c r="AD301" s="66">
        <f ca="1">IF(ISERROR(VLOOKUP(Table1[[#This Row],[item]],INDIRECT("'"&amp;Table1[[#This Row],[sheet]]&amp;"'!$A$8:$T$42"),Table1[[#This Row],[r]],FALSE)),"",VLOOKUP(Table1[[#This Row],[item]],INDIRECT("'"&amp;Table1[[#This Row],[sheet]]&amp;"'!$A$8:$T$42"),Table1[[#This Row],[r]],FALSE))</f>
        <v>0</v>
      </c>
      <c r="AE301" s="72" t="str">
        <f>IF(VLOOKUP(Table1[[#This Row],[sheet]],Prg!$A$7:$J$31,10,FALSE)="","",VLOOKUP(Table1[[#This Row],[sheet]],Prg!$A$7:$J$31,10,FALSE)*1)</f>
        <v/>
      </c>
      <c r="AF301" s="72">
        <f>VLOOKUP(Table1[[#This Row],[sheet]],Prg!$A$7:$J$31,5,FALSE)</f>
        <v>0</v>
      </c>
      <c r="AG301" s="72">
        <f>ROW()</f>
        <v>301</v>
      </c>
    </row>
    <row r="302" spans="24:33" hidden="1" x14ac:dyDescent="0.35">
      <c r="X302" s="66">
        <v>2</v>
      </c>
      <c r="Y302" s="66" t="s">
        <v>482</v>
      </c>
      <c r="Z302" s="66" t="s">
        <v>27</v>
      </c>
      <c r="AA302" s="66" t="str">
        <f>IF(OR(VLOOKUP(Table1[[#This Row],[sheet]],Prg!$A$7:$F$31,6,FALSE)=Prg!$O$2,VLOOKUP(Table1[[#This Row],[sheet]],Prg!$A$7:$F$31,6,FALSE)=Prg!$O$3),"Yes","No")</f>
        <v>No</v>
      </c>
      <c r="AB302" s="66">
        <v>2025</v>
      </c>
      <c r="AC302" s="72">
        <v>18</v>
      </c>
      <c r="AD302" s="66">
        <f ca="1">IF(ISERROR(VLOOKUP(Table1[[#This Row],[item]],INDIRECT("'"&amp;Table1[[#This Row],[sheet]]&amp;"'!$A$8:$T$42"),Table1[[#This Row],[r]],FALSE)),"",VLOOKUP(Table1[[#This Row],[item]],INDIRECT("'"&amp;Table1[[#This Row],[sheet]]&amp;"'!$A$8:$T$42"),Table1[[#This Row],[r]],FALSE))</f>
        <v>0</v>
      </c>
      <c r="AE302" s="72" t="str">
        <f>IF(VLOOKUP(Table1[[#This Row],[sheet]],Prg!$A$7:$J$31,10,FALSE)="","",VLOOKUP(Table1[[#This Row],[sheet]],Prg!$A$7:$J$31,10,FALSE)*1)</f>
        <v/>
      </c>
      <c r="AF302" s="72">
        <f>VLOOKUP(Table1[[#This Row],[sheet]],Prg!$A$7:$J$31,5,FALSE)</f>
        <v>0</v>
      </c>
      <c r="AG302" s="72">
        <f>ROW()</f>
        <v>302</v>
      </c>
    </row>
    <row r="303" spans="24:33" hidden="1" x14ac:dyDescent="0.35">
      <c r="X303" s="66">
        <v>2</v>
      </c>
      <c r="Y303" s="66" t="s">
        <v>476</v>
      </c>
      <c r="Z303" s="66" t="s">
        <v>469</v>
      </c>
      <c r="AA303" s="66" t="str">
        <f>IF(OR(VLOOKUP(Table1[[#This Row],[sheet]],Prg!$A$7:$F$31,6,FALSE)=Prg!$O$2,VLOOKUP(Table1[[#This Row],[sheet]],Prg!$A$7:$F$31,6,FALSE)=Prg!$O$3),"Yes","No")</f>
        <v>No</v>
      </c>
      <c r="AB303" s="66">
        <v>2025</v>
      </c>
      <c r="AC303" s="72">
        <v>18</v>
      </c>
      <c r="AD303" s="66">
        <f ca="1">IF(ISERROR(VLOOKUP(Table1[[#This Row],[item]],INDIRECT("'"&amp;Table1[[#This Row],[sheet]]&amp;"'!$A$8:$T$42"),Table1[[#This Row],[r]],FALSE)),"",VLOOKUP(Table1[[#This Row],[item]],INDIRECT("'"&amp;Table1[[#This Row],[sheet]]&amp;"'!$A$8:$T$42"),Table1[[#This Row],[r]],FALSE))</f>
        <v>0</v>
      </c>
      <c r="AE303" s="72" t="str">
        <f>IF(VLOOKUP(Table1[[#This Row],[sheet]],Prg!$A$7:$J$31,10,FALSE)="","",VLOOKUP(Table1[[#This Row],[sheet]],Prg!$A$7:$J$31,10,FALSE)*1)</f>
        <v/>
      </c>
      <c r="AF303" s="72">
        <f>VLOOKUP(Table1[[#This Row],[sheet]],Prg!$A$7:$J$31,5,FALSE)</f>
        <v>0</v>
      </c>
      <c r="AG303" s="72">
        <f>ROW()</f>
        <v>303</v>
      </c>
    </row>
    <row r="304" spans="24:33" hidden="1" x14ac:dyDescent="0.35">
      <c r="X304" s="66">
        <v>2</v>
      </c>
      <c r="Y304" s="66" t="s">
        <v>483</v>
      </c>
      <c r="Z304" s="66" t="s">
        <v>470</v>
      </c>
      <c r="AA304" s="66" t="str">
        <f>IF(OR(VLOOKUP(Table1[[#This Row],[sheet]],Prg!$A$7:$F$31,6,FALSE)=Prg!$O$2,VLOOKUP(Table1[[#This Row],[sheet]],Prg!$A$7:$F$31,6,FALSE)=Prg!$O$3),"Yes","No")</f>
        <v>No</v>
      </c>
      <c r="AB304" s="66">
        <v>2025</v>
      </c>
      <c r="AC304" s="72">
        <v>18</v>
      </c>
      <c r="AD304" s="66">
        <f ca="1">IF(ISERROR(VLOOKUP(Table1[[#This Row],[item]],INDIRECT("'"&amp;Table1[[#This Row],[sheet]]&amp;"'!$A$8:$T$42"),Table1[[#This Row],[r]],FALSE)),"",VLOOKUP(Table1[[#This Row],[item]],INDIRECT("'"&amp;Table1[[#This Row],[sheet]]&amp;"'!$A$8:$T$42"),Table1[[#This Row],[r]],FALSE))</f>
        <v>0</v>
      </c>
      <c r="AE304" s="72" t="str">
        <f>IF(VLOOKUP(Table1[[#This Row],[sheet]],Prg!$A$7:$J$31,10,FALSE)="","",VLOOKUP(Table1[[#This Row],[sheet]],Prg!$A$7:$J$31,10,FALSE)*1)</f>
        <v/>
      </c>
      <c r="AF304" s="72">
        <f>VLOOKUP(Table1[[#This Row],[sheet]],Prg!$A$7:$J$31,5,FALSE)</f>
        <v>0</v>
      </c>
      <c r="AG304" s="72">
        <f>ROW()</f>
        <v>304</v>
      </c>
    </row>
    <row r="305" spans="24:33" hidden="1" x14ac:dyDescent="0.35">
      <c r="X305" s="66">
        <v>2</v>
      </c>
      <c r="Y305" s="66" t="s">
        <v>484</v>
      </c>
      <c r="Z305" s="66" t="s">
        <v>471</v>
      </c>
      <c r="AA305" s="66" t="str">
        <f>IF(OR(VLOOKUP(Table1[[#This Row],[sheet]],Prg!$A$7:$F$31,6,FALSE)=Prg!$O$2,VLOOKUP(Table1[[#This Row],[sheet]],Prg!$A$7:$F$31,6,FALSE)=Prg!$O$3),"Yes","No")</f>
        <v>No</v>
      </c>
      <c r="AB305" s="66">
        <v>2025</v>
      </c>
      <c r="AC305" s="72">
        <v>18</v>
      </c>
      <c r="AD305" s="66">
        <f ca="1">IF(ISERROR(VLOOKUP(Table1[[#This Row],[item]],INDIRECT("'"&amp;Table1[[#This Row],[sheet]]&amp;"'!$A$8:$T$42"),Table1[[#This Row],[r]],FALSE)),"",VLOOKUP(Table1[[#This Row],[item]],INDIRECT("'"&amp;Table1[[#This Row],[sheet]]&amp;"'!$A$8:$T$42"),Table1[[#This Row],[r]],FALSE))</f>
        <v>0</v>
      </c>
      <c r="AE305" s="72" t="str">
        <f>IF(VLOOKUP(Table1[[#This Row],[sheet]],Prg!$A$7:$J$31,10,FALSE)="","",VLOOKUP(Table1[[#This Row],[sheet]],Prg!$A$7:$J$31,10,FALSE)*1)</f>
        <v/>
      </c>
      <c r="AF305" s="72">
        <f>VLOOKUP(Table1[[#This Row],[sheet]],Prg!$A$7:$J$31,5,FALSE)</f>
        <v>0</v>
      </c>
      <c r="AG305" s="72">
        <f>ROW()</f>
        <v>305</v>
      </c>
    </row>
    <row r="306" spans="24:33" hidden="1" x14ac:dyDescent="0.35">
      <c r="X306" s="66">
        <v>2</v>
      </c>
      <c r="Y306" s="66" t="s">
        <v>485</v>
      </c>
      <c r="Z306" s="66" t="s">
        <v>472</v>
      </c>
      <c r="AA306" s="66" t="str">
        <f>IF(OR(VLOOKUP(Table1[[#This Row],[sheet]],Prg!$A$7:$F$31,6,FALSE)=Prg!$O$2,VLOOKUP(Table1[[#This Row],[sheet]],Prg!$A$7:$F$31,6,FALSE)=Prg!$O$3),"Yes","No")</f>
        <v>No</v>
      </c>
      <c r="AB306" s="66">
        <v>2025</v>
      </c>
      <c r="AC306" s="72">
        <v>18</v>
      </c>
      <c r="AD306" s="66">
        <f ca="1">IF(ISERROR(VLOOKUP(Table1[[#This Row],[item]],INDIRECT("'"&amp;Table1[[#This Row],[sheet]]&amp;"'!$A$8:$T$42"),Table1[[#This Row],[r]],FALSE)),"",VLOOKUP(Table1[[#This Row],[item]],INDIRECT("'"&amp;Table1[[#This Row],[sheet]]&amp;"'!$A$8:$T$42"),Table1[[#This Row],[r]],FALSE))</f>
        <v>0</v>
      </c>
      <c r="AE306" s="72" t="str">
        <f>IF(VLOOKUP(Table1[[#This Row],[sheet]],Prg!$A$7:$J$31,10,FALSE)="","",VLOOKUP(Table1[[#This Row],[sheet]],Prg!$A$7:$J$31,10,FALSE)*1)</f>
        <v/>
      </c>
      <c r="AF306" s="72">
        <f>VLOOKUP(Table1[[#This Row],[sheet]],Prg!$A$7:$J$31,5,FALSE)</f>
        <v>0</v>
      </c>
      <c r="AG306" s="72">
        <f>ROW()</f>
        <v>306</v>
      </c>
    </row>
    <row r="307" spans="24:33" hidden="1" x14ac:dyDescent="0.35">
      <c r="X307" s="66">
        <v>2</v>
      </c>
      <c r="Y307" s="66" t="s">
        <v>486</v>
      </c>
      <c r="Z307" s="66" t="s">
        <v>31</v>
      </c>
      <c r="AA307" s="66" t="str">
        <f>IF(OR(VLOOKUP(Table1[[#This Row],[sheet]],Prg!$A$7:$F$31,6,FALSE)=Prg!$O$2,VLOOKUP(Table1[[#This Row],[sheet]],Prg!$A$7:$F$31,6,FALSE)=Prg!$O$3),"Yes","No")</f>
        <v>No</v>
      </c>
      <c r="AB307" s="66">
        <v>2025</v>
      </c>
      <c r="AC307" s="72">
        <v>18</v>
      </c>
      <c r="AD307" s="66">
        <f ca="1">IF(ISERROR(VLOOKUP(Table1[[#This Row],[item]],INDIRECT("'"&amp;Table1[[#This Row],[sheet]]&amp;"'!$A$8:$T$42"),Table1[[#This Row],[r]],FALSE)),"",VLOOKUP(Table1[[#This Row],[item]],INDIRECT("'"&amp;Table1[[#This Row],[sheet]]&amp;"'!$A$8:$T$42"),Table1[[#This Row],[r]],FALSE))</f>
        <v>0</v>
      </c>
      <c r="AE307" s="72" t="str">
        <f>IF(VLOOKUP(Table1[[#This Row],[sheet]],Prg!$A$7:$J$31,10,FALSE)="","",VLOOKUP(Table1[[#This Row],[sheet]],Prg!$A$7:$J$31,10,FALSE)*1)</f>
        <v/>
      </c>
      <c r="AF307" s="72">
        <f>VLOOKUP(Table1[[#This Row],[sheet]],Prg!$A$7:$J$31,5,FALSE)</f>
        <v>0</v>
      </c>
      <c r="AG307" s="72">
        <f>ROW()</f>
        <v>307</v>
      </c>
    </row>
    <row r="308" spans="24:33" hidden="1" x14ac:dyDescent="0.35">
      <c r="X308" s="66">
        <v>2</v>
      </c>
      <c r="Y308" s="70" t="s">
        <v>487</v>
      </c>
      <c r="Z308" s="70" t="s">
        <v>12</v>
      </c>
      <c r="AA308" s="70" t="str">
        <f>IF(OR(VLOOKUP(Table1[[#This Row],[sheet]],Prg!$A$7:$F$31,6,FALSE)=Prg!$O$2,VLOOKUP(Table1[[#This Row],[sheet]],Prg!$A$7:$F$31,6,FALSE)=Prg!$O$3),"Yes","No")</f>
        <v>No</v>
      </c>
      <c r="AB308" s="70">
        <v>2026</v>
      </c>
      <c r="AC308" s="72">
        <v>19</v>
      </c>
      <c r="AD308" s="66">
        <f ca="1">IF(ISERROR(VLOOKUP(Table1[[#This Row],[item]],INDIRECT("'"&amp;Table1[[#This Row],[sheet]]&amp;"'!$A$8:$T$42"),Table1[[#This Row],[r]],FALSE)),"",VLOOKUP(Table1[[#This Row],[item]],INDIRECT("'"&amp;Table1[[#This Row],[sheet]]&amp;"'!$A$8:$T$42"),Table1[[#This Row],[r]],FALSE))</f>
        <v>0</v>
      </c>
      <c r="AE308" s="72" t="str">
        <f>IF(VLOOKUP(Table1[[#This Row],[sheet]],Prg!$A$7:$J$31,10,FALSE)="","",VLOOKUP(Table1[[#This Row],[sheet]],Prg!$A$7:$J$31,10,FALSE)*1)</f>
        <v/>
      </c>
      <c r="AF308" s="72">
        <f>VLOOKUP(Table1[[#This Row],[sheet]],Prg!$A$7:$J$31,5,FALSE)</f>
        <v>0</v>
      </c>
      <c r="AG308" s="72">
        <f>ROW()</f>
        <v>308</v>
      </c>
    </row>
    <row r="309" spans="24:33" hidden="1" x14ac:dyDescent="0.35">
      <c r="X309" s="66">
        <v>2</v>
      </c>
      <c r="Y309" s="66" t="s">
        <v>488</v>
      </c>
      <c r="Z309" s="66" t="s">
        <v>13</v>
      </c>
      <c r="AA309" s="66" t="str">
        <f>IF(OR(VLOOKUP(Table1[[#This Row],[sheet]],Prg!$A$7:$F$31,6,FALSE)=Prg!$O$2,VLOOKUP(Table1[[#This Row],[sheet]],Prg!$A$7:$F$31,6,FALSE)=Prg!$O$3),"Yes","No")</f>
        <v>No</v>
      </c>
      <c r="AB309" s="66">
        <v>2026</v>
      </c>
      <c r="AC309" s="72">
        <v>19</v>
      </c>
      <c r="AD309" s="66">
        <f ca="1">IF(ISERROR(VLOOKUP(Table1[[#This Row],[item]],INDIRECT("'"&amp;Table1[[#This Row],[sheet]]&amp;"'!$A$8:$T$42"),Table1[[#This Row],[r]],FALSE)),"",VLOOKUP(Table1[[#This Row],[item]],INDIRECT("'"&amp;Table1[[#This Row],[sheet]]&amp;"'!$A$8:$T$42"),Table1[[#This Row],[r]],FALSE))</f>
        <v>0</v>
      </c>
      <c r="AE309" s="72" t="str">
        <f>IF(VLOOKUP(Table1[[#This Row],[sheet]],Prg!$A$7:$J$31,10,FALSE)="","",VLOOKUP(Table1[[#This Row],[sheet]],Prg!$A$7:$J$31,10,FALSE)*1)</f>
        <v/>
      </c>
      <c r="AF309" s="72">
        <f>VLOOKUP(Table1[[#This Row],[sheet]],Prg!$A$7:$J$31,5,FALSE)</f>
        <v>0</v>
      </c>
      <c r="AG309" s="72">
        <f>ROW()</f>
        <v>309</v>
      </c>
    </row>
    <row r="310" spans="24:33" hidden="1" x14ac:dyDescent="0.35">
      <c r="X310" s="66">
        <v>2</v>
      </c>
      <c r="Y310" s="66" t="s">
        <v>489</v>
      </c>
      <c r="Z310" s="66" t="s">
        <v>14</v>
      </c>
      <c r="AA310" s="66" t="str">
        <f>IF(OR(VLOOKUP(Table1[[#This Row],[sheet]],Prg!$A$7:$F$31,6,FALSE)=Prg!$O$2,VLOOKUP(Table1[[#This Row],[sheet]],Prg!$A$7:$F$31,6,FALSE)=Prg!$O$3),"Yes","No")</f>
        <v>No</v>
      </c>
      <c r="AB310" s="66">
        <v>2026</v>
      </c>
      <c r="AC310" s="72">
        <v>19</v>
      </c>
      <c r="AD310" s="66">
        <f ca="1">IF(ISERROR(VLOOKUP(Table1[[#This Row],[item]],INDIRECT("'"&amp;Table1[[#This Row],[sheet]]&amp;"'!$A$8:$T$42"),Table1[[#This Row],[r]],FALSE)),"",VLOOKUP(Table1[[#This Row],[item]],INDIRECT("'"&amp;Table1[[#This Row],[sheet]]&amp;"'!$A$8:$T$42"),Table1[[#This Row],[r]],FALSE))</f>
        <v>0</v>
      </c>
      <c r="AE310" s="72" t="str">
        <f>IF(VLOOKUP(Table1[[#This Row],[sheet]],Prg!$A$7:$J$31,10,FALSE)="","",VLOOKUP(Table1[[#This Row],[sheet]],Prg!$A$7:$J$31,10,FALSE)*1)</f>
        <v/>
      </c>
      <c r="AF310" s="72">
        <f>VLOOKUP(Table1[[#This Row],[sheet]],Prg!$A$7:$J$31,5,FALSE)</f>
        <v>0</v>
      </c>
      <c r="AG310" s="72">
        <f>ROW()</f>
        <v>310</v>
      </c>
    </row>
    <row r="311" spans="24:33" hidden="1" x14ac:dyDescent="0.35">
      <c r="X311" s="66">
        <v>2</v>
      </c>
      <c r="Y311" s="66" t="s">
        <v>490</v>
      </c>
      <c r="Z311" s="66" t="s">
        <v>464</v>
      </c>
      <c r="AA311" s="66" t="str">
        <f>IF(OR(VLOOKUP(Table1[[#This Row],[sheet]],Prg!$A$7:$F$31,6,FALSE)=Prg!$O$2,VLOOKUP(Table1[[#This Row],[sheet]],Prg!$A$7:$F$31,6,FALSE)=Prg!$O$3),"Yes","No")</f>
        <v>No</v>
      </c>
      <c r="AB311" s="66">
        <v>2026</v>
      </c>
      <c r="AC311" s="72">
        <v>19</v>
      </c>
      <c r="AD311" s="66">
        <f ca="1">IF(ISERROR(VLOOKUP(Table1[[#This Row],[item]],INDIRECT("'"&amp;Table1[[#This Row],[sheet]]&amp;"'!$A$8:$T$42"),Table1[[#This Row],[r]],FALSE)),"",VLOOKUP(Table1[[#This Row],[item]],INDIRECT("'"&amp;Table1[[#This Row],[sheet]]&amp;"'!$A$8:$T$42"),Table1[[#This Row],[r]],FALSE))</f>
        <v>0</v>
      </c>
      <c r="AE311" s="72" t="str">
        <f>IF(VLOOKUP(Table1[[#This Row],[sheet]],Prg!$A$7:$J$31,10,FALSE)="","",VLOOKUP(Table1[[#This Row],[sheet]],Prg!$A$7:$J$31,10,FALSE)*1)</f>
        <v/>
      </c>
      <c r="AF311" s="72">
        <f>VLOOKUP(Table1[[#This Row],[sheet]],Prg!$A$7:$J$31,5,FALSE)</f>
        <v>0</v>
      </c>
      <c r="AG311" s="72">
        <f>ROW()</f>
        <v>311</v>
      </c>
    </row>
    <row r="312" spans="24:33" hidden="1" x14ac:dyDescent="0.35">
      <c r="X312" s="66">
        <v>2</v>
      </c>
      <c r="Y312" s="66" t="s">
        <v>491</v>
      </c>
      <c r="Z312" s="66" t="s">
        <v>15</v>
      </c>
      <c r="AA312" s="66" t="str">
        <f>IF(OR(VLOOKUP(Table1[[#This Row],[sheet]],Prg!$A$7:$F$31,6,FALSE)=Prg!$O$2,VLOOKUP(Table1[[#This Row],[sheet]],Prg!$A$7:$F$31,6,FALSE)=Prg!$O$3),"Yes","No")</f>
        <v>No</v>
      </c>
      <c r="AB312" s="66">
        <v>2026</v>
      </c>
      <c r="AC312" s="72">
        <v>19</v>
      </c>
      <c r="AD312" s="66">
        <f ca="1">IF(ISERROR(VLOOKUP(Table1[[#This Row],[item]],INDIRECT("'"&amp;Table1[[#This Row],[sheet]]&amp;"'!$A$8:$T$42"),Table1[[#This Row],[r]],FALSE)),"",VLOOKUP(Table1[[#This Row],[item]],INDIRECT("'"&amp;Table1[[#This Row],[sheet]]&amp;"'!$A$8:$T$42"),Table1[[#This Row],[r]],FALSE))</f>
        <v>0</v>
      </c>
      <c r="AE312" s="72" t="str">
        <f>IF(VLOOKUP(Table1[[#This Row],[sheet]],Prg!$A$7:$J$31,10,FALSE)="","",VLOOKUP(Table1[[#This Row],[sheet]],Prg!$A$7:$J$31,10,FALSE)*1)</f>
        <v/>
      </c>
      <c r="AF312" s="72">
        <f>VLOOKUP(Table1[[#This Row],[sheet]],Prg!$A$7:$J$31,5,FALSE)</f>
        <v>0</v>
      </c>
      <c r="AG312" s="72">
        <f>ROW()</f>
        <v>312</v>
      </c>
    </row>
    <row r="313" spans="24:33" hidden="1" x14ac:dyDescent="0.35">
      <c r="X313" s="66">
        <v>2</v>
      </c>
      <c r="Y313" s="66" t="s">
        <v>492</v>
      </c>
      <c r="Z313" s="66" t="s">
        <v>16</v>
      </c>
      <c r="AA313" s="66" t="str">
        <f>IF(OR(VLOOKUP(Table1[[#This Row],[sheet]],Prg!$A$7:$F$31,6,FALSE)=Prg!$O$2,VLOOKUP(Table1[[#This Row],[sheet]],Prg!$A$7:$F$31,6,FALSE)=Prg!$O$3),"Yes","No")</f>
        <v>No</v>
      </c>
      <c r="AB313" s="66">
        <v>2026</v>
      </c>
      <c r="AC313" s="72">
        <v>19</v>
      </c>
      <c r="AD313" s="66">
        <f ca="1">IF(ISERROR(VLOOKUP(Table1[[#This Row],[item]],INDIRECT("'"&amp;Table1[[#This Row],[sheet]]&amp;"'!$A$8:$T$42"),Table1[[#This Row],[r]],FALSE)),"",VLOOKUP(Table1[[#This Row],[item]],INDIRECT("'"&amp;Table1[[#This Row],[sheet]]&amp;"'!$A$8:$T$42"),Table1[[#This Row],[r]],FALSE))</f>
        <v>0</v>
      </c>
      <c r="AE313" s="72" t="str">
        <f>IF(VLOOKUP(Table1[[#This Row],[sheet]],Prg!$A$7:$J$31,10,FALSE)="","",VLOOKUP(Table1[[#This Row],[sheet]],Prg!$A$7:$J$31,10,FALSE)*1)</f>
        <v/>
      </c>
      <c r="AF313" s="72">
        <f>VLOOKUP(Table1[[#This Row],[sheet]],Prg!$A$7:$J$31,5,FALSE)</f>
        <v>0</v>
      </c>
      <c r="AG313" s="72">
        <f>ROW()</f>
        <v>313</v>
      </c>
    </row>
    <row r="314" spans="24:33" hidden="1" x14ac:dyDescent="0.35">
      <c r="X314" s="66">
        <v>2</v>
      </c>
      <c r="Y314" s="66" t="s">
        <v>493</v>
      </c>
      <c r="Z314" s="66" t="s">
        <v>17</v>
      </c>
      <c r="AA314" s="66" t="str">
        <f>IF(OR(VLOOKUP(Table1[[#This Row],[sheet]],Prg!$A$7:$F$31,6,FALSE)=Prg!$O$2,VLOOKUP(Table1[[#This Row],[sheet]],Prg!$A$7:$F$31,6,FALSE)=Prg!$O$3),"Yes","No")</f>
        <v>No</v>
      </c>
      <c r="AB314" s="66">
        <v>2026</v>
      </c>
      <c r="AC314" s="72">
        <v>19</v>
      </c>
      <c r="AD314" s="66">
        <f ca="1">IF(ISERROR(VLOOKUP(Table1[[#This Row],[item]],INDIRECT("'"&amp;Table1[[#This Row],[sheet]]&amp;"'!$A$8:$T$42"),Table1[[#This Row],[r]],FALSE)),"",VLOOKUP(Table1[[#This Row],[item]],INDIRECT("'"&amp;Table1[[#This Row],[sheet]]&amp;"'!$A$8:$T$42"),Table1[[#This Row],[r]],FALSE))</f>
        <v>0</v>
      </c>
      <c r="AE314" s="72" t="str">
        <f>IF(VLOOKUP(Table1[[#This Row],[sheet]],Prg!$A$7:$J$31,10,FALSE)="","",VLOOKUP(Table1[[#This Row],[sheet]],Prg!$A$7:$J$31,10,FALSE)*1)</f>
        <v/>
      </c>
      <c r="AF314" s="72">
        <f>VLOOKUP(Table1[[#This Row],[sheet]],Prg!$A$7:$J$31,5,FALSE)</f>
        <v>0</v>
      </c>
      <c r="AG314" s="72">
        <f>ROW()</f>
        <v>314</v>
      </c>
    </row>
    <row r="315" spans="24:33" hidden="1" x14ac:dyDescent="0.35">
      <c r="X315" s="66">
        <v>2</v>
      </c>
      <c r="Y315" s="66" t="s">
        <v>494</v>
      </c>
      <c r="Z315" s="66" t="s">
        <v>465</v>
      </c>
      <c r="AA315" s="66" t="str">
        <f>IF(OR(VLOOKUP(Table1[[#This Row],[sheet]],Prg!$A$7:$F$31,6,FALSE)=Prg!$O$2,VLOOKUP(Table1[[#This Row],[sheet]],Prg!$A$7:$F$31,6,FALSE)=Prg!$O$3),"Yes","No")</f>
        <v>No</v>
      </c>
      <c r="AB315" s="66">
        <v>2026</v>
      </c>
      <c r="AC315" s="72">
        <v>19</v>
      </c>
      <c r="AD315" s="66">
        <f ca="1">IF(ISERROR(VLOOKUP(Table1[[#This Row],[item]],INDIRECT("'"&amp;Table1[[#This Row],[sheet]]&amp;"'!$A$8:$T$42"),Table1[[#This Row],[r]],FALSE)),"",VLOOKUP(Table1[[#This Row],[item]],INDIRECT("'"&amp;Table1[[#This Row],[sheet]]&amp;"'!$A$8:$T$42"),Table1[[#This Row],[r]],FALSE))</f>
        <v>0</v>
      </c>
      <c r="AE315" s="72" t="str">
        <f>IF(VLOOKUP(Table1[[#This Row],[sheet]],Prg!$A$7:$J$31,10,FALSE)="","",VLOOKUP(Table1[[#This Row],[sheet]],Prg!$A$7:$J$31,10,FALSE)*1)</f>
        <v/>
      </c>
      <c r="AF315" s="72">
        <f>VLOOKUP(Table1[[#This Row],[sheet]],Prg!$A$7:$J$31,5,FALSE)</f>
        <v>0</v>
      </c>
      <c r="AG315" s="72">
        <f>ROW()</f>
        <v>315</v>
      </c>
    </row>
    <row r="316" spans="24:33" hidden="1" x14ac:dyDescent="0.35">
      <c r="X316" s="66">
        <v>2</v>
      </c>
      <c r="Y316" s="66" t="s">
        <v>495</v>
      </c>
      <c r="Z316" s="66" t="s">
        <v>18</v>
      </c>
      <c r="AA316" s="66" t="str">
        <f>IF(OR(VLOOKUP(Table1[[#This Row],[sheet]],Prg!$A$7:$F$31,6,FALSE)=Prg!$O$2,VLOOKUP(Table1[[#This Row],[sheet]],Prg!$A$7:$F$31,6,FALSE)=Prg!$O$3),"Yes","No")</f>
        <v>No</v>
      </c>
      <c r="AB316" s="66">
        <v>2026</v>
      </c>
      <c r="AC316" s="72">
        <v>19</v>
      </c>
      <c r="AD316" s="66">
        <f ca="1">IF(ISERROR(VLOOKUP(Table1[[#This Row],[item]],INDIRECT("'"&amp;Table1[[#This Row],[sheet]]&amp;"'!$A$8:$T$42"),Table1[[#This Row],[r]],FALSE)),"",VLOOKUP(Table1[[#This Row],[item]],INDIRECT("'"&amp;Table1[[#This Row],[sheet]]&amp;"'!$A$8:$T$42"),Table1[[#This Row],[r]],FALSE))</f>
        <v>0</v>
      </c>
      <c r="AE316" s="72" t="str">
        <f>IF(VLOOKUP(Table1[[#This Row],[sheet]],Prg!$A$7:$J$31,10,FALSE)="","",VLOOKUP(Table1[[#This Row],[sheet]],Prg!$A$7:$J$31,10,FALSE)*1)</f>
        <v/>
      </c>
      <c r="AF316" s="72">
        <f>VLOOKUP(Table1[[#This Row],[sheet]],Prg!$A$7:$J$31,5,FALSE)</f>
        <v>0</v>
      </c>
      <c r="AG316" s="72">
        <f>ROW()</f>
        <v>316</v>
      </c>
    </row>
    <row r="317" spans="24:33" hidden="1" x14ac:dyDescent="0.35">
      <c r="X317" s="66">
        <v>2</v>
      </c>
      <c r="Y317" s="66" t="s">
        <v>496</v>
      </c>
      <c r="Z317" s="66" t="s">
        <v>19</v>
      </c>
      <c r="AA317" s="66" t="str">
        <f>IF(OR(VLOOKUP(Table1[[#This Row],[sheet]],Prg!$A$7:$F$31,6,FALSE)=Prg!$O$2,VLOOKUP(Table1[[#This Row],[sheet]],Prg!$A$7:$F$31,6,FALSE)=Prg!$O$3),"Yes","No")</f>
        <v>No</v>
      </c>
      <c r="AB317" s="66">
        <v>2026</v>
      </c>
      <c r="AC317" s="72">
        <v>19</v>
      </c>
      <c r="AD317" s="66">
        <f ca="1">IF(ISERROR(VLOOKUP(Table1[[#This Row],[item]],INDIRECT("'"&amp;Table1[[#This Row],[sheet]]&amp;"'!$A$8:$T$42"),Table1[[#This Row],[r]],FALSE)),"",VLOOKUP(Table1[[#This Row],[item]],INDIRECT("'"&amp;Table1[[#This Row],[sheet]]&amp;"'!$A$8:$T$42"),Table1[[#This Row],[r]],FALSE))</f>
        <v>0</v>
      </c>
      <c r="AE317" s="72" t="str">
        <f>IF(VLOOKUP(Table1[[#This Row],[sheet]],Prg!$A$7:$J$31,10,FALSE)="","",VLOOKUP(Table1[[#This Row],[sheet]],Prg!$A$7:$J$31,10,FALSE)*1)</f>
        <v/>
      </c>
      <c r="AF317" s="72">
        <f>VLOOKUP(Table1[[#This Row],[sheet]],Prg!$A$7:$J$31,5,FALSE)</f>
        <v>0</v>
      </c>
      <c r="AG317" s="72">
        <f>ROW()</f>
        <v>317</v>
      </c>
    </row>
    <row r="318" spans="24:33" hidden="1" x14ac:dyDescent="0.35">
      <c r="X318" s="66">
        <v>2</v>
      </c>
      <c r="Y318" s="66" t="s">
        <v>497</v>
      </c>
      <c r="Z318" s="66" t="s">
        <v>20</v>
      </c>
      <c r="AA318" s="66" t="str">
        <f>IF(OR(VLOOKUP(Table1[[#This Row],[sheet]],Prg!$A$7:$F$31,6,FALSE)=Prg!$O$2,VLOOKUP(Table1[[#This Row],[sheet]],Prg!$A$7:$F$31,6,FALSE)=Prg!$O$3),"Yes","No")</f>
        <v>No</v>
      </c>
      <c r="AB318" s="66">
        <v>2026</v>
      </c>
      <c r="AC318" s="72">
        <v>19</v>
      </c>
      <c r="AD318" s="66">
        <f ca="1">IF(ISERROR(VLOOKUP(Table1[[#This Row],[item]],INDIRECT("'"&amp;Table1[[#This Row],[sheet]]&amp;"'!$A$8:$T$42"),Table1[[#This Row],[r]],FALSE)),"",VLOOKUP(Table1[[#This Row],[item]],INDIRECT("'"&amp;Table1[[#This Row],[sheet]]&amp;"'!$A$8:$T$42"),Table1[[#This Row],[r]],FALSE))</f>
        <v>0</v>
      </c>
      <c r="AE318" s="72" t="str">
        <f>IF(VLOOKUP(Table1[[#This Row],[sheet]],Prg!$A$7:$J$31,10,FALSE)="","",VLOOKUP(Table1[[#This Row],[sheet]],Prg!$A$7:$J$31,10,FALSE)*1)</f>
        <v/>
      </c>
      <c r="AF318" s="72">
        <f>VLOOKUP(Table1[[#This Row],[sheet]],Prg!$A$7:$J$31,5,FALSE)</f>
        <v>0</v>
      </c>
      <c r="AG318" s="72">
        <f>ROW()</f>
        <v>318</v>
      </c>
    </row>
    <row r="319" spans="24:33" hidden="1" x14ac:dyDescent="0.35">
      <c r="X319" s="66">
        <v>2</v>
      </c>
      <c r="Y319" s="66" t="s">
        <v>498</v>
      </c>
      <c r="Z319" s="66" t="s">
        <v>466</v>
      </c>
      <c r="AA319" s="66" t="str">
        <f>IF(OR(VLOOKUP(Table1[[#This Row],[sheet]],Prg!$A$7:$F$31,6,FALSE)=Prg!$O$2,VLOOKUP(Table1[[#This Row],[sheet]],Prg!$A$7:$F$31,6,FALSE)=Prg!$O$3),"Yes","No")</f>
        <v>No</v>
      </c>
      <c r="AB319" s="66">
        <v>2026</v>
      </c>
      <c r="AC319" s="72">
        <v>19</v>
      </c>
      <c r="AD319" s="66">
        <f ca="1">IF(ISERROR(VLOOKUP(Table1[[#This Row],[item]],INDIRECT("'"&amp;Table1[[#This Row],[sheet]]&amp;"'!$A$8:$T$42"),Table1[[#This Row],[r]],FALSE)),"",VLOOKUP(Table1[[#This Row],[item]],INDIRECT("'"&amp;Table1[[#This Row],[sheet]]&amp;"'!$A$8:$T$42"),Table1[[#This Row],[r]],FALSE))</f>
        <v>0</v>
      </c>
      <c r="AE319" s="72" t="str">
        <f>IF(VLOOKUP(Table1[[#This Row],[sheet]],Prg!$A$7:$J$31,10,FALSE)="","",VLOOKUP(Table1[[#This Row],[sheet]],Prg!$A$7:$J$31,10,FALSE)*1)</f>
        <v/>
      </c>
      <c r="AF319" s="72">
        <f>VLOOKUP(Table1[[#This Row],[sheet]],Prg!$A$7:$J$31,5,FALSE)</f>
        <v>0</v>
      </c>
      <c r="AG319" s="72">
        <f>ROW()</f>
        <v>319</v>
      </c>
    </row>
    <row r="320" spans="24:33" hidden="1" x14ac:dyDescent="0.35">
      <c r="X320" s="66">
        <v>2</v>
      </c>
      <c r="Y320" s="66" t="s">
        <v>499</v>
      </c>
      <c r="Z320" s="66" t="s">
        <v>21</v>
      </c>
      <c r="AA320" s="66" t="str">
        <f>IF(OR(VLOOKUP(Table1[[#This Row],[sheet]],Prg!$A$7:$F$31,6,FALSE)=Prg!$O$2,VLOOKUP(Table1[[#This Row],[sheet]],Prg!$A$7:$F$31,6,FALSE)=Prg!$O$3),"Yes","No")</f>
        <v>No</v>
      </c>
      <c r="AB320" s="66">
        <v>2026</v>
      </c>
      <c r="AC320" s="72">
        <v>19</v>
      </c>
      <c r="AD320" s="66">
        <f ca="1">IF(ISERROR(VLOOKUP(Table1[[#This Row],[item]],INDIRECT("'"&amp;Table1[[#This Row],[sheet]]&amp;"'!$A$8:$T$42"),Table1[[#This Row],[r]],FALSE)),"",VLOOKUP(Table1[[#This Row],[item]],INDIRECT("'"&amp;Table1[[#This Row],[sheet]]&amp;"'!$A$8:$T$42"),Table1[[#This Row],[r]],FALSE))</f>
        <v>0</v>
      </c>
      <c r="AE320" s="72" t="str">
        <f>IF(VLOOKUP(Table1[[#This Row],[sheet]],Prg!$A$7:$J$31,10,FALSE)="","",VLOOKUP(Table1[[#This Row],[sheet]],Prg!$A$7:$J$31,10,FALSE)*1)</f>
        <v/>
      </c>
      <c r="AF320" s="72">
        <f>VLOOKUP(Table1[[#This Row],[sheet]],Prg!$A$7:$J$31,5,FALSE)</f>
        <v>0</v>
      </c>
      <c r="AG320" s="72">
        <f>ROW()</f>
        <v>320</v>
      </c>
    </row>
    <row r="321" spans="24:33" hidden="1" x14ac:dyDescent="0.35">
      <c r="X321" s="66">
        <v>2</v>
      </c>
      <c r="Y321" s="66" t="s">
        <v>500</v>
      </c>
      <c r="Z321" s="66" t="s">
        <v>22</v>
      </c>
      <c r="AA321" s="66" t="str">
        <f>IF(OR(VLOOKUP(Table1[[#This Row],[sheet]],Prg!$A$7:$F$31,6,FALSE)=Prg!$O$2,VLOOKUP(Table1[[#This Row],[sheet]],Prg!$A$7:$F$31,6,FALSE)=Prg!$O$3),"Yes","No")</f>
        <v>No</v>
      </c>
      <c r="AB321" s="66">
        <v>2026</v>
      </c>
      <c r="AC321" s="72">
        <v>19</v>
      </c>
      <c r="AD321" s="66">
        <f ca="1">IF(ISERROR(VLOOKUP(Table1[[#This Row],[item]],INDIRECT("'"&amp;Table1[[#This Row],[sheet]]&amp;"'!$A$8:$T$42"),Table1[[#This Row],[r]],FALSE)),"",VLOOKUP(Table1[[#This Row],[item]],INDIRECT("'"&amp;Table1[[#This Row],[sheet]]&amp;"'!$A$8:$T$42"),Table1[[#This Row],[r]],FALSE))</f>
        <v>0</v>
      </c>
      <c r="AE321" s="72" t="str">
        <f>IF(VLOOKUP(Table1[[#This Row],[sheet]],Prg!$A$7:$J$31,10,FALSE)="","",VLOOKUP(Table1[[#This Row],[sheet]],Prg!$A$7:$J$31,10,FALSE)*1)</f>
        <v/>
      </c>
      <c r="AF321" s="72">
        <f>VLOOKUP(Table1[[#This Row],[sheet]],Prg!$A$7:$J$31,5,FALSE)</f>
        <v>0</v>
      </c>
      <c r="AG321" s="72">
        <f>ROW()</f>
        <v>321</v>
      </c>
    </row>
    <row r="322" spans="24:33" hidden="1" x14ac:dyDescent="0.35">
      <c r="X322" s="66">
        <v>2</v>
      </c>
      <c r="Y322" s="66" t="s">
        <v>501</v>
      </c>
      <c r="Z322" s="66" t="s">
        <v>23</v>
      </c>
      <c r="AA322" s="66" t="str">
        <f>IF(OR(VLOOKUP(Table1[[#This Row],[sheet]],Prg!$A$7:$F$31,6,FALSE)=Prg!$O$2,VLOOKUP(Table1[[#This Row],[sheet]],Prg!$A$7:$F$31,6,FALSE)=Prg!$O$3),"Yes","No")</f>
        <v>No</v>
      </c>
      <c r="AB322" s="66">
        <v>2026</v>
      </c>
      <c r="AC322" s="72">
        <v>19</v>
      </c>
      <c r="AD322" s="66">
        <f ca="1">IF(ISERROR(VLOOKUP(Table1[[#This Row],[item]],INDIRECT("'"&amp;Table1[[#This Row],[sheet]]&amp;"'!$A$8:$T$42"),Table1[[#This Row],[r]],FALSE)),"",VLOOKUP(Table1[[#This Row],[item]],INDIRECT("'"&amp;Table1[[#This Row],[sheet]]&amp;"'!$A$8:$T$42"),Table1[[#This Row],[r]],FALSE))</f>
        <v>0</v>
      </c>
      <c r="AE322" s="72" t="str">
        <f>IF(VLOOKUP(Table1[[#This Row],[sheet]],Prg!$A$7:$J$31,10,FALSE)="","",VLOOKUP(Table1[[#This Row],[sheet]],Prg!$A$7:$J$31,10,FALSE)*1)</f>
        <v/>
      </c>
      <c r="AF322" s="72">
        <f>VLOOKUP(Table1[[#This Row],[sheet]],Prg!$A$7:$J$31,5,FALSE)</f>
        <v>0</v>
      </c>
      <c r="AG322" s="72">
        <f>ROW()</f>
        <v>322</v>
      </c>
    </row>
    <row r="323" spans="24:33" hidden="1" x14ac:dyDescent="0.35">
      <c r="X323" s="66">
        <v>2</v>
      </c>
      <c r="Y323" s="66" t="s">
        <v>502</v>
      </c>
      <c r="Z323" s="66" t="s">
        <v>467</v>
      </c>
      <c r="AA323" s="66" t="str">
        <f>IF(OR(VLOOKUP(Table1[[#This Row],[sheet]],Prg!$A$7:$F$31,6,FALSE)=Prg!$O$2,VLOOKUP(Table1[[#This Row],[sheet]],Prg!$A$7:$F$31,6,FALSE)=Prg!$O$3),"Yes","No")</f>
        <v>No</v>
      </c>
      <c r="AB323" s="66">
        <v>2026</v>
      </c>
      <c r="AC323" s="72">
        <v>19</v>
      </c>
      <c r="AD323" s="66">
        <f ca="1">IF(ISERROR(VLOOKUP(Table1[[#This Row],[item]],INDIRECT("'"&amp;Table1[[#This Row],[sheet]]&amp;"'!$A$8:$T$42"),Table1[[#This Row],[r]],FALSE)),"",VLOOKUP(Table1[[#This Row],[item]],INDIRECT("'"&amp;Table1[[#This Row],[sheet]]&amp;"'!$A$8:$T$42"),Table1[[#This Row],[r]],FALSE))</f>
        <v>0</v>
      </c>
      <c r="AE323" s="72" t="str">
        <f>IF(VLOOKUP(Table1[[#This Row],[sheet]],Prg!$A$7:$J$31,10,FALSE)="","",VLOOKUP(Table1[[#This Row],[sheet]],Prg!$A$7:$J$31,10,FALSE)*1)</f>
        <v/>
      </c>
      <c r="AF323" s="72">
        <f>VLOOKUP(Table1[[#This Row],[sheet]],Prg!$A$7:$J$31,5,FALSE)</f>
        <v>0</v>
      </c>
      <c r="AG323" s="72">
        <f>ROW()</f>
        <v>323</v>
      </c>
    </row>
    <row r="324" spans="24:33" hidden="1" x14ac:dyDescent="0.35">
      <c r="X324" s="66">
        <v>2</v>
      </c>
      <c r="Y324" s="66" t="s">
        <v>473</v>
      </c>
      <c r="Z324" s="66" t="s">
        <v>1</v>
      </c>
      <c r="AA324" s="66" t="str">
        <f>IF(OR(VLOOKUP(Table1[[#This Row],[sheet]],Prg!$A$7:$F$31,6,FALSE)=Prg!$O$2,VLOOKUP(Table1[[#This Row],[sheet]],Prg!$A$7:$F$31,6,FALSE)=Prg!$O$3),"Yes","No")</f>
        <v>No</v>
      </c>
      <c r="AB324" s="66">
        <v>2026</v>
      </c>
      <c r="AC324" s="72">
        <v>19</v>
      </c>
      <c r="AD324" s="66">
        <f ca="1">IF(ISERROR(VLOOKUP(Table1[[#This Row],[item]],INDIRECT("'"&amp;Table1[[#This Row],[sheet]]&amp;"'!$A$8:$T$42"),Table1[[#This Row],[r]],FALSE)),"",VLOOKUP(Table1[[#This Row],[item]],INDIRECT("'"&amp;Table1[[#This Row],[sheet]]&amp;"'!$A$8:$T$42"),Table1[[#This Row],[r]],FALSE))</f>
        <v>0</v>
      </c>
      <c r="AE324" s="72" t="str">
        <f>IF(VLOOKUP(Table1[[#This Row],[sheet]],Prg!$A$7:$J$31,10,FALSE)="","",VLOOKUP(Table1[[#This Row],[sheet]],Prg!$A$7:$J$31,10,FALSE)*1)</f>
        <v/>
      </c>
      <c r="AF324" s="72">
        <f>VLOOKUP(Table1[[#This Row],[sheet]],Prg!$A$7:$J$31,5,FALSE)</f>
        <v>0</v>
      </c>
      <c r="AG324" s="72">
        <f>ROW()</f>
        <v>324</v>
      </c>
    </row>
    <row r="325" spans="24:33" hidden="1" x14ac:dyDescent="0.35">
      <c r="X325" s="66">
        <v>2</v>
      </c>
      <c r="Y325" s="66" t="s">
        <v>474</v>
      </c>
      <c r="Z325" s="66" t="s">
        <v>24</v>
      </c>
      <c r="AA325" s="66" t="str">
        <f>IF(OR(VLOOKUP(Table1[[#This Row],[sheet]],Prg!$A$7:$F$31,6,FALSE)=Prg!$O$2,VLOOKUP(Table1[[#This Row],[sheet]],Prg!$A$7:$F$31,6,FALSE)=Prg!$O$3),"Yes","No")</f>
        <v>No</v>
      </c>
      <c r="AB325" s="66">
        <v>2026</v>
      </c>
      <c r="AC325" s="72">
        <v>19</v>
      </c>
      <c r="AD325" s="66">
        <f ca="1">IF(ISERROR(VLOOKUP(Table1[[#This Row],[item]],INDIRECT("'"&amp;Table1[[#This Row],[sheet]]&amp;"'!$A$8:$T$42"),Table1[[#This Row],[r]],FALSE)),"",VLOOKUP(Table1[[#This Row],[item]],INDIRECT("'"&amp;Table1[[#This Row],[sheet]]&amp;"'!$A$8:$T$42"),Table1[[#This Row],[r]],FALSE))</f>
        <v>0</v>
      </c>
      <c r="AE325" s="72" t="str">
        <f>IF(VLOOKUP(Table1[[#This Row],[sheet]],Prg!$A$7:$J$31,10,FALSE)="","",VLOOKUP(Table1[[#This Row],[sheet]],Prg!$A$7:$J$31,10,FALSE)*1)</f>
        <v/>
      </c>
      <c r="AF325" s="72">
        <f>VLOOKUP(Table1[[#This Row],[sheet]],Prg!$A$7:$J$31,5,FALSE)</f>
        <v>0</v>
      </c>
      <c r="AG325" s="72">
        <f>ROW()</f>
        <v>325</v>
      </c>
    </row>
    <row r="326" spans="24:33" hidden="1" x14ac:dyDescent="0.35">
      <c r="X326" s="66">
        <v>2</v>
      </c>
      <c r="Y326" s="66" t="s">
        <v>477</v>
      </c>
      <c r="Z326" s="66" t="s">
        <v>25</v>
      </c>
      <c r="AA326" s="66" t="str">
        <f>IF(OR(VLOOKUP(Table1[[#This Row],[sheet]],Prg!$A$7:$F$31,6,FALSE)=Prg!$O$2,VLOOKUP(Table1[[#This Row],[sheet]],Prg!$A$7:$F$31,6,FALSE)=Prg!$O$3),"Yes","No")</f>
        <v>No</v>
      </c>
      <c r="AB326" s="66">
        <v>2026</v>
      </c>
      <c r="AC326" s="72">
        <v>19</v>
      </c>
      <c r="AD326" s="66">
        <f ca="1">IF(ISERROR(VLOOKUP(Table1[[#This Row],[item]],INDIRECT("'"&amp;Table1[[#This Row],[sheet]]&amp;"'!$A$8:$T$42"),Table1[[#This Row],[r]],FALSE)),"",VLOOKUP(Table1[[#This Row],[item]],INDIRECT("'"&amp;Table1[[#This Row],[sheet]]&amp;"'!$A$8:$T$42"),Table1[[#This Row],[r]],FALSE))</f>
        <v>0</v>
      </c>
      <c r="AE326" s="72" t="str">
        <f>IF(VLOOKUP(Table1[[#This Row],[sheet]],Prg!$A$7:$J$31,10,FALSE)="","",VLOOKUP(Table1[[#This Row],[sheet]],Prg!$A$7:$J$31,10,FALSE)*1)</f>
        <v/>
      </c>
      <c r="AF326" s="72">
        <f>VLOOKUP(Table1[[#This Row],[sheet]],Prg!$A$7:$J$31,5,FALSE)</f>
        <v>0</v>
      </c>
      <c r="AG326" s="72">
        <f>ROW()</f>
        <v>326</v>
      </c>
    </row>
    <row r="327" spans="24:33" hidden="1" x14ac:dyDescent="0.35">
      <c r="X327" s="66">
        <v>2</v>
      </c>
      <c r="Y327" s="66" t="s">
        <v>478</v>
      </c>
      <c r="Z327" s="66" t="s">
        <v>26</v>
      </c>
      <c r="AA327" s="66" t="str">
        <f>IF(OR(VLOOKUP(Table1[[#This Row],[sheet]],Prg!$A$7:$F$31,6,FALSE)=Prg!$O$2,VLOOKUP(Table1[[#This Row],[sheet]],Prg!$A$7:$F$31,6,FALSE)=Prg!$O$3),"Yes","No")</f>
        <v>No</v>
      </c>
      <c r="AB327" s="66">
        <v>2026</v>
      </c>
      <c r="AC327" s="72">
        <v>19</v>
      </c>
      <c r="AD327" s="66">
        <f ca="1">IF(ISERROR(VLOOKUP(Table1[[#This Row],[item]],INDIRECT("'"&amp;Table1[[#This Row],[sheet]]&amp;"'!$A$8:$T$42"),Table1[[#This Row],[r]],FALSE)),"",VLOOKUP(Table1[[#This Row],[item]],INDIRECT("'"&amp;Table1[[#This Row],[sheet]]&amp;"'!$A$8:$T$42"),Table1[[#This Row],[r]],FALSE))</f>
        <v>0</v>
      </c>
      <c r="AE327" s="72" t="str">
        <f>IF(VLOOKUP(Table1[[#This Row],[sheet]],Prg!$A$7:$J$31,10,FALSE)="","",VLOOKUP(Table1[[#This Row],[sheet]],Prg!$A$7:$J$31,10,FALSE)*1)</f>
        <v/>
      </c>
      <c r="AF327" s="72">
        <f>VLOOKUP(Table1[[#This Row],[sheet]],Prg!$A$7:$J$31,5,FALSE)</f>
        <v>0</v>
      </c>
      <c r="AG327" s="72">
        <f>ROW()</f>
        <v>327</v>
      </c>
    </row>
    <row r="328" spans="24:33" hidden="1" x14ac:dyDescent="0.35">
      <c r="X328" s="66">
        <v>2</v>
      </c>
      <c r="Y328" s="66" t="s">
        <v>479</v>
      </c>
      <c r="Z328" s="66" t="s">
        <v>27</v>
      </c>
      <c r="AA328" s="66" t="str">
        <f>IF(OR(VLOOKUP(Table1[[#This Row],[sheet]],Prg!$A$7:$F$31,6,FALSE)=Prg!$O$2,VLOOKUP(Table1[[#This Row],[sheet]],Prg!$A$7:$F$31,6,FALSE)=Prg!$O$3),"Yes","No")</f>
        <v>No</v>
      </c>
      <c r="AB328" s="66">
        <v>2026</v>
      </c>
      <c r="AC328" s="72">
        <v>19</v>
      </c>
      <c r="AD328" s="66">
        <f ca="1">IF(ISERROR(VLOOKUP(Table1[[#This Row],[item]],INDIRECT("'"&amp;Table1[[#This Row],[sheet]]&amp;"'!$A$8:$T$42"),Table1[[#This Row],[r]],FALSE)),"",VLOOKUP(Table1[[#This Row],[item]],INDIRECT("'"&amp;Table1[[#This Row],[sheet]]&amp;"'!$A$8:$T$42"),Table1[[#This Row],[r]],FALSE))</f>
        <v>0</v>
      </c>
      <c r="AE328" s="72" t="str">
        <f>IF(VLOOKUP(Table1[[#This Row],[sheet]],Prg!$A$7:$J$31,10,FALSE)="","",VLOOKUP(Table1[[#This Row],[sheet]],Prg!$A$7:$J$31,10,FALSE)*1)</f>
        <v/>
      </c>
      <c r="AF328" s="72">
        <f>VLOOKUP(Table1[[#This Row],[sheet]],Prg!$A$7:$J$31,5,FALSE)</f>
        <v>0</v>
      </c>
      <c r="AG328" s="72">
        <f>ROW()</f>
        <v>328</v>
      </c>
    </row>
    <row r="329" spans="24:33" hidden="1" x14ac:dyDescent="0.35">
      <c r="X329" s="66">
        <v>2</v>
      </c>
      <c r="Y329" s="66" t="s">
        <v>475</v>
      </c>
      <c r="Z329" s="66" t="s">
        <v>28</v>
      </c>
      <c r="AA329" s="66" t="str">
        <f>IF(OR(VLOOKUP(Table1[[#This Row],[sheet]],Prg!$A$7:$F$31,6,FALSE)=Prg!$O$2,VLOOKUP(Table1[[#This Row],[sheet]],Prg!$A$7:$F$31,6,FALSE)=Prg!$O$3),"Yes","No")</f>
        <v>No</v>
      </c>
      <c r="AB329" s="66">
        <v>2026</v>
      </c>
      <c r="AC329" s="72">
        <v>19</v>
      </c>
      <c r="AD329" s="66">
        <f ca="1">IF(ISERROR(VLOOKUP(Table1[[#This Row],[item]],INDIRECT("'"&amp;Table1[[#This Row],[sheet]]&amp;"'!$A$8:$T$42"),Table1[[#This Row],[r]],FALSE)),"",VLOOKUP(Table1[[#This Row],[item]],INDIRECT("'"&amp;Table1[[#This Row],[sheet]]&amp;"'!$A$8:$T$42"),Table1[[#This Row],[r]],FALSE))</f>
        <v>0</v>
      </c>
      <c r="AE329" s="72" t="str">
        <f>IF(VLOOKUP(Table1[[#This Row],[sheet]],Prg!$A$7:$J$31,10,FALSE)="","",VLOOKUP(Table1[[#This Row],[sheet]],Prg!$A$7:$J$31,10,FALSE)*1)</f>
        <v/>
      </c>
      <c r="AF329" s="72">
        <f>VLOOKUP(Table1[[#This Row],[sheet]],Prg!$A$7:$J$31,5,FALSE)</f>
        <v>0</v>
      </c>
      <c r="AG329" s="72">
        <f>ROW()</f>
        <v>329</v>
      </c>
    </row>
    <row r="330" spans="24:33" hidden="1" x14ac:dyDescent="0.35">
      <c r="X330" s="66">
        <v>2</v>
      </c>
      <c r="Y330" s="66" t="s">
        <v>480</v>
      </c>
      <c r="Z330" s="66" t="s">
        <v>29</v>
      </c>
      <c r="AA330" s="66" t="str">
        <f>IF(OR(VLOOKUP(Table1[[#This Row],[sheet]],Prg!$A$7:$F$31,6,FALSE)=Prg!$O$2,VLOOKUP(Table1[[#This Row],[sheet]],Prg!$A$7:$F$31,6,FALSE)=Prg!$O$3),"Yes","No")</f>
        <v>No</v>
      </c>
      <c r="AB330" s="66">
        <v>2026</v>
      </c>
      <c r="AC330" s="72">
        <v>19</v>
      </c>
      <c r="AD330" s="66">
        <f ca="1">IF(ISERROR(VLOOKUP(Table1[[#This Row],[item]],INDIRECT("'"&amp;Table1[[#This Row],[sheet]]&amp;"'!$A$8:$T$42"),Table1[[#This Row],[r]],FALSE)),"",VLOOKUP(Table1[[#This Row],[item]],INDIRECT("'"&amp;Table1[[#This Row],[sheet]]&amp;"'!$A$8:$T$42"),Table1[[#This Row],[r]],FALSE))</f>
        <v>0</v>
      </c>
      <c r="AE330" s="72" t="str">
        <f>IF(VLOOKUP(Table1[[#This Row],[sheet]],Prg!$A$7:$J$31,10,FALSE)="","",VLOOKUP(Table1[[#This Row],[sheet]],Prg!$A$7:$J$31,10,FALSE)*1)</f>
        <v/>
      </c>
      <c r="AF330" s="72">
        <f>VLOOKUP(Table1[[#This Row],[sheet]],Prg!$A$7:$J$31,5,FALSE)</f>
        <v>0</v>
      </c>
      <c r="AG330" s="72">
        <f>ROW()</f>
        <v>330</v>
      </c>
    </row>
    <row r="331" spans="24:33" hidden="1" x14ac:dyDescent="0.35">
      <c r="X331" s="66">
        <v>2</v>
      </c>
      <c r="Y331" s="66" t="s">
        <v>481</v>
      </c>
      <c r="Z331" s="66" t="s">
        <v>30</v>
      </c>
      <c r="AA331" s="66" t="str">
        <f>IF(OR(VLOOKUP(Table1[[#This Row],[sheet]],Prg!$A$7:$F$31,6,FALSE)=Prg!$O$2,VLOOKUP(Table1[[#This Row],[sheet]],Prg!$A$7:$F$31,6,FALSE)=Prg!$O$3),"Yes","No")</f>
        <v>No</v>
      </c>
      <c r="AB331" s="66">
        <v>2026</v>
      </c>
      <c r="AC331" s="72">
        <v>19</v>
      </c>
      <c r="AD331" s="66">
        <f ca="1">IF(ISERROR(VLOOKUP(Table1[[#This Row],[item]],INDIRECT("'"&amp;Table1[[#This Row],[sheet]]&amp;"'!$A$8:$T$42"),Table1[[#This Row],[r]],FALSE)),"",VLOOKUP(Table1[[#This Row],[item]],INDIRECT("'"&amp;Table1[[#This Row],[sheet]]&amp;"'!$A$8:$T$42"),Table1[[#This Row],[r]],FALSE))</f>
        <v>0</v>
      </c>
      <c r="AE331" s="72" t="str">
        <f>IF(VLOOKUP(Table1[[#This Row],[sheet]],Prg!$A$7:$J$31,10,FALSE)="","",VLOOKUP(Table1[[#This Row],[sheet]],Prg!$A$7:$J$31,10,FALSE)*1)</f>
        <v/>
      </c>
      <c r="AF331" s="72">
        <f>VLOOKUP(Table1[[#This Row],[sheet]],Prg!$A$7:$J$31,5,FALSE)</f>
        <v>0</v>
      </c>
      <c r="AG331" s="72">
        <f>ROW()</f>
        <v>331</v>
      </c>
    </row>
    <row r="332" spans="24:33" hidden="1" x14ac:dyDescent="0.35">
      <c r="X332" s="66">
        <v>2</v>
      </c>
      <c r="Y332" s="66" t="s">
        <v>482</v>
      </c>
      <c r="Z332" s="66" t="s">
        <v>27</v>
      </c>
      <c r="AA332" s="66" t="str">
        <f>IF(OR(VLOOKUP(Table1[[#This Row],[sheet]],Prg!$A$7:$F$31,6,FALSE)=Prg!$O$2,VLOOKUP(Table1[[#This Row],[sheet]],Prg!$A$7:$F$31,6,FALSE)=Prg!$O$3),"Yes","No")</f>
        <v>No</v>
      </c>
      <c r="AB332" s="66">
        <v>2026</v>
      </c>
      <c r="AC332" s="72">
        <v>19</v>
      </c>
      <c r="AD332" s="66">
        <f ca="1">IF(ISERROR(VLOOKUP(Table1[[#This Row],[item]],INDIRECT("'"&amp;Table1[[#This Row],[sheet]]&amp;"'!$A$8:$T$42"),Table1[[#This Row],[r]],FALSE)),"",VLOOKUP(Table1[[#This Row],[item]],INDIRECT("'"&amp;Table1[[#This Row],[sheet]]&amp;"'!$A$8:$T$42"),Table1[[#This Row],[r]],FALSE))</f>
        <v>0</v>
      </c>
      <c r="AE332" s="72" t="str">
        <f>IF(VLOOKUP(Table1[[#This Row],[sheet]],Prg!$A$7:$J$31,10,FALSE)="","",VLOOKUP(Table1[[#This Row],[sheet]],Prg!$A$7:$J$31,10,FALSE)*1)</f>
        <v/>
      </c>
      <c r="AF332" s="72">
        <f>VLOOKUP(Table1[[#This Row],[sheet]],Prg!$A$7:$J$31,5,FALSE)</f>
        <v>0</v>
      </c>
      <c r="AG332" s="72">
        <f>ROW()</f>
        <v>332</v>
      </c>
    </row>
    <row r="333" spans="24:33" hidden="1" x14ac:dyDescent="0.35">
      <c r="X333" s="66">
        <v>2</v>
      </c>
      <c r="Y333" s="66" t="s">
        <v>476</v>
      </c>
      <c r="Z333" s="66" t="s">
        <v>469</v>
      </c>
      <c r="AA333" s="66" t="str">
        <f>IF(OR(VLOOKUP(Table1[[#This Row],[sheet]],Prg!$A$7:$F$31,6,FALSE)=Prg!$O$2,VLOOKUP(Table1[[#This Row],[sheet]],Prg!$A$7:$F$31,6,FALSE)=Prg!$O$3),"Yes","No")</f>
        <v>No</v>
      </c>
      <c r="AB333" s="66">
        <v>2026</v>
      </c>
      <c r="AC333" s="72">
        <v>19</v>
      </c>
      <c r="AD333" s="66">
        <f ca="1">IF(ISERROR(VLOOKUP(Table1[[#This Row],[item]],INDIRECT("'"&amp;Table1[[#This Row],[sheet]]&amp;"'!$A$8:$T$42"),Table1[[#This Row],[r]],FALSE)),"",VLOOKUP(Table1[[#This Row],[item]],INDIRECT("'"&amp;Table1[[#This Row],[sheet]]&amp;"'!$A$8:$T$42"),Table1[[#This Row],[r]],FALSE))</f>
        <v>0</v>
      </c>
      <c r="AE333" s="72" t="str">
        <f>IF(VLOOKUP(Table1[[#This Row],[sheet]],Prg!$A$7:$J$31,10,FALSE)="","",VLOOKUP(Table1[[#This Row],[sheet]],Prg!$A$7:$J$31,10,FALSE)*1)</f>
        <v/>
      </c>
      <c r="AF333" s="72">
        <f>VLOOKUP(Table1[[#This Row],[sheet]],Prg!$A$7:$J$31,5,FALSE)</f>
        <v>0</v>
      </c>
      <c r="AG333" s="72">
        <f>ROW()</f>
        <v>333</v>
      </c>
    </row>
    <row r="334" spans="24:33" hidden="1" x14ac:dyDescent="0.35">
      <c r="X334" s="66">
        <v>2</v>
      </c>
      <c r="Y334" s="66" t="s">
        <v>483</v>
      </c>
      <c r="Z334" s="66" t="s">
        <v>470</v>
      </c>
      <c r="AA334" s="66" t="str">
        <f>IF(OR(VLOOKUP(Table1[[#This Row],[sheet]],Prg!$A$7:$F$31,6,FALSE)=Prg!$O$2,VLOOKUP(Table1[[#This Row],[sheet]],Prg!$A$7:$F$31,6,FALSE)=Prg!$O$3),"Yes","No")</f>
        <v>No</v>
      </c>
      <c r="AB334" s="66">
        <v>2026</v>
      </c>
      <c r="AC334" s="72">
        <v>19</v>
      </c>
      <c r="AD334" s="66">
        <f ca="1">IF(ISERROR(VLOOKUP(Table1[[#This Row],[item]],INDIRECT("'"&amp;Table1[[#This Row],[sheet]]&amp;"'!$A$8:$T$42"),Table1[[#This Row],[r]],FALSE)),"",VLOOKUP(Table1[[#This Row],[item]],INDIRECT("'"&amp;Table1[[#This Row],[sheet]]&amp;"'!$A$8:$T$42"),Table1[[#This Row],[r]],FALSE))</f>
        <v>0</v>
      </c>
      <c r="AE334" s="72" t="str">
        <f>IF(VLOOKUP(Table1[[#This Row],[sheet]],Prg!$A$7:$J$31,10,FALSE)="","",VLOOKUP(Table1[[#This Row],[sheet]],Prg!$A$7:$J$31,10,FALSE)*1)</f>
        <v/>
      </c>
      <c r="AF334" s="72">
        <f>VLOOKUP(Table1[[#This Row],[sheet]],Prg!$A$7:$J$31,5,FALSE)</f>
        <v>0</v>
      </c>
      <c r="AG334" s="72">
        <f>ROW()</f>
        <v>334</v>
      </c>
    </row>
    <row r="335" spans="24:33" hidden="1" x14ac:dyDescent="0.35">
      <c r="X335" s="66">
        <v>2</v>
      </c>
      <c r="Y335" s="66" t="s">
        <v>484</v>
      </c>
      <c r="Z335" s="66" t="s">
        <v>471</v>
      </c>
      <c r="AA335" s="66" t="str">
        <f>IF(OR(VLOOKUP(Table1[[#This Row],[sheet]],Prg!$A$7:$F$31,6,FALSE)=Prg!$O$2,VLOOKUP(Table1[[#This Row],[sheet]],Prg!$A$7:$F$31,6,FALSE)=Prg!$O$3),"Yes","No")</f>
        <v>No</v>
      </c>
      <c r="AB335" s="66">
        <v>2026</v>
      </c>
      <c r="AC335" s="72">
        <v>19</v>
      </c>
      <c r="AD335" s="66">
        <f ca="1">IF(ISERROR(VLOOKUP(Table1[[#This Row],[item]],INDIRECT("'"&amp;Table1[[#This Row],[sheet]]&amp;"'!$A$8:$T$42"),Table1[[#This Row],[r]],FALSE)),"",VLOOKUP(Table1[[#This Row],[item]],INDIRECT("'"&amp;Table1[[#This Row],[sheet]]&amp;"'!$A$8:$T$42"),Table1[[#This Row],[r]],FALSE))</f>
        <v>0</v>
      </c>
      <c r="AE335" s="72" t="str">
        <f>IF(VLOOKUP(Table1[[#This Row],[sheet]],Prg!$A$7:$J$31,10,FALSE)="","",VLOOKUP(Table1[[#This Row],[sheet]],Prg!$A$7:$J$31,10,FALSE)*1)</f>
        <v/>
      </c>
      <c r="AF335" s="72">
        <f>VLOOKUP(Table1[[#This Row],[sheet]],Prg!$A$7:$J$31,5,FALSE)</f>
        <v>0</v>
      </c>
      <c r="AG335" s="72">
        <f>ROW()</f>
        <v>335</v>
      </c>
    </row>
    <row r="336" spans="24:33" hidden="1" x14ac:dyDescent="0.35">
      <c r="X336" s="66">
        <v>2</v>
      </c>
      <c r="Y336" s="66" t="s">
        <v>485</v>
      </c>
      <c r="Z336" s="66" t="s">
        <v>472</v>
      </c>
      <c r="AA336" s="66" t="str">
        <f>IF(OR(VLOOKUP(Table1[[#This Row],[sheet]],Prg!$A$7:$F$31,6,FALSE)=Prg!$O$2,VLOOKUP(Table1[[#This Row],[sheet]],Prg!$A$7:$F$31,6,FALSE)=Prg!$O$3),"Yes","No")</f>
        <v>No</v>
      </c>
      <c r="AB336" s="66">
        <v>2026</v>
      </c>
      <c r="AC336" s="72">
        <v>19</v>
      </c>
      <c r="AD336" s="66">
        <f ca="1">IF(ISERROR(VLOOKUP(Table1[[#This Row],[item]],INDIRECT("'"&amp;Table1[[#This Row],[sheet]]&amp;"'!$A$8:$T$42"),Table1[[#This Row],[r]],FALSE)),"",VLOOKUP(Table1[[#This Row],[item]],INDIRECT("'"&amp;Table1[[#This Row],[sheet]]&amp;"'!$A$8:$T$42"),Table1[[#This Row],[r]],FALSE))</f>
        <v>0</v>
      </c>
      <c r="AE336" s="72" t="str">
        <f>IF(VLOOKUP(Table1[[#This Row],[sheet]],Prg!$A$7:$J$31,10,FALSE)="","",VLOOKUP(Table1[[#This Row],[sheet]],Prg!$A$7:$J$31,10,FALSE)*1)</f>
        <v/>
      </c>
      <c r="AF336" s="72">
        <f>VLOOKUP(Table1[[#This Row],[sheet]],Prg!$A$7:$J$31,5,FALSE)</f>
        <v>0</v>
      </c>
      <c r="AG336" s="72">
        <f>ROW()</f>
        <v>336</v>
      </c>
    </row>
    <row r="337" spans="24:33" hidden="1" x14ac:dyDescent="0.35">
      <c r="X337" s="66">
        <v>2</v>
      </c>
      <c r="Y337" s="66" t="s">
        <v>486</v>
      </c>
      <c r="Z337" s="66" t="s">
        <v>31</v>
      </c>
      <c r="AA337" s="66" t="str">
        <f>IF(OR(VLOOKUP(Table1[[#This Row],[sheet]],Prg!$A$7:$F$31,6,FALSE)=Prg!$O$2,VLOOKUP(Table1[[#This Row],[sheet]],Prg!$A$7:$F$31,6,FALSE)=Prg!$O$3),"Yes","No")</f>
        <v>No</v>
      </c>
      <c r="AB337" s="66">
        <v>2026</v>
      </c>
      <c r="AC337" s="72">
        <v>19</v>
      </c>
      <c r="AD337" s="66">
        <f ca="1">IF(ISERROR(VLOOKUP(Table1[[#This Row],[item]],INDIRECT("'"&amp;Table1[[#This Row],[sheet]]&amp;"'!$A$8:$T$42"),Table1[[#This Row],[r]],FALSE)),"",VLOOKUP(Table1[[#This Row],[item]],INDIRECT("'"&amp;Table1[[#This Row],[sheet]]&amp;"'!$A$8:$T$42"),Table1[[#This Row],[r]],FALSE))</f>
        <v>0</v>
      </c>
      <c r="AE337" s="72" t="str">
        <f>IF(VLOOKUP(Table1[[#This Row],[sheet]],Prg!$A$7:$J$31,10,FALSE)="","",VLOOKUP(Table1[[#This Row],[sheet]],Prg!$A$7:$J$31,10,FALSE)*1)</f>
        <v/>
      </c>
      <c r="AF337" s="72">
        <f>VLOOKUP(Table1[[#This Row],[sheet]],Prg!$A$7:$J$31,5,FALSE)</f>
        <v>0</v>
      </c>
      <c r="AG337" s="72">
        <f>ROW()</f>
        <v>337</v>
      </c>
    </row>
    <row r="338" spans="24:33" hidden="1" x14ac:dyDescent="0.35">
      <c r="X338" s="66">
        <v>2</v>
      </c>
      <c r="Y338" s="70" t="s">
        <v>487</v>
      </c>
      <c r="Z338" s="70" t="s">
        <v>12</v>
      </c>
      <c r="AA338" s="70" t="str">
        <f>IF(OR(VLOOKUP(Table1[[#This Row],[sheet]],Prg!$A$7:$F$31,6,FALSE)=Prg!$O$2,VLOOKUP(Table1[[#This Row],[sheet]],Prg!$A$7:$F$31,6,FALSE)=Prg!$O$3),"Yes","No")</f>
        <v>No</v>
      </c>
      <c r="AB338" s="70" t="s">
        <v>2</v>
      </c>
      <c r="AC338" s="72">
        <v>20</v>
      </c>
      <c r="AD338" s="66">
        <f ca="1">IF(ISERROR(VLOOKUP(Table1[[#This Row],[item]],INDIRECT("'"&amp;Table1[[#This Row],[sheet]]&amp;"'!$A$8:$T$42"),Table1[[#This Row],[r]],FALSE)),"",VLOOKUP(Table1[[#This Row],[item]],INDIRECT("'"&amp;Table1[[#This Row],[sheet]]&amp;"'!$A$8:$T$42"),Table1[[#This Row],[r]],FALSE))</f>
        <v>0</v>
      </c>
      <c r="AE338" s="72" t="str">
        <f>IF(VLOOKUP(Table1[[#This Row],[sheet]],Prg!$A$7:$J$31,10,FALSE)="","",VLOOKUP(Table1[[#This Row],[sheet]],Prg!$A$7:$J$31,10,FALSE)*1)</f>
        <v/>
      </c>
      <c r="AF338" s="72">
        <f>VLOOKUP(Table1[[#This Row],[sheet]],Prg!$A$7:$J$31,5,FALSE)</f>
        <v>0</v>
      </c>
      <c r="AG338" s="72">
        <f>ROW()</f>
        <v>338</v>
      </c>
    </row>
    <row r="339" spans="24:33" hidden="1" x14ac:dyDescent="0.35">
      <c r="X339" s="66">
        <v>2</v>
      </c>
      <c r="Y339" s="66" t="s">
        <v>488</v>
      </c>
      <c r="Z339" s="66" t="s">
        <v>13</v>
      </c>
      <c r="AA339" s="66" t="str">
        <f>IF(OR(VLOOKUP(Table1[[#This Row],[sheet]],Prg!$A$7:$F$31,6,FALSE)=Prg!$O$2,VLOOKUP(Table1[[#This Row],[sheet]],Prg!$A$7:$F$31,6,FALSE)=Prg!$O$3),"Yes","No")</f>
        <v>No</v>
      </c>
      <c r="AB339" s="66" t="s">
        <v>2</v>
      </c>
      <c r="AC339" s="72">
        <v>20</v>
      </c>
      <c r="AD339" s="66">
        <f ca="1">IF(ISERROR(VLOOKUP(Table1[[#This Row],[item]],INDIRECT("'"&amp;Table1[[#This Row],[sheet]]&amp;"'!$A$8:$T$42"),Table1[[#This Row],[r]],FALSE)),"",VLOOKUP(Table1[[#This Row],[item]],INDIRECT("'"&amp;Table1[[#This Row],[sheet]]&amp;"'!$A$8:$T$42"),Table1[[#This Row],[r]],FALSE))</f>
        <v>0</v>
      </c>
      <c r="AE339" s="72" t="str">
        <f>IF(VLOOKUP(Table1[[#This Row],[sheet]],Prg!$A$7:$J$31,10,FALSE)="","",VLOOKUP(Table1[[#This Row],[sheet]],Prg!$A$7:$J$31,10,FALSE)*1)</f>
        <v/>
      </c>
      <c r="AF339" s="72">
        <f>VLOOKUP(Table1[[#This Row],[sheet]],Prg!$A$7:$J$31,5,FALSE)</f>
        <v>0</v>
      </c>
      <c r="AG339" s="72">
        <f>ROW()</f>
        <v>339</v>
      </c>
    </row>
    <row r="340" spans="24:33" hidden="1" x14ac:dyDescent="0.35">
      <c r="X340" s="66">
        <v>2</v>
      </c>
      <c r="Y340" s="66" t="s">
        <v>489</v>
      </c>
      <c r="Z340" s="66" t="s">
        <v>14</v>
      </c>
      <c r="AA340" s="66" t="str">
        <f>IF(OR(VLOOKUP(Table1[[#This Row],[sheet]],Prg!$A$7:$F$31,6,FALSE)=Prg!$O$2,VLOOKUP(Table1[[#This Row],[sheet]],Prg!$A$7:$F$31,6,FALSE)=Prg!$O$3),"Yes","No")</f>
        <v>No</v>
      </c>
      <c r="AB340" s="66" t="s">
        <v>2</v>
      </c>
      <c r="AC340" s="72">
        <v>20</v>
      </c>
      <c r="AD340" s="66">
        <f ca="1">IF(ISERROR(VLOOKUP(Table1[[#This Row],[item]],INDIRECT("'"&amp;Table1[[#This Row],[sheet]]&amp;"'!$A$8:$T$42"),Table1[[#This Row],[r]],FALSE)),"",VLOOKUP(Table1[[#This Row],[item]],INDIRECT("'"&amp;Table1[[#This Row],[sheet]]&amp;"'!$A$8:$T$42"),Table1[[#This Row],[r]],FALSE))</f>
        <v>0</v>
      </c>
      <c r="AE340" s="72" t="str">
        <f>IF(VLOOKUP(Table1[[#This Row],[sheet]],Prg!$A$7:$J$31,10,FALSE)="","",VLOOKUP(Table1[[#This Row],[sheet]],Prg!$A$7:$J$31,10,FALSE)*1)</f>
        <v/>
      </c>
      <c r="AF340" s="72">
        <f>VLOOKUP(Table1[[#This Row],[sheet]],Prg!$A$7:$J$31,5,FALSE)</f>
        <v>0</v>
      </c>
      <c r="AG340" s="72">
        <f>ROW()</f>
        <v>340</v>
      </c>
    </row>
    <row r="341" spans="24:33" hidden="1" x14ac:dyDescent="0.35">
      <c r="X341" s="66">
        <v>2</v>
      </c>
      <c r="Y341" s="66" t="s">
        <v>490</v>
      </c>
      <c r="Z341" s="66" t="s">
        <v>464</v>
      </c>
      <c r="AA341" s="66" t="str">
        <f>IF(OR(VLOOKUP(Table1[[#This Row],[sheet]],Prg!$A$7:$F$31,6,FALSE)=Prg!$O$2,VLOOKUP(Table1[[#This Row],[sheet]],Prg!$A$7:$F$31,6,FALSE)=Prg!$O$3),"Yes","No")</f>
        <v>No</v>
      </c>
      <c r="AB341" s="66" t="s">
        <v>2</v>
      </c>
      <c r="AC341" s="72">
        <v>20</v>
      </c>
      <c r="AD341" s="66">
        <f ca="1">IF(ISERROR(VLOOKUP(Table1[[#This Row],[item]],INDIRECT("'"&amp;Table1[[#This Row],[sheet]]&amp;"'!$A$8:$T$42"),Table1[[#This Row],[r]],FALSE)),"",VLOOKUP(Table1[[#This Row],[item]],INDIRECT("'"&amp;Table1[[#This Row],[sheet]]&amp;"'!$A$8:$T$42"),Table1[[#This Row],[r]],FALSE))</f>
        <v>0</v>
      </c>
      <c r="AE341" s="72" t="str">
        <f>IF(VLOOKUP(Table1[[#This Row],[sheet]],Prg!$A$7:$J$31,10,FALSE)="","",VLOOKUP(Table1[[#This Row],[sheet]],Prg!$A$7:$J$31,10,FALSE)*1)</f>
        <v/>
      </c>
      <c r="AF341" s="72">
        <f>VLOOKUP(Table1[[#This Row],[sheet]],Prg!$A$7:$J$31,5,FALSE)</f>
        <v>0</v>
      </c>
      <c r="AG341" s="72">
        <f>ROW()</f>
        <v>341</v>
      </c>
    </row>
    <row r="342" spans="24:33" hidden="1" x14ac:dyDescent="0.35">
      <c r="X342" s="66">
        <v>2</v>
      </c>
      <c r="Y342" s="66" t="s">
        <v>491</v>
      </c>
      <c r="Z342" s="66" t="s">
        <v>15</v>
      </c>
      <c r="AA342" s="66" t="str">
        <f>IF(OR(VLOOKUP(Table1[[#This Row],[sheet]],Prg!$A$7:$F$31,6,FALSE)=Prg!$O$2,VLOOKUP(Table1[[#This Row],[sheet]],Prg!$A$7:$F$31,6,FALSE)=Prg!$O$3),"Yes","No")</f>
        <v>No</v>
      </c>
      <c r="AB342" s="66" t="s">
        <v>2</v>
      </c>
      <c r="AC342" s="72">
        <v>20</v>
      </c>
      <c r="AD342" s="66">
        <f ca="1">IF(ISERROR(VLOOKUP(Table1[[#This Row],[item]],INDIRECT("'"&amp;Table1[[#This Row],[sheet]]&amp;"'!$A$8:$T$42"),Table1[[#This Row],[r]],FALSE)),"",VLOOKUP(Table1[[#This Row],[item]],INDIRECT("'"&amp;Table1[[#This Row],[sheet]]&amp;"'!$A$8:$T$42"),Table1[[#This Row],[r]],FALSE))</f>
        <v>0</v>
      </c>
      <c r="AE342" s="72" t="str">
        <f>IF(VLOOKUP(Table1[[#This Row],[sheet]],Prg!$A$7:$J$31,10,FALSE)="","",VLOOKUP(Table1[[#This Row],[sheet]],Prg!$A$7:$J$31,10,FALSE)*1)</f>
        <v/>
      </c>
      <c r="AF342" s="72">
        <f>VLOOKUP(Table1[[#This Row],[sheet]],Prg!$A$7:$J$31,5,FALSE)</f>
        <v>0</v>
      </c>
      <c r="AG342" s="72">
        <f>ROW()</f>
        <v>342</v>
      </c>
    </row>
    <row r="343" spans="24:33" hidden="1" x14ac:dyDescent="0.35">
      <c r="X343" s="66">
        <v>2</v>
      </c>
      <c r="Y343" s="66" t="s">
        <v>492</v>
      </c>
      <c r="Z343" s="66" t="s">
        <v>16</v>
      </c>
      <c r="AA343" s="66" t="str">
        <f>IF(OR(VLOOKUP(Table1[[#This Row],[sheet]],Prg!$A$7:$F$31,6,FALSE)=Prg!$O$2,VLOOKUP(Table1[[#This Row],[sheet]],Prg!$A$7:$F$31,6,FALSE)=Prg!$O$3),"Yes","No")</f>
        <v>No</v>
      </c>
      <c r="AB343" s="66" t="s">
        <v>2</v>
      </c>
      <c r="AC343" s="72">
        <v>20</v>
      </c>
      <c r="AD343" s="66">
        <f ca="1">IF(ISERROR(VLOOKUP(Table1[[#This Row],[item]],INDIRECT("'"&amp;Table1[[#This Row],[sheet]]&amp;"'!$A$8:$T$42"),Table1[[#This Row],[r]],FALSE)),"",VLOOKUP(Table1[[#This Row],[item]],INDIRECT("'"&amp;Table1[[#This Row],[sheet]]&amp;"'!$A$8:$T$42"),Table1[[#This Row],[r]],FALSE))</f>
        <v>0</v>
      </c>
      <c r="AE343" s="72" t="str">
        <f>IF(VLOOKUP(Table1[[#This Row],[sheet]],Prg!$A$7:$J$31,10,FALSE)="","",VLOOKUP(Table1[[#This Row],[sheet]],Prg!$A$7:$J$31,10,FALSE)*1)</f>
        <v/>
      </c>
      <c r="AF343" s="72">
        <f>VLOOKUP(Table1[[#This Row],[sheet]],Prg!$A$7:$J$31,5,FALSE)</f>
        <v>0</v>
      </c>
      <c r="AG343" s="72">
        <f>ROW()</f>
        <v>343</v>
      </c>
    </row>
    <row r="344" spans="24:33" hidden="1" x14ac:dyDescent="0.35">
      <c r="X344" s="66">
        <v>2</v>
      </c>
      <c r="Y344" s="66" t="s">
        <v>493</v>
      </c>
      <c r="Z344" s="66" t="s">
        <v>17</v>
      </c>
      <c r="AA344" s="66" t="str">
        <f>IF(OR(VLOOKUP(Table1[[#This Row],[sheet]],Prg!$A$7:$F$31,6,FALSE)=Prg!$O$2,VLOOKUP(Table1[[#This Row],[sheet]],Prg!$A$7:$F$31,6,FALSE)=Prg!$O$3),"Yes","No")</f>
        <v>No</v>
      </c>
      <c r="AB344" s="66" t="s">
        <v>2</v>
      </c>
      <c r="AC344" s="72">
        <v>20</v>
      </c>
      <c r="AD344" s="66">
        <f ca="1">IF(ISERROR(VLOOKUP(Table1[[#This Row],[item]],INDIRECT("'"&amp;Table1[[#This Row],[sheet]]&amp;"'!$A$8:$T$42"),Table1[[#This Row],[r]],FALSE)),"",VLOOKUP(Table1[[#This Row],[item]],INDIRECT("'"&amp;Table1[[#This Row],[sheet]]&amp;"'!$A$8:$T$42"),Table1[[#This Row],[r]],FALSE))</f>
        <v>0</v>
      </c>
      <c r="AE344" s="72" t="str">
        <f>IF(VLOOKUP(Table1[[#This Row],[sheet]],Prg!$A$7:$J$31,10,FALSE)="","",VLOOKUP(Table1[[#This Row],[sheet]],Prg!$A$7:$J$31,10,FALSE)*1)</f>
        <v/>
      </c>
      <c r="AF344" s="72">
        <f>VLOOKUP(Table1[[#This Row],[sheet]],Prg!$A$7:$J$31,5,FALSE)</f>
        <v>0</v>
      </c>
      <c r="AG344" s="72">
        <f>ROW()</f>
        <v>344</v>
      </c>
    </row>
    <row r="345" spans="24:33" hidden="1" x14ac:dyDescent="0.35">
      <c r="X345" s="66">
        <v>2</v>
      </c>
      <c r="Y345" s="66" t="s">
        <v>494</v>
      </c>
      <c r="Z345" s="66" t="s">
        <v>465</v>
      </c>
      <c r="AA345" s="66" t="str">
        <f>IF(OR(VLOOKUP(Table1[[#This Row],[sheet]],Prg!$A$7:$F$31,6,FALSE)=Prg!$O$2,VLOOKUP(Table1[[#This Row],[sheet]],Prg!$A$7:$F$31,6,FALSE)=Prg!$O$3),"Yes","No")</f>
        <v>No</v>
      </c>
      <c r="AB345" s="66" t="s">
        <v>2</v>
      </c>
      <c r="AC345" s="72">
        <v>20</v>
      </c>
      <c r="AD345" s="66">
        <f ca="1">IF(ISERROR(VLOOKUP(Table1[[#This Row],[item]],INDIRECT("'"&amp;Table1[[#This Row],[sheet]]&amp;"'!$A$8:$T$42"),Table1[[#This Row],[r]],FALSE)),"",VLOOKUP(Table1[[#This Row],[item]],INDIRECT("'"&amp;Table1[[#This Row],[sheet]]&amp;"'!$A$8:$T$42"),Table1[[#This Row],[r]],FALSE))</f>
        <v>0</v>
      </c>
      <c r="AE345" s="72" t="str">
        <f>IF(VLOOKUP(Table1[[#This Row],[sheet]],Prg!$A$7:$J$31,10,FALSE)="","",VLOOKUP(Table1[[#This Row],[sheet]],Prg!$A$7:$J$31,10,FALSE)*1)</f>
        <v/>
      </c>
      <c r="AF345" s="72">
        <f>VLOOKUP(Table1[[#This Row],[sheet]],Prg!$A$7:$J$31,5,FALSE)</f>
        <v>0</v>
      </c>
      <c r="AG345" s="72">
        <f>ROW()</f>
        <v>345</v>
      </c>
    </row>
    <row r="346" spans="24:33" hidden="1" x14ac:dyDescent="0.35">
      <c r="X346" s="66">
        <v>2</v>
      </c>
      <c r="Y346" s="66" t="s">
        <v>495</v>
      </c>
      <c r="Z346" s="66" t="s">
        <v>18</v>
      </c>
      <c r="AA346" s="66" t="str">
        <f>IF(OR(VLOOKUP(Table1[[#This Row],[sheet]],Prg!$A$7:$F$31,6,FALSE)=Prg!$O$2,VLOOKUP(Table1[[#This Row],[sheet]],Prg!$A$7:$F$31,6,FALSE)=Prg!$O$3),"Yes","No")</f>
        <v>No</v>
      </c>
      <c r="AB346" s="66" t="s">
        <v>2</v>
      </c>
      <c r="AC346" s="72">
        <v>20</v>
      </c>
      <c r="AD346" s="66">
        <f ca="1">IF(ISERROR(VLOOKUP(Table1[[#This Row],[item]],INDIRECT("'"&amp;Table1[[#This Row],[sheet]]&amp;"'!$A$8:$T$42"),Table1[[#This Row],[r]],FALSE)),"",VLOOKUP(Table1[[#This Row],[item]],INDIRECT("'"&amp;Table1[[#This Row],[sheet]]&amp;"'!$A$8:$T$42"),Table1[[#This Row],[r]],FALSE))</f>
        <v>0</v>
      </c>
      <c r="AE346" s="72" t="str">
        <f>IF(VLOOKUP(Table1[[#This Row],[sheet]],Prg!$A$7:$J$31,10,FALSE)="","",VLOOKUP(Table1[[#This Row],[sheet]],Prg!$A$7:$J$31,10,FALSE)*1)</f>
        <v/>
      </c>
      <c r="AF346" s="72">
        <f>VLOOKUP(Table1[[#This Row],[sheet]],Prg!$A$7:$J$31,5,FALSE)</f>
        <v>0</v>
      </c>
      <c r="AG346" s="72">
        <f>ROW()</f>
        <v>346</v>
      </c>
    </row>
    <row r="347" spans="24:33" hidden="1" x14ac:dyDescent="0.35">
      <c r="X347" s="66">
        <v>2</v>
      </c>
      <c r="Y347" s="66" t="s">
        <v>496</v>
      </c>
      <c r="Z347" s="66" t="s">
        <v>19</v>
      </c>
      <c r="AA347" s="66" t="str">
        <f>IF(OR(VLOOKUP(Table1[[#This Row],[sheet]],Prg!$A$7:$F$31,6,FALSE)=Prg!$O$2,VLOOKUP(Table1[[#This Row],[sheet]],Prg!$A$7:$F$31,6,FALSE)=Prg!$O$3),"Yes","No")</f>
        <v>No</v>
      </c>
      <c r="AB347" s="66" t="s">
        <v>2</v>
      </c>
      <c r="AC347" s="72">
        <v>20</v>
      </c>
      <c r="AD347" s="66">
        <f ca="1">IF(ISERROR(VLOOKUP(Table1[[#This Row],[item]],INDIRECT("'"&amp;Table1[[#This Row],[sheet]]&amp;"'!$A$8:$T$42"),Table1[[#This Row],[r]],FALSE)),"",VLOOKUP(Table1[[#This Row],[item]],INDIRECT("'"&amp;Table1[[#This Row],[sheet]]&amp;"'!$A$8:$T$42"),Table1[[#This Row],[r]],FALSE))</f>
        <v>0</v>
      </c>
      <c r="AE347" s="72" t="str">
        <f>IF(VLOOKUP(Table1[[#This Row],[sheet]],Prg!$A$7:$J$31,10,FALSE)="","",VLOOKUP(Table1[[#This Row],[sheet]],Prg!$A$7:$J$31,10,FALSE)*1)</f>
        <v/>
      </c>
      <c r="AF347" s="72">
        <f>VLOOKUP(Table1[[#This Row],[sheet]],Prg!$A$7:$J$31,5,FALSE)</f>
        <v>0</v>
      </c>
      <c r="AG347" s="72">
        <f>ROW()</f>
        <v>347</v>
      </c>
    </row>
    <row r="348" spans="24:33" hidden="1" x14ac:dyDescent="0.35">
      <c r="X348" s="66">
        <v>2</v>
      </c>
      <c r="Y348" s="66" t="s">
        <v>497</v>
      </c>
      <c r="Z348" s="66" t="s">
        <v>20</v>
      </c>
      <c r="AA348" s="66" t="str">
        <f>IF(OR(VLOOKUP(Table1[[#This Row],[sheet]],Prg!$A$7:$F$31,6,FALSE)=Prg!$O$2,VLOOKUP(Table1[[#This Row],[sheet]],Prg!$A$7:$F$31,6,FALSE)=Prg!$O$3),"Yes","No")</f>
        <v>No</v>
      </c>
      <c r="AB348" s="66" t="s">
        <v>2</v>
      </c>
      <c r="AC348" s="72">
        <v>20</v>
      </c>
      <c r="AD348" s="66">
        <f ca="1">IF(ISERROR(VLOOKUP(Table1[[#This Row],[item]],INDIRECT("'"&amp;Table1[[#This Row],[sheet]]&amp;"'!$A$8:$T$42"),Table1[[#This Row],[r]],FALSE)),"",VLOOKUP(Table1[[#This Row],[item]],INDIRECT("'"&amp;Table1[[#This Row],[sheet]]&amp;"'!$A$8:$T$42"),Table1[[#This Row],[r]],FALSE))</f>
        <v>0</v>
      </c>
      <c r="AE348" s="72" t="str">
        <f>IF(VLOOKUP(Table1[[#This Row],[sheet]],Prg!$A$7:$J$31,10,FALSE)="","",VLOOKUP(Table1[[#This Row],[sheet]],Prg!$A$7:$J$31,10,FALSE)*1)</f>
        <v/>
      </c>
      <c r="AF348" s="72">
        <f>VLOOKUP(Table1[[#This Row],[sheet]],Prg!$A$7:$J$31,5,FALSE)</f>
        <v>0</v>
      </c>
      <c r="AG348" s="72">
        <f>ROW()</f>
        <v>348</v>
      </c>
    </row>
    <row r="349" spans="24:33" hidden="1" x14ac:dyDescent="0.35">
      <c r="X349" s="66">
        <v>2</v>
      </c>
      <c r="Y349" s="66" t="s">
        <v>498</v>
      </c>
      <c r="Z349" s="66" t="s">
        <v>466</v>
      </c>
      <c r="AA349" s="66" t="str">
        <f>IF(OR(VLOOKUP(Table1[[#This Row],[sheet]],Prg!$A$7:$F$31,6,FALSE)=Prg!$O$2,VLOOKUP(Table1[[#This Row],[sheet]],Prg!$A$7:$F$31,6,FALSE)=Prg!$O$3),"Yes","No")</f>
        <v>No</v>
      </c>
      <c r="AB349" s="66" t="s">
        <v>2</v>
      </c>
      <c r="AC349" s="72">
        <v>20</v>
      </c>
      <c r="AD349" s="66">
        <f ca="1">IF(ISERROR(VLOOKUP(Table1[[#This Row],[item]],INDIRECT("'"&amp;Table1[[#This Row],[sheet]]&amp;"'!$A$8:$T$42"),Table1[[#This Row],[r]],FALSE)),"",VLOOKUP(Table1[[#This Row],[item]],INDIRECT("'"&amp;Table1[[#This Row],[sheet]]&amp;"'!$A$8:$T$42"),Table1[[#This Row],[r]],FALSE))</f>
        <v>0</v>
      </c>
      <c r="AE349" s="72" t="str">
        <f>IF(VLOOKUP(Table1[[#This Row],[sheet]],Prg!$A$7:$J$31,10,FALSE)="","",VLOOKUP(Table1[[#This Row],[sheet]],Prg!$A$7:$J$31,10,FALSE)*1)</f>
        <v/>
      </c>
      <c r="AF349" s="72">
        <f>VLOOKUP(Table1[[#This Row],[sheet]],Prg!$A$7:$J$31,5,FALSE)</f>
        <v>0</v>
      </c>
      <c r="AG349" s="72">
        <f>ROW()</f>
        <v>349</v>
      </c>
    </row>
    <row r="350" spans="24:33" hidden="1" x14ac:dyDescent="0.35">
      <c r="X350" s="66">
        <v>2</v>
      </c>
      <c r="Y350" s="66" t="s">
        <v>499</v>
      </c>
      <c r="Z350" s="66" t="s">
        <v>21</v>
      </c>
      <c r="AA350" s="66" t="str">
        <f>IF(OR(VLOOKUP(Table1[[#This Row],[sheet]],Prg!$A$7:$F$31,6,FALSE)=Prg!$O$2,VLOOKUP(Table1[[#This Row],[sheet]],Prg!$A$7:$F$31,6,FALSE)=Prg!$O$3),"Yes","No")</f>
        <v>No</v>
      </c>
      <c r="AB350" s="66" t="s">
        <v>2</v>
      </c>
      <c r="AC350" s="72">
        <v>20</v>
      </c>
      <c r="AD350" s="66">
        <f ca="1">IF(ISERROR(VLOOKUP(Table1[[#This Row],[item]],INDIRECT("'"&amp;Table1[[#This Row],[sheet]]&amp;"'!$A$8:$T$42"),Table1[[#This Row],[r]],FALSE)),"",VLOOKUP(Table1[[#This Row],[item]],INDIRECT("'"&amp;Table1[[#This Row],[sheet]]&amp;"'!$A$8:$T$42"),Table1[[#This Row],[r]],FALSE))</f>
        <v>0</v>
      </c>
      <c r="AE350" s="72" t="str">
        <f>IF(VLOOKUP(Table1[[#This Row],[sheet]],Prg!$A$7:$J$31,10,FALSE)="","",VLOOKUP(Table1[[#This Row],[sheet]],Prg!$A$7:$J$31,10,FALSE)*1)</f>
        <v/>
      </c>
      <c r="AF350" s="72">
        <f>VLOOKUP(Table1[[#This Row],[sheet]],Prg!$A$7:$J$31,5,FALSE)</f>
        <v>0</v>
      </c>
      <c r="AG350" s="72">
        <f>ROW()</f>
        <v>350</v>
      </c>
    </row>
    <row r="351" spans="24:33" hidden="1" x14ac:dyDescent="0.35">
      <c r="X351" s="66">
        <v>2</v>
      </c>
      <c r="Y351" s="66" t="s">
        <v>500</v>
      </c>
      <c r="Z351" s="66" t="s">
        <v>22</v>
      </c>
      <c r="AA351" s="66" t="str">
        <f>IF(OR(VLOOKUP(Table1[[#This Row],[sheet]],Prg!$A$7:$F$31,6,FALSE)=Prg!$O$2,VLOOKUP(Table1[[#This Row],[sheet]],Prg!$A$7:$F$31,6,FALSE)=Prg!$O$3),"Yes","No")</f>
        <v>No</v>
      </c>
      <c r="AB351" s="66" t="s">
        <v>2</v>
      </c>
      <c r="AC351" s="72">
        <v>20</v>
      </c>
      <c r="AD351" s="66">
        <f ca="1">IF(ISERROR(VLOOKUP(Table1[[#This Row],[item]],INDIRECT("'"&amp;Table1[[#This Row],[sheet]]&amp;"'!$A$8:$T$42"),Table1[[#This Row],[r]],FALSE)),"",VLOOKUP(Table1[[#This Row],[item]],INDIRECT("'"&amp;Table1[[#This Row],[sheet]]&amp;"'!$A$8:$T$42"),Table1[[#This Row],[r]],FALSE))</f>
        <v>0</v>
      </c>
      <c r="AE351" s="72" t="str">
        <f>IF(VLOOKUP(Table1[[#This Row],[sheet]],Prg!$A$7:$J$31,10,FALSE)="","",VLOOKUP(Table1[[#This Row],[sheet]],Prg!$A$7:$J$31,10,FALSE)*1)</f>
        <v/>
      </c>
      <c r="AF351" s="72">
        <f>VLOOKUP(Table1[[#This Row],[sheet]],Prg!$A$7:$J$31,5,FALSE)</f>
        <v>0</v>
      </c>
      <c r="AG351" s="72">
        <f>ROW()</f>
        <v>351</v>
      </c>
    </row>
    <row r="352" spans="24:33" hidden="1" x14ac:dyDescent="0.35">
      <c r="X352" s="66">
        <v>2</v>
      </c>
      <c r="Y352" s="66" t="s">
        <v>501</v>
      </c>
      <c r="Z352" s="66" t="s">
        <v>23</v>
      </c>
      <c r="AA352" s="66" t="str">
        <f>IF(OR(VLOOKUP(Table1[[#This Row],[sheet]],Prg!$A$7:$F$31,6,FALSE)=Prg!$O$2,VLOOKUP(Table1[[#This Row],[sheet]],Prg!$A$7:$F$31,6,FALSE)=Prg!$O$3),"Yes","No")</f>
        <v>No</v>
      </c>
      <c r="AB352" s="66" t="s">
        <v>2</v>
      </c>
      <c r="AC352" s="72">
        <v>20</v>
      </c>
      <c r="AD352" s="66">
        <f ca="1">IF(ISERROR(VLOOKUP(Table1[[#This Row],[item]],INDIRECT("'"&amp;Table1[[#This Row],[sheet]]&amp;"'!$A$8:$T$42"),Table1[[#This Row],[r]],FALSE)),"",VLOOKUP(Table1[[#This Row],[item]],INDIRECT("'"&amp;Table1[[#This Row],[sheet]]&amp;"'!$A$8:$T$42"),Table1[[#This Row],[r]],FALSE))</f>
        <v>0</v>
      </c>
      <c r="AE352" s="72" t="str">
        <f>IF(VLOOKUP(Table1[[#This Row],[sheet]],Prg!$A$7:$J$31,10,FALSE)="","",VLOOKUP(Table1[[#This Row],[sheet]],Prg!$A$7:$J$31,10,FALSE)*1)</f>
        <v/>
      </c>
      <c r="AF352" s="72">
        <f>VLOOKUP(Table1[[#This Row],[sheet]],Prg!$A$7:$J$31,5,FALSE)</f>
        <v>0</v>
      </c>
      <c r="AG352" s="72">
        <f>ROW()</f>
        <v>352</v>
      </c>
    </row>
    <row r="353" spans="24:33" hidden="1" x14ac:dyDescent="0.35">
      <c r="X353" s="66">
        <v>2</v>
      </c>
      <c r="Y353" s="66" t="s">
        <v>502</v>
      </c>
      <c r="Z353" s="66" t="s">
        <v>467</v>
      </c>
      <c r="AA353" s="66" t="str">
        <f>IF(OR(VLOOKUP(Table1[[#This Row],[sheet]],Prg!$A$7:$F$31,6,FALSE)=Prg!$O$2,VLOOKUP(Table1[[#This Row],[sheet]],Prg!$A$7:$F$31,6,FALSE)=Prg!$O$3),"Yes","No")</f>
        <v>No</v>
      </c>
      <c r="AB353" s="66" t="s">
        <v>2</v>
      </c>
      <c r="AC353" s="72">
        <v>20</v>
      </c>
      <c r="AD353" s="66">
        <f ca="1">IF(ISERROR(VLOOKUP(Table1[[#This Row],[item]],INDIRECT("'"&amp;Table1[[#This Row],[sheet]]&amp;"'!$A$8:$T$42"),Table1[[#This Row],[r]],FALSE)),"",VLOOKUP(Table1[[#This Row],[item]],INDIRECT("'"&amp;Table1[[#This Row],[sheet]]&amp;"'!$A$8:$T$42"),Table1[[#This Row],[r]],FALSE))</f>
        <v>0</v>
      </c>
      <c r="AE353" s="72" t="str">
        <f>IF(VLOOKUP(Table1[[#This Row],[sheet]],Prg!$A$7:$J$31,10,FALSE)="","",VLOOKUP(Table1[[#This Row],[sheet]],Prg!$A$7:$J$31,10,FALSE)*1)</f>
        <v/>
      </c>
      <c r="AF353" s="72">
        <f>VLOOKUP(Table1[[#This Row],[sheet]],Prg!$A$7:$J$31,5,FALSE)</f>
        <v>0</v>
      </c>
      <c r="AG353" s="72">
        <f>ROW()</f>
        <v>353</v>
      </c>
    </row>
    <row r="354" spans="24:33" hidden="1" x14ac:dyDescent="0.35">
      <c r="X354" s="66">
        <v>2</v>
      </c>
      <c r="Y354" s="66" t="s">
        <v>473</v>
      </c>
      <c r="Z354" s="66" t="s">
        <v>1</v>
      </c>
      <c r="AA354" s="66" t="str">
        <f>IF(OR(VLOOKUP(Table1[[#This Row],[sheet]],Prg!$A$7:$F$31,6,FALSE)=Prg!$O$2,VLOOKUP(Table1[[#This Row],[sheet]],Prg!$A$7:$F$31,6,FALSE)=Prg!$O$3),"Yes","No")</f>
        <v>No</v>
      </c>
      <c r="AB354" s="66" t="s">
        <v>2</v>
      </c>
      <c r="AC354" s="72">
        <v>20</v>
      </c>
      <c r="AD354" s="66">
        <f ca="1">IF(ISERROR(VLOOKUP(Table1[[#This Row],[item]],INDIRECT("'"&amp;Table1[[#This Row],[sheet]]&amp;"'!$A$8:$T$42"),Table1[[#This Row],[r]],FALSE)),"",VLOOKUP(Table1[[#This Row],[item]],INDIRECT("'"&amp;Table1[[#This Row],[sheet]]&amp;"'!$A$8:$T$42"),Table1[[#This Row],[r]],FALSE))</f>
        <v>0</v>
      </c>
      <c r="AE354" s="72" t="str">
        <f>IF(VLOOKUP(Table1[[#This Row],[sheet]],Prg!$A$7:$J$31,10,FALSE)="","",VLOOKUP(Table1[[#This Row],[sheet]],Prg!$A$7:$J$31,10,FALSE)*1)</f>
        <v/>
      </c>
      <c r="AF354" s="72">
        <f>VLOOKUP(Table1[[#This Row],[sheet]],Prg!$A$7:$J$31,5,FALSE)</f>
        <v>0</v>
      </c>
      <c r="AG354" s="72">
        <f>ROW()</f>
        <v>354</v>
      </c>
    </row>
    <row r="355" spans="24:33" hidden="1" x14ac:dyDescent="0.35">
      <c r="X355" s="66">
        <v>2</v>
      </c>
      <c r="Y355" s="66" t="s">
        <v>474</v>
      </c>
      <c r="Z355" s="66" t="s">
        <v>24</v>
      </c>
      <c r="AA355" s="66" t="str">
        <f>IF(OR(VLOOKUP(Table1[[#This Row],[sheet]],Prg!$A$7:$F$31,6,FALSE)=Prg!$O$2,VLOOKUP(Table1[[#This Row],[sheet]],Prg!$A$7:$F$31,6,FALSE)=Prg!$O$3),"Yes","No")</f>
        <v>No</v>
      </c>
      <c r="AB355" s="66" t="s">
        <v>2</v>
      </c>
      <c r="AC355" s="72">
        <v>20</v>
      </c>
      <c r="AD355" s="66">
        <f ca="1">IF(ISERROR(VLOOKUP(Table1[[#This Row],[item]],INDIRECT("'"&amp;Table1[[#This Row],[sheet]]&amp;"'!$A$8:$T$42"),Table1[[#This Row],[r]],FALSE)),"",VLOOKUP(Table1[[#This Row],[item]],INDIRECT("'"&amp;Table1[[#This Row],[sheet]]&amp;"'!$A$8:$T$42"),Table1[[#This Row],[r]],FALSE))</f>
        <v>0</v>
      </c>
      <c r="AE355" s="72" t="str">
        <f>IF(VLOOKUP(Table1[[#This Row],[sheet]],Prg!$A$7:$J$31,10,FALSE)="","",VLOOKUP(Table1[[#This Row],[sheet]],Prg!$A$7:$J$31,10,FALSE)*1)</f>
        <v/>
      </c>
      <c r="AF355" s="72">
        <f>VLOOKUP(Table1[[#This Row],[sheet]],Prg!$A$7:$J$31,5,FALSE)</f>
        <v>0</v>
      </c>
      <c r="AG355" s="72">
        <f>ROW()</f>
        <v>355</v>
      </c>
    </row>
    <row r="356" spans="24:33" hidden="1" x14ac:dyDescent="0.35">
      <c r="X356" s="66">
        <v>2</v>
      </c>
      <c r="Y356" s="66" t="s">
        <v>477</v>
      </c>
      <c r="Z356" s="66" t="s">
        <v>25</v>
      </c>
      <c r="AA356" s="66" t="str">
        <f>IF(OR(VLOOKUP(Table1[[#This Row],[sheet]],Prg!$A$7:$F$31,6,FALSE)=Prg!$O$2,VLOOKUP(Table1[[#This Row],[sheet]],Prg!$A$7:$F$31,6,FALSE)=Prg!$O$3),"Yes","No")</f>
        <v>No</v>
      </c>
      <c r="AB356" s="66" t="s">
        <v>2</v>
      </c>
      <c r="AC356" s="72">
        <v>20</v>
      </c>
      <c r="AD356" s="66">
        <f ca="1">IF(ISERROR(VLOOKUP(Table1[[#This Row],[item]],INDIRECT("'"&amp;Table1[[#This Row],[sheet]]&amp;"'!$A$8:$T$42"),Table1[[#This Row],[r]],FALSE)),"",VLOOKUP(Table1[[#This Row],[item]],INDIRECT("'"&amp;Table1[[#This Row],[sheet]]&amp;"'!$A$8:$T$42"),Table1[[#This Row],[r]],FALSE))</f>
        <v>0</v>
      </c>
      <c r="AE356" s="72" t="str">
        <f>IF(VLOOKUP(Table1[[#This Row],[sheet]],Prg!$A$7:$J$31,10,FALSE)="","",VLOOKUP(Table1[[#This Row],[sheet]],Prg!$A$7:$J$31,10,FALSE)*1)</f>
        <v/>
      </c>
      <c r="AF356" s="72">
        <f>VLOOKUP(Table1[[#This Row],[sheet]],Prg!$A$7:$J$31,5,FALSE)</f>
        <v>0</v>
      </c>
      <c r="AG356" s="72">
        <f>ROW()</f>
        <v>356</v>
      </c>
    </row>
    <row r="357" spans="24:33" hidden="1" x14ac:dyDescent="0.35">
      <c r="X357" s="66">
        <v>2</v>
      </c>
      <c r="Y357" s="66" t="s">
        <v>478</v>
      </c>
      <c r="Z357" s="66" t="s">
        <v>26</v>
      </c>
      <c r="AA357" s="66" t="str">
        <f>IF(OR(VLOOKUP(Table1[[#This Row],[sheet]],Prg!$A$7:$F$31,6,FALSE)=Prg!$O$2,VLOOKUP(Table1[[#This Row],[sheet]],Prg!$A$7:$F$31,6,FALSE)=Prg!$O$3),"Yes","No")</f>
        <v>No</v>
      </c>
      <c r="AB357" s="66" t="s">
        <v>2</v>
      </c>
      <c r="AC357" s="72">
        <v>20</v>
      </c>
      <c r="AD357" s="66">
        <f ca="1">IF(ISERROR(VLOOKUP(Table1[[#This Row],[item]],INDIRECT("'"&amp;Table1[[#This Row],[sheet]]&amp;"'!$A$8:$T$42"),Table1[[#This Row],[r]],FALSE)),"",VLOOKUP(Table1[[#This Row],[item]],INDIRECT("'"&amp;Table1[[#This Row],[sheet]]&amp;"'!$A$8:$T$42"),Table1[[#This Row],[r]],FALSE))</f>
        <v>0</v>
      </c>
      <c r="AE357" s="72" t="str">
        <f>IF(VLOOKUP(Table1[[#This Row],[sheet]],Prg!$A$7:$J$31,10,FALSE)="","",VLOOKUP(Table1[[#This Row],[sheet]],Prg!$A$7:$J$31,10,FALSE)*1)</f>
        <v/>
      </c>
      <c r="AF357" s="72">
        <f>VLOOKUP(Table1[[#This Row],[sheet]],Prg!$A$7:$J$31,5,FALSE)</f>
        <v>0</v>
      </c>
      <c r="AG357" s="72">
        <f>ROW()</f>
        <v>357</v>
      </c>
    </row>
    <row r="358" spans="24:33" hidden="1" x14ac:dyDescent="0.35">
      <c r="X358" s="66">
        <v>2</v>
      </c>
      <c r="Y358" s="66" t="s">
        <v>479</v>
      </c>
      <c r="Z358" s="66" t="s">
        <v>27</v>
      </c>
      <c r="AA358" s="66" t="str">
        <f>IF(OR(VLOOKUP(Table1[[#This Row],[sheet]],Prg!$A$7:$F$31,6,FALSE)=Prg!$O$2,VLOOKUP(Table1[[#This Row],[sheet]],Prg!$A$7:$F$31,6,FALSE)=Prg!$O$3),"Yes","No")</f>
        <v>No</v>
      </c>
      <c r="AB358" s="66" t="s">
        <v>2</v>
      </c>
      <c r="AC358" s="72">
        <v>20</v>
      </c>
      <c r="AD358" s="66">
        <f ca="1">IF(ISERROR(VLOOKUP(Table1[[#This Row],[item]],INDIRECT("'"&amp;Table1[[#This Row],[sheet]]&amp;"'!$A$8:$T$42"),Table1[[#This Row],[r]],FALSE)),"",VLOOKUP(Table1[[#This Row],[item]],INDIRECT("'"&amp;Table1[[#This Row],[sheet]]&amp;"'!$A$8:$T$42"),Table1[[#This Row],[r]],FALSE))</f>
        <v>0</v>
      </c>
      <c r="AE358" s="72" t="str">
        <f>IF(VLOOKUP(Table1[[#This Row],[sheet]],Prg!$A$7:$J$31,10,FALSE)="","",VLOOKUP(Table1[[#This Row],[sheet]],Prg!$A$7:$J$31,10,FALSE)*1)</f>
        <v/>
      </c>
      <c r="AF358" s="72">
        <f>VLOOKUP(Table1[[#This Row],[sheet]],Prg!$A$7:$J$31,5,FALSE)</f>
        <v>0</v>
      </c>
      <c r="AG358" s="72">
        <f>ROW()</f>
        <v>358</v>
      </c>
    </row>
    <row r="359" spans="24:33" hidden="1" x14ac:dyDescent="0.35">
      <c r="X359" s="66">
        <v>2</v>
      </c>
      <c r="Y359" s="66" t="s">
        <v>475</v>
      </c>
      <c r="Z359" s="66" t="s">
        <v>28</v>
      </c>
      <c r="AA359" s="66" t="str">
        <f>IF(OR(VLOOKUP(Table1[[#This Row],[sheet]],Prg!$A$7:$F$31,6,FALSE)=Prg!$O$2,VLOOKUP(Table1[[#This Row],[sheet]],Prg!$A$7:$F$31,6,FALSE)=Prg!$O$3),"Yes","No")</f>
        <v>No</v>
      </c>
      <c r="AB359" s="66" t="s">
        <v>2</v>
      </c>
      <c r="AC359" s="72">
        <v>20</v>
      </c>
      <c r="AD359" s="66">
        <f ca="1">IF(ISERROR(VLOOKUP(Table1[[#This Row],[item]],INDIRECT("'"&amp;Table1[[#This Row],[sheet]]&amp;"'!$A$8:$T$42"),Table1[[#This Row],[r]],FALSE)),"",VLOOKUP(Table1[[#This Row],[item]],INDIRECT("'"&amp;Table1[[#This Row],[sheet]]&amp;"'!$A$8:$T$42"),Table1[[#This Row],[r]],FALSE))</f>
        <v>0</v>
      </c>
      <c r="AE359" s="72" t="str">
        <f>IF(VLOOKUP(Table1[[#This Row],[sheet]],Prg!$A$7:$J$31,10,FALSE)="","",VLOOKUP(Table1[[#This Row],[sheet]],Prg!$A$7:$J$31,10,FALSE)*1)</f>
        <v/>
      </c>
      <c r="AF359" s="72">
        <f>VLOOKUP(Table1[[#This Row],[sheet]],Prg!$A$7:$J$31,5,FALSE)</f>
        <v>0</v>
      </c>
      <c r="AG359" s="72">
        <f>ROW()</f>
        <v>359</v>
      </c>
    </row>
    <row r="360" spans="24:33" hidden="1" x14ac:dyDescent="0.35">
      <c r="X360" s="66">
        <v>2</v>
      </c>
      <c r="Y360" s="66" t="s">
        <v>480</v>
      </c>
      <c r="Z360" s="66" t="s">
        <v>29</v>
      </c>
      <c r="AA360" s="66" t="str">
        <f>IF(OR(VLOOKUP(Table1[[#This Row],[sheet]],Prg!$A$7:$F$31,6,FALSE)=Prg!$O$2,VLOOKUP(Table1[[#This Row],[sheet]],Prg!$A$7:$F$31,6,FALSE)=Prg!$O$3),"Yes","No")</f>
        <v>No</v>
      </c>
      <c r="AB360" s="66" t="s">
        <v>2</v>
      </c>
      <c r="AC360" s="72">
        <v>20</v>
      </c>
      <c r="AD360" s="66">
        <f ca="1">IF(ISERROR(VLOOKUP(Table1[[#This Row],[item]],INDIRECT("'"&amp;Table1[[#This Row],[sheet]]&amp;"'!$A$8:$T$42"),Table1[[#This Row],[r]],FALSE)),"",VLOOKUP(Table1[[#This Row],[item]],INDIRECT("'"&amp;Table1[[#This Row],[sheet]]&amp;"'!$A$8:$T$42"),Table1[[#This Row],[r]],FALSE))</f>
        <v>0</v>
      </c>
      <c r="AE360" s="72" t="str">
        <f>IF(VLOOKUP(Table1[[#This Row],[sheet]],Prg!$A$7:$J$31,10,FALSE)="","",VLOOKUP(Table1[[#This Row],[sheet]],Prg!$A$7:$J$31,10,FALSE)*1)</f>
        <v/>
      </c>
      <c r="AF360" s="72">
        <f>VLOOKUP(Table1[[#This Row],[sheet]],Prg!$A$7:$J$31,5,FALSE)</f>
        <v>0</v>
      </c>
      <c r="AG360" s="72">
        <f>ROW()</f>
        <v>360</v>
      </c>
    </row>
    <row r="361" spans="24:33" hidden="1" x14ac:dyDescent="0.35">
      <c r="X361" s="66">
        <v>2</v>
      </c>
      <c r="Y361" s="66" t="s">
        <v>481</v>
      </c>
      <c r="Z361" s="66" t="s">
        <v>30</v>
      </c>
      <c r="AA361" s="66" t="str">
        <f>IF(OR(VLOOKUP(Table1[[#This Row],[sheet]],Prg!$A$7:$F$31,6,FALSE)=Prg!$O$2,VLOOKUP(Table1[[#This Row],[sheet]],Prg!$A$7:$F$31,6,FALSE)=Prg!$O$3),"Yes","No")</f>
        <v>No</v>
      </c>
      <c r="AB361" s="66" t="s">
        <v>2</v>
      </c>
      <c r="AC361" s="72">
        <v>20</v>
      </c>
      <c r="AD361" s="66">
        <f ca="1">IF(ISERROR(VLOOKUP(Table1[[#This Row],[item]],INDIRECT("'"&amp;Table1[[#This Row],[sheet]]&amp;"'!$A$8:$T$42"),Table1[[#This Row],[r]],FALSE)),"",VLOOKUP(Table1[[#This Row],[item]],INDIRECT("'"&amp;Table1[[#This Row],[sheet]]&amp;"'!$A$8:$T$42"),Table1[[#This Row],[r]],FALSE))</f>
        <v>0</v>
      </c>
      <c r="AE361" s="72" t="str">
        <f>IF(VLOOKUP(Table1[[#This Row],[sheet]],Prg!$A$7:$J$31,10,FALSE)="","",VLOOKUP(Table1[[#This Row],[sheet]],Prg!$A$7:$J$31,10,FALSE)*1)</f>
        <v/>
      </c>
      <c r="AF361" s="72">
        <f>VLOOKUP(Table1[[#This Row],[sheet]],Prg!$A$7:$J$31,5,FALSE)</f>
        <v>0</v>
      </c>
      <c r="AG361" s="72">
        <f>ROW()</f>
        <v>361</v>
      </c>
    </row>
    <row r="362" spans="24:33" hidden="1" x14ac:dyDescent="0.35">
      <c r="X362" s="66">
        <v>2</v>
      </c>
      <c r="Y362" s="66" t="s">
        <v>482</v>
      </c>
      <c r="Z362" s="66" t="s">
        <v>27</v>
      </c>
      <c r="AA362" s="66" t="str">
        <f>IF(OR(VLOOKUP(Table1[[#This Row],[sheet]],Prg!$A$7:$F$31,6,FALSE)=Prg!$O$2,VLOOKUP(Table1[[#This Row],[sheet]],Prg!$A$7:$F$31,6,FALSE)=Prg!$O$3),"Yes","No")</f>
        <v>No</v>
      </c>
      <c r="AB362" s="66" t="s">
        <v>2</v>
      </c>
      <c r="AC362" s="72">
        <v>20</v>
      </c>
      <c r="AD362" s="66">
        <f ca="1">IF(ISERROR(VLOOKUP(Table1[[#This Row],[item]],INDIRECT("'"&amp;Table1[[#This Row],[sheet]]&amp;"'!$A$8:$T$42"),Table1[[#This Row],[r]],FALSE)),"",VLOOKUP(Table1[[#This Row],[item]],INDIRECT("'"&amp;Table1[[#This Row],[sheet]]&amp;"'!$A$8:$T$42"),Table1[[#This Row],[r]],FALSE))</f>
        <v>0</v>
      </c>
      <c r="AE362" s="72" t="str">
        <f>IF(VLOOKUP(Table1[[#This Row],[sheet]],Prg!$A$7:$J$31,10,FALSE)="","",VLOOKUP(Table1[[#This Row],[sheet]],Prg!$A$7:$J$31,10,FALSE)*1)</f>
        <v/>
      </c>
      <c r="AF362" s="72">
        <f>VLOOKUP(Table1[[#This Row],[sheet]],Prg!$A$7:$J$31,5,FALSE)</f>
        <v>0</v>
      </c>
      <c r="AG362" s="72">
        <f>ROW()</f>
        <v>362</v>
      </c>
    </row>
    <row r="363" spans="24:33" hidden="1" x14ac:dyDescent="0.35">
      <c r="X363" s="66">
        <v>2</v>
      </c>
      <c r="Y363" s="66" t="s">
        <v>476</v>
      </c>
      <c r="Z363" s="66" t="s">
        <v>469</v>
      </c>
      <c r="AA363" s="66" t="str">
        <f>IF(OR(VLOOKUP(Table1[[#This Row],[sheet]],Prg!$A$7:$F$31,6,FALSE)=Prg!$O$2,VLOOKUP(Table1[[#This Row],[sheet]],Prg!$A$7:$F$31,6,FALSE)=Prg!$O$3),"Yes","No")</f>
        <v>No</v>
      </c>
      <c r="AB363" s="66" t="s">
        <v>2</v>
      </c>
      <c r="AC363" s="72">
        <v>20</v>
      </c>
      <c r="AD363" s="66">
        <f ca="1">IF(ISERROR(VLOOKUP(Table1[[#This Row],[item]],INDIRECT("'"&amp;Table1[[#This Row],[sheet]]&amp;"'!$A$8:$T$42"),Table1[[#This Row],[r]],FALSE)),"",VLOOKUP(Table1[[#This Row],[item]],INDIRECT("'"&amp;Table1[[#This Row],[sheet]]&amp;"'!$A$8:$T$42"),Table1[[#This Row],[r]],FALSE))</f>
        <v>0</v>
      </c>
      <c r="AE363" s="72" t="str">
        <f>IF(VLOOKUP(Table1[[#This Row],[sheet]],Prg!$A$7:$J$31,10,FALSE)="","",VLOOKUP(Table1[[#This Row],[sheet]],Prg!$A$7:$J$31,10,FALSE)*1)</f>
        <v/>
      </c>
      <c r="AF363" s="72">
        <f>VLOOKUP(Table1[[#This Row],[sheet]],Prg!$A$7:$J$31,5,FALSE)</f>
        <v>0</v>
      </c>
      <c r="AG363" s="72">
        <f>ROW()</f>
        <v>363</v>
      </c>
    </row>
    <row r="364" spans="24:33" hidden="1" x14ac:dyDescent="0.35">
      <c r="X364" s="66">
        <v>2</v>
      </c>
      <c r="Y364" s="66" t="s">
        <v>483</v>
      </c>
      <c r="Z364" s="66" t="s">
        <v>470</v>
      </c>
      <c r="AA364" s="66" t="str">
        <f>IF(OR(VLOOKUP(Table1[[#This Row],[sheet]],Prg!$A$7:$F$31,6,FALSE)=Prg!$O$2,VLOOKUP(Table1[[#This Row],[sheet]],Prg!$A$7:$F$31,6,FALSE)=Prg!$O$3),"Yes","No")</f>
        <v>No</v>
      </c>
      <c r="AB364" s="66" t="s">
        <v>2</v>
      </c>
      <c r="AC364" s="72">
        <v>20</v>
      </c>
      <c r="AD364" s="66">
        <f ca="1">IF(ISERROR(VLOOKUP(Table1[[#This Row],[item]],INDIRECT("'"&amp;Table1[[#This Row],[sheet]]&amp;"'!$A$8:$T$42"),Table1[[#This Row],[r]],FALSE)),"",VLOOKUP(Table1[[#This Row],[item]],INDIRECT("'"&amp;Table1[[#This Row],[sheet]]&amp;"'!$A$8:$T$42"),Table1[[#This Row],[r]],FALSE))</f>
        <v>0</v>
      </c>
      <c r="AE364" s="72" t="str">
        <f>IF(VLOOKUP(Table1[[#This Row],[sheet]],Prg!$A$7:$J$31,10,FALSE)="","",VLOOKUP(Table1[[#This Row],[sheet]],Prg!$A$7:$J$31,10,FALSE)*1)</f>
        <v/>
      </c>
      <c r="AF364" s="72">
        <f>VLOOKUP(Table1[[#This Row],[sheet]],Prg!$A$7:$J$31,5,FALSE)</f>
        <v>0</v>
      </c>
      <c r="AG364" s="72">
        <f>ROW()</f>
        <v>364</v>
      </c>
    </row>
    <row r="365" spans="24:33" hidden="1" x14ac:dyDescent="0.35">
      <c r="X365" s="66">
        <v>2</v>
      </c>
      <c r="Y365" s="66" t="s">
        <v>484</v>
      </c>
      <c r="Z365" s="66" t="s">
        <v>471</v>
      </c>
      <c r="AA365" s="66" t="str">
        <f>IF(OR(VLOOKUP(Table1[[#This Row],[sheet]],Prg!$A$7:$F$31,6,FALSE)=Prg!$O$2,VLOOKUP(Table1[[#This Row],[sheet]],Prg!$A$7:$F$31,6,FALSE)=Prg!$O$3),"Yes","No")</f>
        <v>No</v>
      </c>
      <c r="AB365" s="66" t="s">
        <v>2</v>
      </c>
      <c r="AC365" s="72">
        <v>20</v>
      </c>
      <c r="AD365" s="66">
        <f ca="1">IF(ISERROR(VLOOKUP(Table1[[#This Row],[item]],INDIRECT("'"&amp;Table1[[#This Row],[sheet]]&amp;"'!$A$8:$T$42"),Table1[[#This Row],[r]],FALSE)),"",VLOOKUP(Table1[[#This Row],[item]],INDIRECT("'"&amp;Table1[[#This Row],[sheet]]&amp;"'!$A$8:$T$42"),Table1[[#This Row],[r]],FALSE))</f>
        <v>0</v>
      </c>
      <c r="AE365" s="72" t="str">
        <f>IF(VLOOKUP(Table1[[#This Row],[sheet]],Prg!$A$7:$J$31,10,FALSE)="","",VLOOKUP(Table1[[#This Row],[sheet]],Prg!$A$7:$J$31,10,FALSE)*1)</f>
        <v/>
      </c>
      <c r="AF365" s="72">
        <f>VLOOKUP(Table1[[#This Row],[sheet]],Prg!$A$7:$J$31,5,FALSE)</f>
        <v>0</v>
      </c>
      <c r="AG365" s="72">
        <f>ROW()</f>
        <v>365</v>
      </c>
    </row>
    <row r="366" spans="24:33" hidden="1" x14ac:dyDescent="0.35">
      <c r="X366" s="66">
        <v>2</v>
      </c>
      <c r="Y366" s="66" t="s">
        <v>485</v>
      </c>
      <c r="Z366" s="66" t="s">
        <v>472</v>
      </c>
      <c r="AA366" s="66" t="str">
        <f>IF(OR(VLOOKUP(Table1[[#This Row],[sheet]],Prg!$A$7:$F$31,6,FALSE)=Prg!$O$2,VLOOKUP(Table1[[#This Row],[sheet]],Prg!$A$7:$F$31,6,FALSE)=Prg!$O$3),"Yes","No")</f>
        <v>No</v>
      </c>
      <c r="AB366" s="66" t="s">
        <v>2</v>
      </c>
      <c r="AC366" s="72">
        <v>20</v>
      </c>
      <c r="AD366" s="66">
        <f ca="1">IF(ISERROR(VLOOKUP(Table1[[#This Row],[item]],INDIRECT("'"&amp;Table1[[#This Row],[sheet]]&amp;"'!$A$8:$T$42"),Table1[[#This Row],[r]],FALSE)),"",VLOOKUP(Table1[[#This Row],[item]],INDIRECT("'"&amp;Table1[[#This Row],[sheet]]&amp;"'!$A$8:$T$42"),Table1[[#This Row],[r]],FALSE))</f>
        <v>0</v>
      </c>
      <c r="AE366" s="72" t="str">
        <f>IF(VLOOKUP(Table1[[#This Row],[sheet]],Prg!$A$7:$J$31,10,FALSE)="","",VLOOKUP(Table1[[#This Row],[sheet]],Prg!$A$7:$J$31,10,FALSE)*1)</f>
        <v/>
      </c>
      <c r="AF366" s="72">
        <f>VLOOKUP(Table1[[#This Row],[sheet]],Prg!$A$7:$J$31,5,FALSE)</f>
        <v>0</v>
      </c>
      <c r="AG366" s="72">
        <f>ROW()</f>
        <v>366</v>
      </c>
    </row>
    <row r="367" spans="24:33" hidden="1" x14ac:dyDescent="0.35">
      <c r="X367" s="66">
        <v>2</v>
      </c>
      <c r="Y367" s="66" t="s">
        <v>486</v>
      </c>
      <c r="Z367" s="66" t="s">
        <v>31</v>
      </c>
      <c r="AA367" s="66" t="str">
        <f>IF(OR(VLOOKUP(Table1[[#This Row],[sheet]],Prg!$A$7:$F$31,6,FALSE)=Prg!$O$2,VLOOKUP(Table1[[#This Row],[sheet]],Prg!$A$7:$F$31,6,FALSE)=Prg!$O$3),"Yes","No")</f>
        <v>No</v>
      </c>
      <c r="AB367" s="66" t="s">
        <v>2</v>
      </c>
      <c r="AC367" s="72">
        <v>20</v>
      </c>
      <c r="AD367" s="66">
        <f ca="1">IF(ISERROR(VLOOKUP(Table1[[#This Row],[item]],INDIRECT("'"&amp;Table1[[#This Row],[sheet]]&amp;"'!$A$8:$T$42"),Table1[[#This Row],[r]],FALSE)),"",VLOOKUP(Table1[[#This Row],[item]],INDIRECT("'"&amp;Table1[[#This Row],[sheet]]&amp;"'!$A$8:$T$42"),Table1[[#This Row],[r]],FALSE))</f>
        <v>0</v>
      </c>
      <c r="AE367" s="72" t="str">
        <f>IF(VLOOKUP(Table1[[#This Row],[sheet]],Prg!$A$7:$J$31,10,FALSE)="","",VLOOKUP(Table1[[#This Row],[sheet]],Prg!$A$7:$J$31,10,FALSE)*1)</f>
        <v/>
      </c>
      <c r="AF367" s="72">
        <f>VLOOKUP(Table1[[#This Row],[sheet]],Prg!$A$7:$J$31,5,FALSE)</f>
        <v>0</v>
      </c>
      <c r="AG367" s="72">
        <f>ROW()</f>
        <v>367</v>
      </c>
    </row>
    <row r="368" spans="24:33" hidden="1" x14ac:dyDescent="0.35">
      <c r="X368" s="66">
        <v>3</v>
      </c>
      <c r="Y368" s="70" t="s">
        <v>487</v>
      </c>
      <c r="Z368" s="70" t="s">
        <v>12</v>
      </c>
      <c r="AA368" s="70" t="str">
        <f>IF(OR(VLOOKUP(Table1[[#This Row],[sheet]],Prg!$A$7:$F$31,6,FALSE)=Prg!$O$2,VLOOKUP(Table1[[#This Row],[sheet]],Prg!$A$7:$F$31,6,FALSE)=Prg!$O$3),"Yes","No")</f>
        <v>No</v>
      </c>
      <c r="AB368" s="70">
        <v>2022</v>
      </c>
      <c r="AC368" s="72">
        <v>15</v>
      </c>
      <c r="AD368" s="66">
        <f ca="1">IF(ISERROR(VLOOKUP(Table1[[#This Row],[item]],INDIRECT("'"&amp;Table1[[#This Row],[sheet]]&amp;"'!$A$8:$T$42"),Table1[[#This Row],[r]],FALSE)),"",VLOOKUP(Table1[[#This Row],[item]],INDIRECT("'"&amp;Table1[[#This Row],[sheet]]&amp;"'!$A$8:$T$42"),Table1[[#This Row],[r]],FALSE))</f>
        <v>0</v>
      </c>
      <c r="AE368" s="72" t="str">
        <f>IF(VLOOKUP(Table1[[#This Row],[sheet]],Prg!$A$7:$J$31,10,FALSE)="","",VLOOKUP(Table1[[#This Row],[sheet]],Prg!$A$7:$J$31,10,FALSE)*1)</f>
        <v/>
      </c>
      <c r="AF368" s="72">
        <f>VLOOKUP(Table1[[#This Row],[sheet]],Prg!$A$7:$J$31,5,FALSE)</f>
        <v>0</v>
      </c>
      <c r="AG368" s="72">
        <f>ROW()</f>
        <v>368</v>
      </c>
    </row>
    <row r="369" spans="24:33" hidden="1" x14ac:dyDescent="0.35">
      <c r="X369" s="66">
        <v>3</v>
      </c>
      <c r="Y369" s="66" t="s">
        <v>488</v>
      </c>
      <c r="Z369" s="66" t="s">
        <v>13</v>
      </c>
      <c r="AA369" s="66" t="str">
        <f>IF(OR(VLOOKUP(Table1[[#This Row],[sheet]],Prg!$A$7:$F$31,6,FALSE)=Prg!$O$2,VLOOKUP(Table1[[#This Row],[sheet]],Prg!$A$7:$F$31,6,FALSE)=Prg!$O$3),"Yes","No")</f>
        <v>No</v>
      </c>
      <c r="AB369" s="66">
        <v>2022</v>
      </c>
      <c r="AC369" s="72">
        <v>15</v>
      </c>
      <c r="AD369" s="66">
        <f ca="1">IF(ISERROR(VLOOKUP(Table1[[#This Row],[item]],INDIRECT("'"&amp;Table1[[#This Row],[sheet]]&amp;"'!$A$8:$T$42"),Table1[[#This Row],[r]],FALSE)),"",VLOOKUP(Table1[[#This Row],[item]],INDIRECT("'"&amp;Table1[[#This Row],[sheet]]&amp;"'!$A$8:$T$42"),Table1[[#This Row],[r]],FALSE))</f>
        <v>0</v>
      </c>
      <c r="AE369" s="72" t="str">
        <f>IF(VLOOKUP(Table1[[#This Row],[sheet]],Prg!$A$7:$J$31,10,FALSE)="","",VLOOKUP(Table1[[#This Row],[sheet]],Prg!$A$7:$J$31,10,FALSE)*1)</f>
        <v/>
      </c>
      <c r="AF369" s="72">
        <f>VLOOKUP(Table1[[#This Row],[sheet]],Prg!$A$7:$J$31,5,FALSE)</f>
        <v>0</v>
      </c>
      <c r="AG369" s="72">
        <f>ROW()</f>
        <v>369</v>
      </c>
    </row>
    <row r="370" spans="24:33" hidden="1" x14ac:dyDescent="0.35">
      <c r="X370" s="66">
        <v>3</v>
      </c>
      <c r="Y370" s="66" t="s">
        <v>489</v>
      </c>
      <c r="Z370" s="66" t="s">
        <v>14</v>
      </c>
      <c r="AA370" s="66" t="str">
        <f>IF(OR(VLOOKUP(Table1[[#This Row],[sheet]],Prg!$A$7:$F$31,6,FALSE)=Prg!$O$2,VLOOKUP(Table1[[#This Row],[sheet]],Prg!$A$7:$F$31,6,FALSE)=Prg!$O$3),"Yes","No")</f>
        <v>No</v>
      </c>
      <c r="AB370" s="66">
        <v>2022</v>
      </c>
      <c r="AC370" s="72">
        <v>15</v>
      </c>
      <c r="AD370" s="66">
        <f ca="1">IF(ISERROR(VLOOKUP(Table1[[#This Row],[item]],INDIRECT("'"&amp;Table1[[#This Row],[sheet]]&amp;"'!$A$8:$T$42"),Table1[[#This Row],[r]],FALSE)),"",VLOOKUP(Table1[[#This Row],[item]],INDIRECT("'"&amp;Table1[[#This Row],[sheet]]&amp;"'!$A$8:$T$42"),Table1[[#This Row],[r]],FALSE))</f>
        <v>0</v>
      </c>
      <c r="AE370" s="72" t="str">
        <f>IF(VLOOKUP(Table1[[#This Row],[sheet]],Prg!$A$7:$J$31,10,FALSE)="","",VLOOKUP(Table1[[#This Row],[sheet]],Prg!$A$7:$J$31,10,FALSE)*1)</f>
        <v/>
      </c>
      <c r="AF370" s="72">
        <f>VLOOKUP(Table1[[#This Row],[sheet]],Prg!$A$7:$J$31,5,FALSE)</f>
        <v>0</v>
      </c>
      <c r="AG370" s="72">
        <f>ROW()</f>
        <v>370</v>
      </c>
    </row>
    <row r="371" spans="24:33" hidden="1" x14ac:dyDescent="0.35">
      <c r="X371" s="66">
        <v>3</v>
      </c>
      <c r="Y371" s="66" t="s">
        <v>490</v>
      </c>
      <c r="Z371" s="66" t="s">
        <v>464</v>
      </c>
      <c r="AA371" s="66" t="str">
        <f>IF(OR(VLOOKUP(Table1[[#This Row],[sheet]],Prg!$A$7:$F$31,6,FALSE)=Prg!$O$2,VLOOKUP(Table1[[#This Row],[sheet]],Prg!$A$7:$F$31,6,FALSE)=Prg!$O$3),"Yes","No")</f>
        <v>No</v>
      </c>
      <c r="AB371" s="66">
        <v>2022</v>
      </c>
      <c r="AC371" s="72">
        <v>15</v>
      </c>
      <c r="AD371" s="66">
        <f ca="1">IF(ISERROR(VLOOKUP(Table1[[#This Row],[item]],INDIRECT("'"&amp;Table1[[#This Row],[sheet]]&amp;"'!$A$8:$T$42"),Table1[[#This Row],[r]],FALSE)),"",VLOOKUP(Table1[[#This Row],[item]],INDIRECT("'"&amp;Table1[[#This Row],[sheet]]&amp;"'!$A$8:$T$42"),Table1[[#This Row],[r]],FALSE))</f>
        <v>0</v>
      </c>
      <c r="AE371" s="72" t="str">
        <f>IF(VLOOKUP(Table1[[#This Row],[sheet]],Prg!$A$7:$J$31,10,FALSE)="","",VLOOKUP(Table1[[#This Row],[sheet]],Prg!$A$7:$J$31,10,FALSE)*1)</f>
        <v/>
      </c>
      <c r="AF371" s="72">
        <f>VLOOKUP(Table1[[#This Row],[sheet]],Prg!$A$7:$J$31,5,FALSE)</f>
        <v>0</v>
      </c>
      <c r="AG371" s="72">
        <f>ROW()</f>
        <v>371</v>
      </c>
    </row>
    <row r="372" spans="24:33" hidden="1" x14ac:dyDescent="0.35">
      <c r="X372" s="66">
        <v>3</v>
      </c>
      <c r="Y372" s="66" t="s">
        <v>491</v>
      </c>
      <c r="Z372" s="66" t="s">
        <v>15</v>
      </c>
      <c r="AA372" s="66" t="str">
        <f>IF(OR(VLOOKUP(Table1[[#This Row],[sheet]],Prg!$A$7:$F$31,6,FALSE)=Prg!$O$2,VLOOKUP(Table1[[#This Row],[sheet]],Prg!$A$7:$F$31,6,FALSE)=Prg!$O$3),"Yes","No")</f>
        <v>No</v>
      </c>
      <c r="AB372" s="66">
        <v>2022</v>
      </c>
      <c r="AC372" s="72">
        <v>15</v>
      </c>
      <c r="AD372" s="66">
        <f ca="1">IF(ISERROR(VLOOKUP(Table1[[#This Row],[item]],INDIRECT("'"&amp;Table1[[#This Row],[sheet]]&amp;"'!$A$8:$T$42"),Table1[[#This Row],[r]],FALSE)),"",VLOOKUP(Table1[[#This Row],[item]],INDIRECT("'"&amp;Table1[[#This Row],[sheet]]&amp;"'!$A$8:$T$42"),Table1[[#This Row],[r]],FALSE))</f>
        <v>0</v>
      </c>
      <c r="AE372" s="72" t="str">
        <f>IF(VLOOKUP(Table1[[#This Row],[sheet]],Prg!$A$7:$J$31,10,FALSE)="","",VLOOKUP(Table1[[#This Row],[sheet]],Prg!$A$7:$J$31,10,FALSE)*1)</f>
        <v/>
      </c>
      <c r="AF372" s="72">
        <f>VLOOKUP(Table1[[#This Row],[sheet]],Prg!$A$7:$J$31,5,FALSE)</f>
        <v>0</v>
      </c>
      <c r="AG372" s="72">
        <f>ROW()</f>
        <v>372</v>
      </c>
    </row>
    <row r="373" spans="24:33" hidden="1" x14ac:dyDescent="0.35">
      <c r="X373" s="66">
        <v>3</v>
      </c>
      <c r="Y373" s="66" t="s">
        <v>492</v>
      </c>
      <c r="Z373" s="66" t="s">
        <v>16</v>
      </c>
      <c r="AA373" s="66" t="str">
        <f>IF(OR(VLOOKUP(Table1[[#This Row],[sheet]],Prg!$A$7:$F$31,6,FALSE)=Prg!$O$2,VLOOKUP(Table1[[#This Row],[sheet]],Prg!$A$7:$F$31,6,FALSE)=Prg!$O$3),"Yes","No")</f>
        <v>No</v>
      </c>
      <c r="AB373" s="66">
        <v>2022</v>
      </c>
      <c r="AC373" s="72">
        <v>15</v>
      </c>
      <c r="AD373" s="66">
        <f ca="1">IF(ISERROR(VLOOKUP(Table1[[#This Row],[item]],INDIRECT("'"&amp;Table1[[#This Row],[sheet]]&amp;"'!$A$8:$T$42"),Table1[[#This Row],[r]],FALSE)),"",VLOOKUP(Table1[[#This Row],[item]],INDIRECT("'"&amp;Table1[[#This Row],[sheet]]&amp;"'!$A$8:$T$42"),Table1[[#This Row],[r]],FALSE))</f>
        <v>0</v>
      </c>
      <c r="AE373" s="72" t="str">
        <f>IF(VLOOKUP(Table1[[#This Row],[sheet]],Prg!$A$7:$J$31,10,FALSE)="","",VLOOKUP(Table1[[#This Row],[sheet]],Prg!$A$7:$J$31,10,FALSE)*1)</f>
        <v/>
      </c>
      <c r="AF373" s="72">
        <f>VLOOKUP(Table1[[#This Row],[sheet]],Prg!$A$7:$J$31,5,FALSE)</f>
        <v>0</v>
      </c>
      <c r="AG373" s="72">
        <f>ROW()</f>
        <v>373</v>
      </c>
    </row>
    <row r="374" spans="24:33" hidden="1" x14ac:dyDescent="0.35">
      <c r="X374" s="66">
        <v>3</v>
      </c>
      <c r="Y374" s="66" t="s">
        <v>493</v>
      </c>
      <c r="Z374" s="66" t="s">
        <v>17</v>
      </c>
      <c r="AA374" s="66" t="str">
        <f>IF(OR(VLOOKUP(Table1[[#This Row],[sheet]],Prg!$A$7:$F$31,6,FALSE)=Prg!$O$2,VLOOKUP(Table1[[#This Row],[sheet]],Prg!$A$7:$F$31,6,FALSE)=Prg!$O$3),"Yes","No")</f>
        <v>No</v>
      </c>
      <c r="AB374" s="66">
        <v>2022</v>
      </c>
      <c r="AC374" s="72">
        <v>15</v>
      </c>
      <c r="AD374" s="66">
        <f ca="1">IF(ISERROR(VLOOKUP(Table1[[#This Row],[item]],INDIRECT("'"&amp;Table1[[#This Row],[sheet]]&amp;"'!$A$8:$T$42"),Table1[[#This Row],[r]],FALSE)),"",VLOOKUP(Table1[[#This Row],[item]],INDIRECT("'"&amp;Table1[[#This Row],[sheet]]&amp;"'!$A$8:$T$42"),Table1[[#This Row],[r]],FALSE))</f>
        <v>0</v>
      </c>
      <c r="AE374" s="72" t="str">
        <f>IF(VLOOKUP(Table1[[#This Row],[sheet]],Prg!$A$7:$J$31,10,FALSE)="","",VLOOKUP(Table1[[#This Row],[sheet]],Prg!$A$7:$J$31,10,FALSE)*1)</f>
        <v/>
      </c>
      <c r="AF374" s="72">
        <f>VLOOKUP(Table1[[#This Row],[sheet]],Prg!$A$7:$J$31,5,FALSE)</f>
        <v>0</v>
      </c>
      <c r="AG374" s="72">
        <f>ROW()</f>
        <v>374</v>
      </c>
    </row>
    <row r="375" spans="24:33" hidden="1" x14ac:dyDescent="0.35">
      <c r="X375" s="66">
        <v>3</v>
      </c>
      <c r="Y375" s="66" t="s">
        <v>494</v>
      </c>
      <c r="Z375" s="66" t="s">
        <v>465</v>
      </c>
      <c r="AA375" s="66" t="str">
        <f>IF(OR(VLOOKUP(Table1[[#This Row],[sheet]],Prg!$A$7:$F$31,6,FALSE)=Prg!$O$2,VLOOKUP(Table1[[#This Row],[sheet]],Prg!$A$7:$F$31,6,FALSE)=Prg!$O$3),"Yes","No")</f>
        <v>No</v>
      </c>
      <c r="AB375" s="66">
        <v>2022</v>
      </c>
      <c r="AC375" s="72">
        <v>15</v>
      </c>
      <c r="AD375" s="66">
        <f ca="1">IF(ISERROR(VLOOKUP(Table1[[#This Row],[item]],INDIRECT("'"&amp;Table1[[#This Row],[sheet]]&amp;"'!$A$8:$T$42"),Table1[[#This Row],[r]],FALSE)),"",VLOOKUP(Table1[[#This Row],[item]],INDIRECT("'"&amp;Table1[[#This Row],[sheet]]&amp;"'!$A$8:$T$42"),Table1[[#This Row],[r]],FALSE))</f>
        <v>0</v>
      </c>
      <c r="AE375" s="72" t="str">
        <f>IF(VLOOKUP(Table1[[#This Row],[sheet]],Prg!$A$7:$J$31,10,FALSE)="","",VLOOKUP(Table1[[#This Row],[sheet]],Prg!$A$7:$J$31,10,FALSE)*1)</f>
        <v/>
      </c>
      <c r="AF375" s="72">
        <f>VLOOKUP(Table1[[#This Row],[sheet]],Prg!$A$7:$J$31,5,FALSE)</f>
        <v>0</v>
      </c>
      <c r="AG375" s="72">
        <f>ROW()</f>
        <v>375</v>
      </c>
    </row>
    <row r="376" spans="24:33" hidden="1" x14ac:dyDescent="0.35">
      <c r="X376" s="66">
        <v>3</v>
      </c>
      <c r="Y376" s="66" t="s">
        <v>495</v>
      </c>
      <c r="Z376" s="66" t="s">
        <v>18</v>
      </c>
      <c r="AA376" s="66" t="str">
        <f>IF(OR(VLOOKUP(Table1[[#This Row],[sheet]],Prg!$A$7:$F$31,6,FALSE)=Prg!$O$2,VLOOKUP(Table1[[#This Row],[sheet]],Prg!$A$7:$F$31,6,FALSE)=Prg!$O$3),"Yes","No")</f>
        <v>No</v>
      </c>
      <c r="AB376" s="66">
        <v>2022</v>
      </c>
      <c r="AC376" s="72">
        <v>15</v>
      </c>
      <c r="AD376" s="66">
        <f ca="1">IF(ISERROR(VLOOKUP(Table1[[#This Row],[item]],INDIRECT("'"&amp;Table1[[#This Row],[sheet]]&amp;"'!$A$8:$T$42"),Table1[[#This Row],[r]],FALSE)),"",VLOOKUP(Table1[[#This Row],[item]],INDIRECT("'"&amp;Table1[[#This Row],[sheet]]&amp;"'!$A$8:$T$42"),Table1[[#This Row],[r]],FALSE))</f>
        <v>0</v>
      </c>
      <c r="AE376" s="72" t="str">
        <f>IF(VLOOKUP(Table1[[#This Row],[sheet]],Prg!$A$7:$J$31,10,FALSE)="","",VLOOKUP(Table1[[#This Row],[sheet]],Prg!$A$7:$J$31,10,FALSE)*1)</f>
        <v/>
      </c>
      <c r="AF376" s="72">
        <f>VLOOKUP(Table1[[#This Row],[sheet]],Prg!$A$7:$J$31,5,FALSE)</f>
        <v>0</v>
      </c>
      <c r="AG376" s="72">
        <f>ROW()</f>
        <v>376</v>
      </c>
    </row>
    <row r="377" spans="24:33" hidden="1" x14ac:dyDescent="0.35">
      <c r="X377" s="66">
        <v>3</v>
      </c>
      <c r="Y377" s="66" t="s">
        <v>496</v>
      </c>
      <c r="Z377" s="66" t="s">
        <v>19</v>
      </c>
      <c r="AA377" s="66" t="str">
        <f>IF(OR(VLOOKUP(Table1[[#This Row],[sheet]],Prg!$A$7:$F$31,6,FALSE)=Prg!$O$2,VLOOKUP(Table1[[#This Row],[sheet]],Prg!$A$7:$F$31,6,FALSE)=Prg!$O$3),"Yes","No")</f>
        <v>No</v>
      </c>
      <c r="AB377" s="66">
        <v>2022</v>
      </c>
      <c r="AC377" s="72">
        <v>15</v>
      </c>
      <c r="AD377" s="66">
        <f ca="1">IF(ISERROR(VLOOKUP(Table1[[#This Row],[item]],INDIRECT("'"&amp;Table1[[#This Row],[sheet]]&amp;"'!$A$8:$T$42"),Table1[[#This Row],[r]],FALSE)),"",VLOOKUP(Table1[[#This Row],[item]],INDIRECT("'"&amp;Table1[[#This Row],[sheet]]&amp;"'!$A$8:$T$42"),Table1[[#This Row],[r]],FALSE))</f>
        <v>0</v>
      </c>
      <c r="AE377" s="72" t="str">
        <f>IF(VLOOKUP(Table1[[#This Row],[sheet]],Prg!$A$7:$J$31,10,FALSE)="","",VLOOKUP(Table1[[#This Row],[sheet]],Prg!$A$7:$J$31,10,FALSE)*1)</f>
        <v/>
      </c>
      <c r="AF377" s="72">
        <f>VLOOKUP(Table1[[#This Row],[sheet]],Prg!$A$7:$J$31,5,FALSE)</f>
        <v>0</v>
      </c>
      <c r="AG377" s="72">
        <f>ROW()</f>
        <v>377</v>
      </c>
    </row>
    <row r="378" spans="24:33" hidden="1" x14ac:dyDescent="0.35">
      <c r="X378" s="66">
        <v>3</v>
      </c>
      <c r="Y378" s="66" t="s">
        <v>497</v>
      </c>
      <c r="Z378" s="66" t="s">
        <v>20</v>
      </c>
      <c r="AA378" s="66" t="str">
        <f>IF(OR(VLOOKUP(Table1[[#This Row],[sheet]],Prg!$A$7:$F$31,6,FALSE)=Prg!$O$2,VLOOKUP(Table1[[#This Row],[sheet]],Prg!$A$7:$F$31,6,FALSE)=Prg!$O$3),"Yes","No")</f>
        <v>No</v>
      </c>
      <c r="AB378" s="66">
        <v>2022</v>
      </c>
      <c r="AC378" s="72">
        <v>15</v>
      </c>
      <c r="AD378" s="66">
        <f ca="1">IF(ISERROR(VLOOKUP(Table1[[#This Row],[item]],INDIRECT("'"&amp;Table1[[#This Row],[sheet]]&amp;"'!$A$8:$T$42"),Table1[[#This Row],[r]],FALSE)),"",VLOOKUP(Table1[[#This Row],[item]],INDIRECT("'"&amp;Table1[[#This Row],[sheet]]&amp;"'!$A$8:$T$42"),Table1[[#This Row],[r]],FALSE))</f>
        <v>0</v>
      </c>
      <c r="AE378" s="72" t="str">
        <f>IF(VLOOKUP(Table1[[#This Row],[sheet]],Prg!$A$7:$J$31,10,FALSE)="","",VLOOKUP(Table1[[#This Row],[sheet]],Prg!$A$7:$J$31,10,FALSE)*1)</f>
        <v/>
      </c>
      <c r="AF378" s="72">
        <f>VLOOKUP(Table1[[#This Row],[sheet]],Prg!$A$7:$J$31,5,FALSE)</f>
        <v>0</v>
      </c>
      <c r="AG378" s="72">
        <f>ROW()</f>
        <v>378</v>
      </c>
    </row>
    <row r="379" spans="24:33" hidden="1" x14ac:dyDescent="0.35">
      <c r="X379" s="66">
        <v>3</v>
      </c>
      <c r="Y379" s="66" t="s">
        <v>498</v>
      </c>
      <c r="Z379" s="66" t="s">
        <v>466</v>
      </c>
      <c r="AA379" s="66" t="str">
        <f>IF(OR(VLOOKUP(Table1[[#This Row],[sheet]],Prg!$A$7:$F$31,6,FALSE)=Prg!$O$2,VLOOKUP(Table1[[#This Row],[sheet]],Prg!$A$7:$F$31,6,FALSE)=Prg!$O$3),"Yes","No")</f>
        <v>No</v>
      </c>
      <c r="AB379" s="66">
        <v>2022</v>
      </c>
      <c r="AC379" s="72">
        <v>15</v>
      </c>
      <c r="AD379" s="66">
        <f ca="1">IF(ISERROR(VLOOKUP(Table1[[#This Row],[item]],INDIRECT("'"&amp;Table1[[#This Row],[sheet]]&amp;"'!$A$8:$T$42"),Table1[[#This Row],[r]],FALSE)),"",VLOOKUP(Table1[[#This Row],[item]],INDIRECT("'"&amp;Table1[[#This Row],[sheet]]&amp;"'!$A$8:$T$42"),Table1[[#This Row],[r]],FALSE))</f>
        <v>0</v>
      </c>
      <c r="AE379" s="72" t="str">
        <f>IF(VLOOKUP(Table1[[#This Row],[sheet]],Prg!$A$7:$J$31,10,FALSE)="","",VLOOKUP(Table1[[#This Row],[sheet]],Prg!$A$7:$J$31,10,FALSE)*1)</f>
        <v/>
      </c>
      <c r="AF379" s="72">
        <f>VLOOKUP(Table1[[#This Row],[sheet]],Prg!$A$7:$J$31,5,FALSE)</f>
        <v>0</v>
      </c>
      <c r="AG379" s="72">
        <f>ROW()</f>
        <v>379</v>
      </c>
    </row>
    <row r="380" spans="24:33" hidden="1" x14ac:dyDescent="0.35">
      <c r="X380" s="66">
        <v>3</v>
      </c>
      <c r="Y380" s="66" t="s">
        <v>499</v>
      </c>
      <c r="Z380" s="66" t="s">
        <v>21</v>
      </c>
      <c r="AA380" s="66" t="str">
        <f>IF(OR(VLOOKUP(Table1[[#This Row],[sheet]],Prg!$A$7:$F$31,6,FALSE)=Prg!$O$2,VLOOKUP(Table1[[#This Row],[sheet]],Prg!$A$7:$F$31,6,FALSE)=Prg!$O$3),"Yes","No")</f>
        <v>No</v>
      </c>
      <c r="AB380" s="66">
        <v>2022</v>
      </c>
      <c r="AC380" s="72">
        <v>15</v>
      </c>
      <c r="AD380" s="66">
        <f ca="1">IF(ISERROR(VLOOKUP(Table1[[#This Row],[item]],INDIRECT("'"&amp;Table1[[#This Row],[sheet]]&amp;"'!$A$8:$T$42"),Table1[[#This Row],[r]],FALSE)),"",VLOOKUP(Table1[[#This Row],[item]],INDIRECT("'"&amp;Table1[[#This Row],[sheet]]&amp;"'!$A$8:$T$42"),Table1[[#This Row],[r]],FALSE))</f>
        <v>0</v>
      </c>
      <c r="AE380" s="72" t="str">
        <f>IF(VLOOKUP(Table1[[#This Row],[sheet]],Prg!$A$7:$J$31,10,FALSE)="","",VLOOKUP(Table1[[#This Row],[sheet]],Prg!$A$7:$J$31,10,FALSE)*1)</f>
        <v/>
      </c>
      <c r="AF380" s="72">
        <f>VLOOKUP(Table1[[#This Row],[sheet]],Prg!$A$7:$J$31,5,FALSE)</f>
        <v>0</v>
      </c>
      <c r="AG380" s="72">
        <f>ROW()</f>
        <v>380</v>
      </c>
    </row>
    <row r="381" spans="24:33" hidden="1" x14ac:dyDescent="0.35">
      <c r="X381" s="66">
        <v>3</v>
      </c>
      <c r="Y381" s="66" t="s">
        <v>500</v>
      </c>
      <c r="Z381" s="66" t="s">
        <v>22</v>
      </c>
      <c r="AA381" s="66" t="str">
        <f>IF(OR(VLOOKUP(Table1[[#This Row],[sheet]],Prg!$A$7:$F$31,6,FALSE)=Prg!$O$2,VLOOKUP(Table1[[#This Row],[sheet]],Prg!$A$7:$F$31,6,FALSE)=Prg!$O$3),"Yes","No")</f>
        <v>No</v>
      </c>
      <c r="AB381" s="66">
        <v>2022</v>
      </c>
      <c r="AC381" s="72">
        <v>15</v>
      </c>
      <c r="AD381" s="66">
        <f ca="1">IF(ISERROR(VLOOKUP(Table1[[#This Row],[item]],INDIRECT("'"&amp;Table1[[#This Row],[sheet]]&amp;"'!$A$8:$T$42"),Table1[[#This Row],[r]],FALSE)),"",VLOOKUP(Table1[[#This Row],[item]],INDIRECT("'"&amp;Table1[[#This Row],[sheet]]&amp;"'!$A$8:$T$42"),Table1[[#This Row],[r]],FALSE))</f>
        <v>0</v>
      </c>
      <c r="AE381" s="72" t="str">
        <f>IF(VLOOKUP(Table1[[#This Row],[sheet]],Prg!$A$7:$J$31,10,FALSE)="","",VLOOKUP(Table1[[#This Row],[sheet]],Prg!$A$7:$J$31,10,FALSE)*1)</f>
        <v/>
      </c>
      <c r="AF381" s="72">
        <f>VLOOKUP(Table1[[#This Row],[sheet]],Prg!$A$7:$J$31,5,FALSE)</f>
        <v>0</v>
      </c>
      <c r="AG381" s="72">
        <f>ROW()</f>
        <v>381</v>
      </c>
    </row>
    <row r="382" spans="24:33" hidden="1" x14ac:dyDescent="0.35">
      <c r="X382" s="66">
        <v>3</v>
      </c>
      <c r="Y382" s="66" t="s">
        <v>501</v>
      </c>
      <c r="Z382" s="66" t="s">
        <v>23</v>
      </c>
      <c r="AA382" s="66" t="str">
        <f>IF(OR(VLOOKUP(Table1[[#This Row],[sheet]],Prg!$A$7:$F$31,6,FALSE)=Prg!$O$2,VLOOKUP(Table1[[#This Row],[sheet]],Prg!$A$7:$F$31,6,FALSE)=Prg!$O$3),"Yes","No")</f>
        <v>No</v>
      </c>
      <c r="AB382" s="66">
        <v>2022</v>
      </c>
      <c r="AC382" s="72">
        <v>15</v>
      </c>
      <c r="AD382" s="66">
        <f ca="1">IF(ISERROR(VLOOKUP(Table1[[#This Row],[item]],INDIRECT("'"&amp;Table1[[#This Row],[sheet]]&amp;"'!$A$8:$T$42"),Table1[[#This Row],[r]],FALSE)),"",VLOOKUP(Table1[[#This Row],[item]],INDIRECT("'"&amp;Table1[[#This Row],[sheet]]&amp;"'!$A$8:$T$42"),Table1[[#This Row],[r]],FALSE))</f>
        <v>0</v>
      </c>
      <c r="AE382" s="72" t="str">
        <f>IF(VLOOKUP(Table1[[#This Row],[sheet]],Prg!$A$7:$J$31,10,FALSE)="","",VLOOKUP(Table1[[#This Row],[sheet]],Prg!$A$7:$J$31,10,FALSE)*1)</f>
        <v/>
      </c>
      <c r="AF382" s="72">
        <f>VLOOKUP(Table1[[#This Row],[sheet]],Prg!$A$7:$J$31,5,FALSE)</f>
        <v>0</v>
      </c>
      <c r="AG382" s="72">
        <f>ROW()</f>
        <v>382</v>
      </c>
    </row>
    <row r="383" spans="24:33" hidden="1" x14ac:dyDescent="0.35">
      <c r="X383" s="66">
        <v>3</v>
      </c>
      <c r="Y383" s="66" t="s">
        <v>502</v>
      </c>
      <c r="Z383" s="66" t="s">
        <v>467</v>
      </c>
      <c r="AA383" s="66" t="str">
        <f>IF(OR(VLOOKUP(Table1[[#This Row],[sheet]],Prg!$A$7:$F$31,6,FALSE)=Prg!$O$2,VLOOKUP(Table1[[#This Row],[sheet]],Prg!$A$7:$F$31,6,FALSE)=Prg!$O$3),"Yes","No")</f>
        <v>No</v>
      </c>
      <c r="AB383" s="66">
        <v>2022</v>
      </c>
      <c r="AC383" s="72">
        <v>15</v>
      </c>
      <c r="AD383" s="66">
        <f ca="1">IF(ISERROR(VLOOKUP(Table1[[#This Row],[item]],INDIRECT("'"&amp;Table1[[#This Row],[sheet]]&amp;"'!$A$8:$T$42"),Table1[[#This Row],[r]],FALSE)),"",VLOOKUP(Table1[[#This Row],[item]],INDIRECT("'"&amp;Table1[[#This Row],[sheet]]&amp;"'!$A$8:$T$42"),Table1[[#This Row],[r]],FALSE))</f>
        <v>0</v>
      </c>
      <c r="AE383" s="72" t="str">
        <f>IF(VLOOKUP(Table1[[#This Row],[sheet]],Prg!$A$7:$J$31,10,FALSE)="","",VLOOKUP(Table1[[#This Row],[sheet]],Prg!$A$7:$J$31,10,FALSE)*1)</f>
        <v/>
      </c>
      <c r="AF383" s="72">
        <f>VLOOKUP(Table1[[#This Row],[sheet]],Prg!$A$7:$J$31,5,FALSE)</f>
        <v>0</v>
      </c>
      <c r="AG383" s="72">
        <f>ROW()</f>
        <v>383</v>
      </c>
    </row>
    <row r="384" spans="24:33" hidden="1" x14ac:dyDescent="0.35">
      <c r="X384" s="66">
        <v>3</v>
      </c>
      <c r="Y384" s="66" t="s">
        <v>473</v>
      </c>
      <c r="Z384" s="66" t="s">
        <v>1</v>
      </c>
      <c r="AA384" s="66" t="str">
        <f>IF(OR(VLOOKUP(Table1[[#This Row],[sheet]],Prg!$A$7:$F$31,6,FALSE)=Prg!$O$2,VLOOKUP(Table1[[#This Row],[sheet]],Prg!$A$7:$F$31,6,FALSE)=Prg!$O$3),"Yes","No")</f>
        <v>No</v>
      </c>
      <c r="AB384" s="66">
        <v>2022</v>
      </c>
      <c r="AC384" s="72">
        <v>15</v>
      </c>
      <c r="AD384" s="66">
        <f ca="1">IF(ISERROR(VLOOKUP(Table1[[#This Row],[item]],INDIRECT("'"&amp;Table1[[#This Row],[sheet]]&amp;"'!$A$8:$T$42"),Table1[[#This Row],[r]],FALSE)),"",VLOOKUP(Table1[[#This Row],[item]],INDIRECT("'"&amp;Table1[[#This Row],[sheet]]&amp;"'!$A$8:$T$42"),Table1[[#This Row],[r]],FALSE))</f>
        <v>0</v>
      </c>
      <c r="AE384" s="72" t="str">
        <f>IF(VLOOKUP(Table1[[#This Row],[sheet]],Prg!$A$7:$J$31,10,FALSE)="","",VLOOKUP(Table1[[#This Row],[sheet]],Prg!$A$7:$J$31,10,FALSE)*1)</f>
        <v/>
      </c>
      <c r="AF384" s="72">
        <f>VLOOKUP(Table1[[#This Row],[sheet]],Prg!$A$7:$J$31,5,FALSE)</f>
        <v>0</v>
      </c>
      <c r="AG384" s="72">
        <f>ROW()</f>
        <v>384</v>
      </c>
    </row>
    <row r="385" spans="24:33" hidden="1" x14ac:dyDescent="0.35">
      <c r="X385" s="66">
        <v>3</v>
      </c>
      <c r="Y385" s="66" t="s">
        <v>474</v>
      </c>
      <c r="Z385" s="66" t="s">
        <v>24</v>
      </c>
      <c r="AA385" s="66" t="str">
        <f>IF(OR(VLOOKUP(Table1[[#This Row],[sheet]],Prg!$A$7:$F$31,6,FALSE)=Prg!$O$2,VLOOKUP(Table1[[#This Row],[sheet]],Prg!$A$7:$F$31,6,FALSE)=Prg!$O$3),"Yes","No")</f>
        <v>No</v>
      </c>
      <c r="AB385" s="66">
        <v>2022</v>
      </c>
      <c r="AC385" s="72">
        <v>15</v>
      </c>
      <c r="AD385" s="66">
        <f ca="1">IF(ISERROR(VLOOKUP(Table1[[#This Row],[item]],INDIRECT("'"&amp;Table1[[#This Row],[sheet]]&amp;"'!$A$8:$T$42"),Table1[[#This Row],[r]],FALSE)),"",VLOOKUP(Table1[[#This Row],[item]],INDIRECT("'"&amp;Table1[[#This Row],[sheet]]&amp;"'!$A$8:$T$42"),Table1[[#This Row],[r]],FALSE))</f>
        <v>0</v>
      </c>
      <c r="AE385" s="72" t="str">
        <f>IF(VLOOKUP(Table1[[#This Row],[sheet]],Prg!$A$7:$J$31,10,FALSE)="","",VLOOKUP(Table1[[#This Row],[sheet]],Prg!$A$7:$J$31,10,FALSE)*1)</f>
        <v/>
      </c>
      <c r="AF385" s="72">
        <f>VLOOKUP(Table1[[#This Row],[sheet]],Prg!$A$7:$J$31,5,FALSE)</f>
        <v>0</v>
      </c>
      <c r="AG385" s="72">
        <f>ROW()</f>
        <v>385</v>
      </c>
    </row>
    <row r="386" spans="24:33" hidden="1" x14ac:dyDescent="0.35">
      <c r="X386" s="66">
        <v>3</v>
      </c>
      <c r="Y386" s="66" t="s">
        <v>477</v>
      </c>
      <c r="Z386" s="66" t="s">
        <v>25</v>
      </c>
      <c r="AA386" s="66" t="str">
        <f>IF(OR(VLOOKUP(Table1[[#This Row],[sheet]],Prg!$A$7:$F$31,6,FALSE)=Prg!$O$2,VLOOKUP(Table1[[#This Row],[sheet]],Prg!$A$7:$F$31,6,FALSE)=Prg!$O$3),"Yes","No")</f>
        <v>No</v>
      </c>
      <c r="AB386" s="66">
        <v>2022</v>
      </c>
      <c r="AC386" s="72">
        <v>15</v>
      </c>
      <c r="AD386" s="66">
        <f ca="1">IF(ISERROR(VLOOKUP(Table1[[#This Row],[item]],INDIRECT("'"&amp;Table1[[#This Row],[sheet]]&amp;"'!$A$8:$T$42"),Table1[[#This Row],[r]],FALSE)),"",VLOOKUP(Table1[[#This Row],[item]],INDIRECT("'"&amp;Table1[[#This Row],[sheet]]&amp;"'!$A$8:$T$42"),Table1[[#This Row],[r]],FALSE))</f>
        <v>0</v>
      </c>
      <c r="AE386" s="72" t="str">
        <f>IF(VLOOKUP(Table1[[#This Row],[sheet]],Prg!$A$7:$J$31,10,FALSE)="","",VLOOKUP(Table1[[#This Row],[sheet]],Prg!$A$7:$J$31,10,FALSE)*1)</f>
        <v/>
      </c>
      <c r="AF386" s="72">
        <f>VLOOKUP(Table1[[#This Row],[sheet]],Prg!$A$7:$J$31,5,FALSE)</f>
        <v>0</v>
      </c>
      <c r="AG386" s="72">
        <f>ROW()</f>
        <v>386</v>
      </c>
    </row>
    <row r="387" spans="24:33" hidden="1" x14ac:dyDescent="0.35">
      <c r="X387" s="66">
        <v>3</v>
      </c>
      <c r="Y387" s="66" t="s">
        <v>478</v>
      </c>
      <c r="Z387" s="66" t="s">
        <v>26</v>
      </c>
      <c r="AA387" s="66" t="str">
        <f>IF(OR(VLOOKUP(Table1[[#This Row],[sheet]],Prg!$A$7:$F$31,6,FALSE)=Prg!$O$2,VLOOKUP(Table1[[#This Row],[sheet]],Prg!$A$7:$F$31,6,FALSE)=Prg!$O$3),"Yes","No")</f>
        <v>No</v>
      </c>
      <c r="AB387" s="66">
        <v>2022</v>
      </c>
      <c r="AC387" s="72">
        <v>15</v>
      </c>
      <c r="AD387" s="66">
        <f ca="1">IF(ISERROR(VLOOKUP(Table1[[#This Row],[item]],INDIRECT("'"&amp;Table1[[#This Row],[sheet]]&amp;"'!$A$8:$T$42"),Table1[[#This Row],[r]],FALSE)),"",VLOOKUP(Table1[[#This Row],[item]],INDIRECT("'"&amp;Table1[[#This Row],[sheet]]&amp;"'!$A$8:$T$42"),Table1[[#This Row],[r]],FALSE))</f>
        <v>0</v>
      </c>
      <c r="AE387" s="72" t="str">
        <f>IF(VLOOKUP(Table1[[#This Row],[sheet]],Prg!$A$7:$J$31,10,FALSE)="","",VLOOKUP(Table1[[#This Row],[sheet]],Prg!$A$7:$J$31,10,FALSE)*1)</f>
        <v/>
      </c>
      <c r="AF387" s="72">
        <f>VLOOKUP(Table1[[#This Row],[sheet]],Prg!$A$7:$J$31,5,FALSE)</f>
        <v>0</v>
      </c>
      <c r="AG387" s="72">
        <f>ROW()</f>
        <v>387</v>
      </c>
    </row>
    <row r="388" spans="24:33" hidden="1" x14ac:dyDescent="0.35">
      <c r="X388" s="66">
        <v>3</v>
      </c>
      <c r="Y388" s="66" t="s">
        <v>479</v>
      </c>
      <c r="Z388" s="66" t="s">
        <v>27</v>
      </c>
      <c r="AA388" s="66" t="str">
        <f>IF(OR(VLOOKUP(Table1[[#This Row],[sheet]],Prg!$A$7:$F$31,6,FALSE)=Prg!$O$2,VLOOKUP(Table1[[#This Row],[sheet]],Prg!$A$7:$F$31,6,FALSE)=Prg!$O$3),"Yes","No")</f>
        <v>No</v>
      </c>
      <c r="AB388" s="66">
        <v>2022</v>
      </c>
      <c r="AC388" s="72">
        <v>15</v>
      </c>
      <c r="AD388" s="66">
        <f ca="1">IF(ISERROR(VLOOKUP(Table1[[#This Row],[item]],INDIRECT("'"&amp;Table1[[#This Row],[sheet]]&amp;"'!$A$8:$T$42"),Table1[[#This Row],[r]],FALSE)),"",VLOOKUP(Table1[[#This Row],[item]],INDIRECT("'"&amp;Table1[[#This Row],[sheet]]&amp;"'!$A$8:$T$42"),Table1[[#This Row],[r]],FALSE))</f>
        <v>0</v>
      </c>
      <c r="AE388" s="72" t="str">
        <f>IF(VLOOKUP(Table1[[#This Row],[sheet]],Prg!$A$7:$J$31,10,FALSE)="","",VLOOKUP(Table1[[#This Row],[sheet]],Prg!$A$7:$J$31,10,FALSE)*1)</f>
        <v/>
      </c>
      <c r="AF388" s="72">
        <f>VLOOKUP(Table1[[#This Row],[sheet]],Prg!$A$7:$J$31,5,FALSE)</f>
        <v>0</v>
      </c>
      <c r="AG388" s="72">
        <f>ROW()</f>
        <v>388</v>
      </c>
    </row>
    <row r="389" spans="24:33" hidden="1" x14ac:dyDescent="0.35">
      <c r="X389" s="66">
        <v>3</v>
      </c>
      <c r="Y389" s="66" t="s">
        <v>475</v>
      </c>
      <c r="Z389" s="66" t="s">
        <v>28</v>
      </c>
      <c r="AA389" s="66" t="str">
        <f>IF(OR(VLOOKUP(Table1[[#This Row],[sheet]],Prg!$A$7:$F$31,6,FALSE)=Prg!$O$2,VLOOKUP(Table1[[#This Row],[sheet]],Prg!$A$7:$F$31,6,FALSE)=Prg!$O$3),"Yes","No")</f>
        <v>No</v>
      </c>
      <c r="AB389" s="66">
        <v>2022</v>
      </c>
      <c r="AC389" s="72">
        <v>15</v>
      </c>
      <c r="AD389" s="66">
        <f ca="1">IF(ISERROR(VLOOKUP(Table1[[#This Row],[item]],INDIRECT("'"&amp;Table1[[#This Row],[sheet]]&amp;"'!$A$8:$T$42"),Table1[[#This Row],[r]],FALSE)),"",VLOOKUP(Table1[[#This Row],[item]],INDIRECT("'"&amp;Table1[[#This Row],[sheet]]&amp;"'!$A$8:$T$42"),Table1[[#This Row],[r]],FALSE))</f>
        <v>0</v>
      </c>
      <c r="AE389" s="72" t="str">
        <f>IF(VLOOKUP(Table1[[#This Row],[sheet]],Prg!$A$7:$J$31,10,FALSE)="","",VLOOKUP(Table1[[#This Row],[sheet]],Prg!$A$7:$J$31,10,FALSE)*1)</f>
        <v/>
      </c>
      <c r="AF389" s="72">
        <f>VLOOKUP(Table1[[#This Row],[sheet]],Prg!$A$7:$J$31,5,FALSE)</f>
        <v>0</v>
      </c>
      <c r="AG389" s="72">
        <f>ROW()</f>
        <v>389</v>
      </c>
    </row>
    <row r="390" spans="24:33" hidden="1" x14ac:dyDescent="0.35">
      <c r="X390" s="66">
        <v>3</v>
      </c>
      <c r="Y390" s="66" t="s">
        <v>480</v>
      </c>
      <c r="Z390" s="66" t="s">
        <v>29</v>
      </c>
      <c r="AA390" s="66" t="str">
        <f>IF(OR(VLOOKUP(Table1[[#This Row],[sheet]],Prg!$A$7:$F$31,6,FALSE)=Prg!$O$2,VLOOKUP(Table1[[#This Row],[sheet]],Prg!$A$7:$F$31,6,FALSE)=Prg!$O$3),"Yes","No")</f>
        <v>No</v>
      </c>
      <c r="AB390" s="66">
        <v>2022</v>
      </c>
      <c r="AC390" s="72">
        <v>15</v>
      </c>
      <c r="AD390" s="66">
        <f ca="1">IF(ISERROR(VLOOKUP(Table1[[#This Row],[item]],INDIRECT("'"&amp;Table1[[#This Row],[sheet]]&amp;"'!$A$8:$T$42"),Table1[[#This Row],[r]],FALSE)),"",VLOOKUP(Table1[[#This Row],[item]],INDIRECT("'"&amp;Table1[[#This Row],[sheet]]&amp;"'!$A$8:$T$42"),Table1[[#This Row],[r]],FALSE))</f>
        <v>0</v>
      </c>
      <c r="AE390" s="72" t="str">
        <f>IF(VLOOKUP(Table1[[#This Row],[sheet]],Prg!$A$7:$J$31,10,FALSE)="","",VLOOKUP(Table1[[#This Row],[sheet]],Prg!$A$7:$J$31,10,FALSE)*1)</f>
        <v/>
      </c>
      <c r="AF390" s="72">
        <f>VLOOKUP(Table1[[#This Row],[sheet]],Prg!$A$7:$J$31,5,FALSE)</f>
        <v>0</v>
      </c>
      <c r="AG390" s="72">
        <f>ROW()</f>
        <v>390</v>
      </c>
    </row>
    <row r="391" spans="24:33" hidden="1" x14ac:dyDescent="0.35">
      <c r="X391" s="66">
        <v>3</v>
      </c>
      <c r="Y391" s="66" t="s">
        <v>481</v>
      </c>
      <c r="Z391" s="66" t="s">
        <v>30</v>
      </c>
      <c r="AA391" s="66" t="str">
        <f>IF(OR(VLOOKUP(Table1[[#This Row],[sheet]],Prg!$A$7:$F$31,6,FALSE)=Prg!$O$2,VLOOKUP(Table1[[#This Row],[sheet]],Prg!$A$7:$F$31,6,FALSE)=Prg!$O$3),"Yes","No")</f>
        <v>No</v>
      </c>
      <c r="AB391" s="66">
        <v>2022</v>
      </c>
      <c r="AC391" s="72">
        <v>15</v>
      </c>
      <c r="AD391" s="66">
        <f ca="1">IF(ISERROR(VLOOKUP(Table1[[#This Row],[item]],INDIRECT("'"&amp;Table1[[#This Row],[sheet]]&amp;"'!$A$8:$T$42"),Table1[[#This Row],[r]],FALSE)),"",VLOOKUP(Table1[[#This Row],[item]],INDIRECT("'"&amp;Table1[[#This Row],[sheet]]&amp;"'!$A$8:$T$42"),Table1[[#This Row],[r]],FALSE))</f>
        <v>0</v>
      </c>
      <c r="AE391" s="72" t="str">
        <f>IF(VLOOKUP(Table1[[#This Row],[sheet]],Prg!$A$7:$J$31,10,FALSE)="","",VLOOKUP(Table1[[#This Row],[sheet]],Prg!$A$7:$J$31,10,FALSE)*1)</f>
        <v/>
      </c>
      <c r="AF391" s="72">
        <f>VLOOKUP(Table1[[#This Row],[sheet]],Prg!$A$7:$J$31,5,FALSE)</f>
        <v>0</v>
      </c>
      <c r="AG391" s="72">
        <f>ROW()</f>
        <v>391</v>
      </c>
    </row>
    <row r="392" spans="24:33" hidden="1" x14ac:dyDescent="0.35">
      <c r="X392" s="66">
        <v>3</v>
      </c>
      <c r="Y392" s="66" t="s">
        <v>482</v>
      </c>
      <c r="Z392" s="66" t="s">
        <v>27</v>
      </c>
      <c r="AA392" s="66" t="str">
        <f>IF(OR(VLOOKUP(Table1[[#This Row],[sheet]],Prg!$A$7:$F$31,6,FALSE)=Prg!$O$2,VLOOKUP(Table1[[#This Row],[sheet]],Prg!$A$7:$F$31,6,FALSE)=Prg!$O$3),"Yes","No")</f>
        <v>No</v>
      </c>
      <c r="AB392" s="66">
        <v>2022</v>
      </c>
      <c r="AC392" s="72">
        <v>15</v>
      </c>
      <c r="AD392" s="66">
        <f ca="1">IF(ISERROR(VLOOKUP(Table1[[#This Row],[item]],INDIRECT("'"&amp;Table1[[#This Row],[sheet]]&amp;"'!$A$8:$T$42"),Table1[[#This Row],[r]],FALSE)),"",VLOOKUP(Table1[[#This Row],[item]],INDIRECT("'"&amp;Table1[[#This Row],[sheet]]&amp;"'!$A$8:$T$42"),Table1[[#This Row],[r]],FALSE))</f>
        <v>0</v>
      </c>
      <c r="AE392" s="72" t="str">
        <f>IF(VLOOKUP(Table1[[#This Row],[sheet]],Prg!$A$7:$J$31,10,FALSE)="","",VLOOKUP(Table1[[#This Row],[sheet]],Prg!$A$7:$J$31,10,FALSE)*1)</f>
        <v/>
      </c>
      <c r="AF392" s="72">
        <f>VLOOKUP(Table1[[#This Row],[sheet]],Prg!$A$7:$J$31,5,FALSE)</f>
        <v>0</v>
      </c>
      <c r="AG392" s="72">
        <f>ROW()</f>
        <v>392</v>
      </c>
    </row>
    <row r="393" spans="24:33" hidden="1" x14ac:dyDescent="0.35">
      <c r="X393" s="66">
        <v>3</v>
      </c>
      <c r="Y393" s="66" t="s">
        <v>476</v>
      </c>
      <c r="Z393" s="66" t="s">
        <v>469</v>
      </c>
      <c r="AA393" s="66" t="str">
        <f>IF(OR(VLOOKUP(Table1[[#This Row],[sheet]],Prg!$A$7:$F$31,6,FALSE)=Prg!$O$2,VLOOKUP(Table1[[#This Row],[sheet]],Prg!$A$7:$F$31,6,FALSE)=Prg!$O$3),"Yes","No")</f>
        <v>No</v>
      </c>
      <c r="AB393" s="66">
        <v>2022</v>
      </c>
      <c r="AC393" s="72">
        <v>15</v>
      </c>
      <c r="AD393" s="66">
        <f ca="1">IF(ISERROR(VLOOKUP(Table1[[#This Row],[item]],INDIRECT("'"&amp;Table1[[#This Row],[sheet]]&amp;"'!$A$8:$T$42"),Table1[[#This Row],[r]],FALSE)),"",VLOOKUP(Table1[[#This Row],[item]],INDIRECT("'"&amp;Table1[[#This Row],[sheet]]&amp;"'!$A$8:$T$42"),Table1[[#This Row],[r]],FALSE))</f>
        <v>0</v>
      </c>
      <c r="AE393" s="72" t="str">
        <f>IF(VLOOKUP(Table1[[#This Row],[sheet]],Prg!$A$7:$J$31,10,FALSE)="","",VLOOKUP(Table1[[#This Row],[sheet]],Prg!$A$7:$J$31,10,FALSE)*1)</f>
        <v/>
      </c>
      <c r="AF393" s="72">
        <f>VLOOKUP(Table1[[#This Row],[sheet]],Prg!$A$7:$J$31,5,FALSE)</f>
        <v>0</v>
      </c>
      <c r="AG393" s="72">
        <f>ROW()</f>
        <v>393</v>
      </c>
    </row>
    <row r="394" spans="24:33" hidden="1" x14ac:dyDescent="0.35">
      <c r="X394" s="66">
        <v>3</v>
      </c>
      <c r="Y394" s="66" t="s">
        <v>483</v>
      </c>
      <c r="Z394" s="66" t="s">
        <v>470</v>
      </c>
      <c r="AA394" s="66" t="str">
        <f>IF(OR(VLOOKUP(Table1[[#This Row],[sheet]],Prg!$A$7:$F$31,6,FALSE)=Prg!$O$2,VLOOKUP(Table1[[#This Row],[sheet]],Prg!$A$7:$F$31,6,FALSE)=Prg!$O$3),"Yes","No")</f>
        <v>No</v>
      </c>
      <c r="AB394" s="66">
        <v>2022</v>
      </c>
      <c r="AC394" s="72">
        <v>15</v>
      </c>
      <c r="AD394" s="66">
        <f ca="1">IF(ISERROR(VLOOKUP(Table1[[#This Row],[item]],INDIRECT("'"&amp;Table1[[#This Row],[sheet]]&amp;"'!$A$8:$T$42"),Table1[[#This Row],[r]],FALSE)),"",VLOOKUP(Table1[[#This Row],[item]],INDIRECT("'"&amp;Table1[[#This Row],[sheet]]&amp;"'!$A$8:$T$42"),Table1[[#This Row],[r]],FALSE))</f>
        <v>0</v>
      </c>
      <c r="AE394" s="72" t="str">
        <f>IF(VLOOKUP(Table1[[#This Row],[sheet]],Prg!$A$7:$J$31,10,FALSE)="","",VLOOKUP(Table1[[#This Row],[sheet]],Prg!$A$7:$J$31,10,FALSE)*1)</f>
        <v/>
      </c>
      <c r="AF394" s="72">
        <f>VLOOKUP(Table1[[#This Row],[sheet]],Prg!$A$7:$J$31,5,FALSE)</f>
        <v>0</v>
      </c>
      <c r="AG394" s="72">
        <f>ROW()</f>
        <v>394</v>
      </c>
    </row>
    <row r="395" spans="24:33" hidden="1" x14ac:dyDescent="0.35">
      <c r="X395" s="66">
        <v>3</v>
      </c>
      <c r="Y395" s="66" t="s">
        <v>484</v>
      </c>
      <c r="Z395" s="66" t="s">
        <v>471</v>
      </c>
      <c r="AA395" s="66" t="str">
        <f>IF(OR(VLOOKUP(Table1[[#This Row],[sheet]],Prg!$A$7:$F$31,6,FALSE)=Prg!$O$2,VLOOKUP(Table1[[#This Row],[sheet]],Prg!$A$7:$F$31,6,FALSE)=Prg!$O$3),"Yes","No")</f>
        <v>No</v>
      </c>
      <c r="AB395" s="66">
        <v>2022</v>
      </c>
      <c r="AC395" s="72">
        <v>15</v>
      </c>
      <c r="AD395" s="66">
        <f ca="1">IF(ISERROR(VLOOKUP(Table1[[#This Row],[item]],INDIRECT("'"&amp;Table1[[#This Row],[sheet]]&amp;"'!$A$8:$T$42"),Table1[[#This Row],[r]],FALSE)),"",VLOOKUP(Table1[[#This Row],[item]],INDIRECT("'"&amp;Table1[[#This Row],[sheet]]&amp;"'!$A$8:$T$42"),Table1[[#This Row],[r]],FALSE))</f>
        <v>0</v>
      </c>
      <c r="AE395" s="72" t="str">
        <f>IF(VLOOKUP(Table1[[#This Row],[sheet]],Prg!$A$7:$J$31,10,FALSE)="","",VLOOKUP(Table1[[#This Row],[sheet]],Prg!$A$7:$J$31,10,FALSE)*1)</f>
        <v/>
      </c>
      <c r="AF395" s="72">
        <f>VLOOKUP(Table1[[#This Row],[sheet]],Prg!$A$7:$J$31,5,FALSE)</f>
        <v>0</v>
      </c>
      <c r="AG395" s="72">
        <f>ROW()</f>
        <v>395</v>
      </c>
    </row>
    <row r="396" spans="24:33" hidden="1" x14ac:dyDescent="0.35">
      <c r="X396" s="66">
        <v>3</v>
      </c>
      <c r="Y396" s="66" t="s">
        <v>485</v>
      </c>
      <c r="Z396" s="66" t="s">
        <v>472</v>
      </c>
      <c r="AA396" s="66" t="str">
        <f>IF(OR(VLOOKUP(Table1[[#This Row],[sheet]],Prg!$A$7:$F$31,6,FALSE)=Prg!$O$2,VLOOKUP(Table1[[#This Row],[sheet]],Prg!$A$7:$F$31,6,FALSE)=Prg!$O$3),"Yes","No")</f>
        <v>No</v>
      </c>
      <c r="AB396" s="66">
        <v>2022</v>
      </c>
      <c r="AC396" s="72">
        <v>15</v>
      </c>
      <c r="AD396" s="66">
        <f ca="1">IF(ISERROR(VLOOKUP(Table1[[#This Row],[item]],INDIRECT("'"&amp;Table1[[#This Row],[sheet]]&amp;"'!$A$8:$T$42"),Table1[[#This Row],[r]],FALSE)),"",VLOOKUP(Table1[[#This Row],[item]],INDIRECT("'"&amp;Table1[[#This Row],[sheet]]&amp;"'!$A$8:$T$42"),Table1[[#This Row],[r]],FALSE))</f>
        <v>0</v>
      </c>
      <c r="AE396" s="72" t="str">
        <f>IF(VLOOKUP(Table1[[#This Row],[sheet]],Prg!$A$7:$J$31,10,FALSE)="","",VLOOKUP(Table1[[#This Row],[sheet]],Prg!$A$7:$J$31,10,FALSE)*1)</f>
        <v/>
      </c>
      <c r="AF396" s="72">
        <f>VLOOKUP(Table1[[#This Row],[sheet]],Prg!$A$7:$J$31,5,FALSE)</f>
        <v>0</v>
      </c>
      <c r="AG396" s="72">
        <f>ROW()</f>
        <v>396</v>
      </c>
    </row>
    <row r="397" spans="24:33" hidden="1" x14ac:dyDescent="0.35">
      <c r="X397" s="66">
        <v>3</v>
      </c>
      <c r="Y397" s="66" t="s">
        <v>486</v>
      </c>
      <c r="Z397" s="66" t="s">
        <v>31</v>
      </c>
      <c r="AA397" s="66" t="str">
        <f>IF(OR(VLOOKUP(Table1[[#This Row],[sheet]],Prg!$A$7:$F$31,6,FALSE)=Prg!$O$2,VLOOKUP(Table1[[#This Row],[sheet]],Prg!$A$7:$F$31,6,FALSE)=Prg!$O$3),"Yes","No")</f>
        <v>No</v>
      </c>
      <c r="AB397" s="66">
        <v>2022</v>
      </c>
      <c r="AC397" s="72">
        <v>15</v>
      </c>
      <c r="AD397" s="66">
        <f ca="1">IF(ISERROR(VLOOKUP(Table1[[#This Row],[item]],INDIRECT("'"&amp;Table1[[#This Row],[sheet]]&amp;"'!$A$8:$T$42"),Table1[[#This Row],[r]],FALSE)),"",VLOOKUP(Table1[[#This Row],[item]],INDIRECT("'"&amp;Table1[[#This Row],[sheet]]&amp;"'!$A$8:$T$42"),Table1[[#This Row],[r]],FALSE))</f>
        <v>0</v>
      </c>
      <c r="AE397" s="72" t="str">
        <f>IF(VLOOKUP(Table1[[#This Row],[sheet]],Prg!$A$7:$J$31,10,FALSE)="","",VLOOKUP(Table1[[#This Row],[sheet]],Prg!$A$7:$J$31,10,FALSE)*1)</f>
        <v/>
      </c>
      <c r="AF397" s="72">
        <f>VLOOKUP(Table1[[#This Row],[sheet]],Prg!$A$7:$J$31,5,FALSE)</f>
        <v>0</v>
      </c>
      <c r="AG397" s="72">
        <f>ROW()</f>
        <v>397</v>
      </c>
    </row>
    <row r="398" spans="24:33" hidden="1" x14ac:dyDescent="0.35">
      <c r="X398" s="66">
        <v>3</v>
      </c>
      <c r="Y398" s="70" t="s">
        <v>487</v>
      </c>
      <c r="Z398" s="70" t="s">
        <v>12</v>
      </c>
      <c r="AA398" s="70" t="str">
        <f>IF(OR(VLOOKUP(Table1[[#This Row],[sheet]],Prg!$A$7:$F$31,6,FALSE)=Prg!$O$2,VLOOKUP(Table1[[#This Row],[sheet]],Prg!$A$7:$F$31,6,FALSE)=Prg!$O$3),"Yes","No")</f>
        <v>No</v>
      </c>
      <c r="AB398" s="70">
        <v>2023</v>
      </c>
      <c r="AC398" s="72">
        <v>16</v>
      </c>
      <c r="AD398" s="66">
        <f ca="1">IF(ISERROR(VLOOKUP(Table1[[#This Row],[item]],INDIRECT("'"&amp;Table1[[#This Row],[sheet]]&amp;"'!$A$8:$T$42"),Table1[[#This Row],[r]],FALSE)),"",VLOOKUP(Table1[[#This Row],[item]],INDIRECT("'"&amp;Table1[[#This Row],[sheet]]&amp;"'!$A$8:$T$42"),Table1[[#This Row],[r]],FALSE))</f>
        <v>0</v>
      </c>
      <c r="AE398" s="72" t="str">
        <f>IF(VLOOKUP(Table1[[#This Row],[sheet]],Prg!$A$7:$J$31,10,FALSE)="","",VLOOKUP(Table1[[#This Row],[sheet]],Prg!$A$7:$J$31,10,FALSE)*1)</f>
        <v/>
      </c>
      <c r="AF398" s="72">
        <f>VLOOKUP(Table1[[#This Row],[sheet]],Prg!$A$7:$J$31,5,FALSE)</f>
        <v>0</v>
      </c>
      <c r="AG398" s="72">
        <f>ROW()</f>
        <v>398</v>
      </c>
    </row>
    <row r="399" spans="24:33" hidden="1" x14ac:dyDescent="0.35">
      <c r="X399" s="66">
        <v>3</v>
      </c>
      <c r="Y399" s="66" t="s">
        <v>488</v>
      </c>
      <c r="Z399" s="66" t="s">
        <v>13</v>
      </c>
      <c r="AA399" s="66" t="str">
        <f>IF(OR(VLOOKUP(Table1[[#This Row],[sheet]],Prg!$A$7:$F$31,6,FALSE)=Prg!$O$2,VLOOKUP(Table1[[#This Row],[sheet]],Prg!$A$7:$F$31,6,FALSE)=Prg!$O$3),"Yes","No")</f>
        <v>No</v>
      </c>
      <c r="AB399" s="66">
        <v>2023</v>
      </c>
      <c r="AC399" s="72">
        <v>16</v>
      </c>
      <c r="AD399" s="66">
        <f ca="1">IF(ISERROR(VLOOKUP(Table1[[#This Row],[item]],INDIRECT("'"&amp;Table1[[#This Row],[sheet]]&amp;"'!$A$8:$T$42"),Table1[[#This Row],[r]],FALSE)),"",VLOOKUP(Table1[[#This Row],[item]],INDIRECT("'"&amp;Table1[[#This Row],[sheet]]&amp;"'!$A$8:$T$42"),Table1[[#This Row],[r]],FALSE))</f>
        <v>0</v>
      </c>
      <c r="AE399" s="72" t="str">
        <f>IF(VLOOKUP(Table1[[#This Row],[sheet]],Prg!$A$7:$J$31,10,FALSE)="","",VLOOKUP(Table1[[#This Row],[sheet]],Prg!$A$7:$J$31,10,FALSE)*1)</f>
        <v/>
      </c>
      <c r="AF399" s="72">
        <f>VLOOKUP(Table1[[#This Row],[sheet]],Prg!$A$7:$J$31,5,FALSE)</f>
        <v>0</v>
      </c>
      <c r="AG399" s="72">
        <f>ROW()</f>
        <v>399</v>
      </c>
    </row>
    <row r="400" spans="24:33" hidden="1" x14ac:dyDescent="0.35">
      <c r="X400" s="66">
        <v>3</v>
      </c>
      <c r="Y400" s="66" t="s">
        <v>489</v>
      </c>
      <c r="Z400" s="66" t="s">
        <v>14</v>
      </c>
      <c r="AA400" s="66" t="str">
        <f>IF(OR(VLOOKUP(Table1[[#This Row],[sheet]],Prg!$A$7:$F$31,6,FALSE)=Prg!$O$2,VLOOKUP(Table1[[#This Row],[sheet]],Prg!$A$7:$F$31,6,FALSE)=Prg!$O$3),"Yes","No")</f>
        <v>No</v>
      </c>
      <c r="AB400" s="66">
        <v>2023</v>
      </c>
      <c r="AC400" s="72">
        <v>16</v>
      </c>
      <c r="AD400" s="66">
        <f ca="1">IF(ISERROR(VLOOKUP(Table1[[#This Row],[item]],INDIRECT("'"&amp;Table1[[#This Row],[sheet]]&amp;"'!$A$8:$T$42"),Table1[[#This Row],[r]],FALSE)),"",VLOOKUP(Table1[[#This Row],[item]],INDIRECT("'"&amp;Table1[[#This Row],[sheet]]&amp;"'!$A$8:$T$42"),Table1[[#This Row],[r]],FALSE))</f>
        <v>0</v>
      </c>
      <c r="AE400" s="72" t="str">
        <f>IF(VLOOKUP(Table1[[#This Row],[sheet]],Prg!$A$7:$J$31,10,FALSE)="","",VLOOKUP(Table1[[#This Row],[sheet]],Prg!$A$7:$J$31,10,FALSE)*1)</f>
        <v/>
      </c>
      <c r="AF400" s="72">
        <f>VLOOKUP(Table1[[#This Row],[sheet]],Prg!$A$7:$J$31,5,FALSE)</f>
        <v>0</v>
      </c>
      <c r="AG400" s="72">
        <f>ROW()</f>
        <v>400</v>
      </c>
    </row>
    <row r="401" spans="24:33" hidden="1" x14ac:dyDescent="0.35">
      <c r="X401" s="66">
        <v>3</v>
      </c>
      <c r="Y401" s="66" t="s">
        <v>490</v>
      </c>
      <c r="Z401" s="66" t="s">
        <v>464</v>
      </c>
      <c r="AA401" s="66" t="str">
        <f>IF(OR(VLOOKUP(Table1[[#This Row],[sheet]],Prg!$A$7:$F$31,6,FALSE)=Prg!$O$2,VLOOKUP(Table1[[#This Row],[sheet]],Prg!$A$7:$F$31,6,FALSE)=Prg!$O$3),"Yes","No")</f>
        <v>No</v>
      </c>
      <c r="AB401" s="66">
        <v>2023</v>
      </c>
      <c r="AC401" s="72">
        <v>16</v>
      </c>
      <c r="AD401" s="66">
        <f ca="1">IF(ISERROR(VLOOKUP(Table1[[#This Row],[item]],INDIRECT("'"&amp;Table1[[#This Row],[sheet]]&amp;"'!$A$8:$T$42"),Table1[[#This Row],[r]],FALSE)),"",VLOOKUP(Table1[[#This Row],[item]],INDIRECT("'"&amp;Table1[[#This Row],[sheet]]&amp;"'!$A$8:$T$42"),Table1[[#This Row],[r]],FALSE))</f>
        <v>0</v>
      </c>
      <c r="AE401" s="72" t="str">
        <f>IF(VLOOKUP(Table1[[#This Row],[sheet]],Prg!$A$7:$J$31,10,FALSE)="","",VLOOKUP(Table1[[#This Row],[sheet]],Prg!$A$7:$J$31,10,FALSE)*1)</f>
        <v/>
      </c>
      <c r="AF401" s="72">
        <f>VLOOKUP(Table1[[#This Row],[sheet]],Prg!$A$7:$J$31,5,FALSE)</f>
        <v>0</v>
      </c>
      <c r="AG401" s="72">
        <f>ROW()</f>
        <v>401</v>
      </c>
    </row>
    <row r="402" spans="24:33" hidden="1" x14ac:dyDescent="0.35">
      <c r="X402" s="66">
        <v>3</v>
      </c>
      <c r="Y402" s="66" t="s">
        <v>491</v>
      </c>
      <c r="Z402" s="66" t="s">
        <v>15</v>
      </c>
      <c r="AA402" s="66" t="str">
        <f>IF(OR(VLOOKUP(Table1[[#This Row],[sheet]],Prg!$A$7:$F$31,6,FALSE)=Prg!$O$2,VLOOKUP(Table1[[#This Row],[sheet]],Prg!$A$7:$F$31,6,FALSE)=Prg!$O$3),"Yes","No")</f>
        <v>No</v>
      </c>
      <c r="AB402" s="66">
        <v>2023</v>
      </c>
      <c r="AC402" s="72">
        <v>16</v>
      </c>
      <c r="AD402" s="66">
        <f ca="1">IF(ISERROR(VLOOKUP(Table1[[#This Row],[item]],INDIRECT("'"&amp;Table1[[#This Row],[sheet]]&amp;"'!$A$8:$T$42"),Table1[[#This Row],[r]],FALSE)),"",VLOOKUP(Table1[[#This Row],[item]],INDIRECT("'"&amp;Table1[[#This Row],[sheet]]&amp;"'!$A$8:$T$42"),Table1[[#This Row],[r]],FALSE))</f>
        <v>0</v>
      </c>
      <c r="AE402" s="72" t="str">
        <f>IF(VLOOKUP(Table1[[#This Row],[sheet]],Prg!$A$7:$J$31,10,FALSE)="","",VLOOKUP(Table1[[#This Row],[sheet]],Prg!$A$7:$J$31,10,FALSE)*1)</f>
        <v/>
      </c>
      <c r="AF402" s="72">
        <f>VLOOKUP(Table1[[#This Row],[sheet]],Prg!$A$7:$J$31,5,FALSE)</f>
        <v>0</v>
      </c>
      <c r="AG402" s="72">
        <f>ROW()</f>
        <v>402</v>
      </c>
    </row>
    <row r="403" spans="24:33" hidden="1" x14ac:dyDescent="0.35">
      <c r="X403" s="66">
        <v>3</v>
      </c>
      <c r="Y403" s="66" t="s">
        <v>492</v>
      </c>
      <c r="Z403" s="66" t="s">
        <v>16</v>
      </c>
      <c r="AA403" s="66" t="str">
        <f>IF(OR(VLOOKUP(Table1[[#This Row],[sheet]],Prg!$A$7:$F$31,6,FALSE)=Prg!$O$2,VLOOKUP(Table1[[#This Row],[sheet]],Prg!$A$7:$F$31,6,FALSE)=Prg!$O$3),"Yes","No")</f>
        <v>No</v>
      </c>
      <c r="AB403" s="66">
        <v>2023</v>
      </c>
      <c r="AC403" s="72">
        <v>16</v>
      </c>
      <c r="AD403" s="66">
        <f ca="1">IF(ISERROR(VLOOKUP(Table1[[#This Row],[item]],INDIRECT("'"&amp;Table1[[#This Row],[sheet]]&amp;"'!$A$8:$T$42"),Table1[[#This Row],[r]],FALSE)),"",VLOOKUP(Table1[[#This Row],[item]],INDIRECT("'"&amp;Table1[[#This Row],[sheet]]&amp;"'!$A$8:$T$42"),Table1[[#This Row],[r]],FALSE))</f>
        <v>0</v>
      </c>
      <c r="AE403" s="72" t="str">
        <f>IF(VLOOKUP(Table1[[#This Row],[sheet]],Prg!$A$7:$J$31,10,FALSE)="","",VLOOKUP(Table1[[#This Row],[sheet]],Prg!$A$7:$J$31,10,FALSE)*1)</f>
        <v/>
      </c>
      <c r="AF403" s="72">
        <f>VLOOKUP(Table1[[#This Row],[sheet]],Prg!$A$7:$J$31,5,FALSE)</f>
        <v>0</v>
      </c>
      <c r="AG403" s="72">
        <f>ROW()</f>
        <v>403</v>
      </c>
    </row>
    <row r="404" spans="24:33" hidden="1" x14ac:dyDescent="0.35">
      <c r="X404" s="66">
        <v>3</v>
      </c>
      <c r="Y404" s="66" t="s">
        <v>493</v>
      </c>
      <c r="Z404" s="66" t="s">
        <v>17</v>
      </c>
      <c r="AA404" s="66" t="str">
        <f>IF(OR(VLOOKUP(Table1[[#This Row],[sheet]],Prg!$A$7:$F$31,6,FALSE)=Prg!$O$2,VLOOKUP(Table1[[#This Row],[sheet]],Prg!$A$7:$F$31,6,FALSE)=Prg!$O$3),"Yes","No")</f>
        <v>No</v>
      </c>
      <c r="AB404" s="66">
        <v>2023</v>
      </c>
      <c r="AC404" s="72">
        <v>16</v>
      </c>
      <c r="AD404" s="66">
        <f ca="1">IF(ISERROR(VLOOKUP(Table1[[#This Row],[item]],INDIRECT("'"&amp;Table1[[#This Row],[sheet]]&amp;"'!$A$8:$T$42"),Table1[[#This Row],[r]],FALSE)),"",VLOOKUP(Table1[[#This Row],[item]],INDIRECT("'"&amp;Table1[[#This Row],[sheet]]&amp;"'!$A$8:$T$42"),Table1[[#This Row],[r]],FALSE))</f>
        <v>0</v>
      </c>
      <c r="AE404" s="72" t="str">
        <f>IF(VLOOKUP(Table1[[#This Row],[sheet]],Prg!$A$7:$J$31,10,FALSE)="","",VLOOKUP(Table1[[#This Row],[sheet]],Prg!$A$7:$J$31,10,FALSE)*1)</f>
        <v/>
      </c>
      <c r="AF404" s="72">
        <f>VLOOKUP(Table1[[#This Row],[sheet]],Prg!$A$7:$J$31,5,FALSE)</f>
        <v>0</v>
      </c>
      <c r="AG404" s="72">
        <f>ROW()</f>
        <v>404</v>
      </c>
    </row>
    <row r="405" spans="24:33" hidden="1" x14ac:dyDescent="0.35">
      <c r="X405" s="66">
        <v>3</v>
      </c>
      <c r="Y405" s="66" t="s">
        <v>494</v>
      </c>
      <c r="Z405" s="66" t="s">
        <v>465</v>
      </c>
      <c r="AA405" s="66" t="str">
        <f>IF(OR(VLOOKUP(Table1[[#This Row],[sheet]],Prg!$A$7:$F$31,6,FALSE)=Prg!$O$2,VLOOKUP(Table1[[#This Row],[sheet]],Prg!$A$7:$F$31,6,FALSE)=Prg!$O$3),"Yes","No")</f>
        <v>No</v>
      </c>
      <c r="AB405" s="66">
        <v>2023</v>
      </c>
      <c r="AC405" s="72">
        <v>16</v>
      </c>
      <c r="AD405" s="66">
        <f ca="1">IF(ISERROR(VLOOKUP(Table1[[#This Row],[item]],INDIRECT("'"&amp;Table1[[#This Row],[sheet]]&amp;"'!$A$8:$T$42"),Table1[[#This Row],[r]],FALSE)),"",VLOOKUP(Table1[[#This Row],[item]],INDIRECT("'"&amp;Table1[[#This Row],[sheet]]&amp;"'!$A$8:$T$42"),Table1[[#This Row],[r]],FALSE))</f>
        <v>0</v>
      </c>
      <c r="AE405" s="72" t="str">
        <f>IF(VLOOKUP(Table1[[#This Row],[sheet]],Prg!$A$7:$J$31,10,FALSE)="","",VLOOKUP(Table1[[#This Row],[sheet]],Prg!$A$7:$J$31,10,FALSE)*1)</f>
        <v/>
      </c>
      <c r="AF405" s="72">
        <f>VLOOKUP(Table1[[#This Row],[sheet]],Prg!$A$7:$J$31,5,FALSE)</f>
        <v>0</v>
      </c>
      <c r="AG405" s="72">
        <f>ROW()</f>
        <v>405</v>
      </c>
    </row>
    <row r="406" spans="24:33" hidden="1" x14ac:dyDescent="0.35">
      <c r="X406" s="66">
        <v>3</v>
      </c>
      <c r="Y406" s="66" t="s">
        <v>495</v>
      </c>
      <c r="Z406" s="66" t="s">
        <v>18</v>
      </c>
      <c r="AA406" s="66" t="str">
        <f>IF(OR(VLOOKUP(Table1[[#This Row],[sheet]],Prg!$A$7:$F$31,6,FALSE)=Prg!$O$2,VLOOKUP(Table1[[#This Row],[sheet]],Prg!$A$7:$F$31,6,FALSE)=Prg!$O$3),"Yes","No")</f>
        <v>No</v>
      </c>
      <c r="AB406" s="66">
        <v>2023</v>
      </c>
      <c r="AC406" s="72">
        <v>16</v>
      </c>
      <c r="AD406" s="66">
        <f ca="1">IF(ISERROR(VLOOKUP(Table1[[#This Row],[item]],INDIRECT("'"&amp;Table1[[#This Row],[sheet]]&amp;"'!$A$8:$T$42"),Table1[[#This Row],[r]],FALSE)),"",VLOOKUP(Table1[[#This Row],[item]],INDIRECT("'"&amp;Table1[[#This Row],[sheet]]&amp;"'!$A$8:$T$42"),Table1[[#This Row],[r]],FALSE))</f>
        <v>0</v>
      </c>
      <c r="AE406" s="72" t="str">
        <f>IF(VLOOKUP(Table1[[#This Row],[sheet]],Prg!$A$7:$J$31,10,FALSE)="","",VLOOKUP(Table1[[#This Row],[sheet]],Prg!$A$7:$J$31,10,FALSE)*1)</f>
        <v/>
      </c>
      <c r="AF406" s="72">
        <f>VLOOKUP(Table1[[#This Row],[sheet]],Prg!$A$7:$J$31,5,FALSE)</f>
        <v>0</v>
      </c>
      <c r="AG406" s="72">
        <f>ROW()</f>
        <v>406</v>
      </c>
    </row>
    <row r="407" spans="24:33" hidden="1" x14ac:dyDescent="0.35">
      <c r="X407" s="66">
        <v>3</v>
      </c>
      <c r="Y407" s="66" t="s">
        <v>496</v>
      </c>
      <c r="Z407" s="66" t="s">
        <v>19</v>
      </c>
      <c r="AA407" s="66" t="str">
        <f>IF(OR(VLOOKUP(Table1[[#This Row],[sheet]],Prg!$A$7:$F$31,6,FALSE)=Prg!$O$2,VLOOKUP(Table1[[#This Row],[sheet]],Prg!$A$7:$F$31,6,FALSE)=Prg!$O$3),"Yes","No")</f>
        <v>No</v>
      </c>
      <c r="AB407" s="66">
        <v>2023</v>
      </c>
      <c r="AC407" s="72">
        <v>16</v>
      </c>
      <c r="AD407" s="66">
        <f ca="1">IF(ISERROR(VLOOKUP(Table1[[#This Row],[item]],INDIRECT("'"&amp;Table1[[#This Row],[sheet]]&amp;"'!$A$8:$T$42"),Table1[[#This Row],[r]],FALSE)),"",VLOOKUP(Table1[[#This Row],[item]],INDIRECT("'"&amp;Table1[[#This Row],[sheet]]&amp;"'!$A$8:$T$42"),Table1[[#This Row],[r]],FALSE))</f>
        <v>0</v>
      </c>
      <c r="AE407" s="72" t="str">
        <f>IF(VLOOKUP(Table1[[#This Row],[sheet]],Prg!$A$7:$J$31,10,FALSE)="","",VLOOKUP(Table1[[#This Row],[sheet]],Prg!$A$7:$J$31,10,FALSE)*1)</f>
        <v/>
      </c>
      <c r="AF407" s="72">
        <f>VLOOKUP(Table1[[#This Row],[sheet]],Prg!$A$7:$J$31,5,FALSE)</f>
        <v>0</v>
      </c>
      <c r="AG407" s="72">
        <f>ROW()</f>
        <v>407</v>
      </c>
    </row>
    <row r="408" spans="24:33" hidden="1" x14ac:dyDescent="0.35">
      <c r="X408" s="66">
        <v>3</v>
      </c>
      <c r="Y408" s="66" t="s">
        <v>497</v>
      </c>
      <c r="Z408" s="66" t="s">
        <v>20</v>
      </c>
      <c r="AA408" s="66" t="str">
        <f>IF(OR(VLOOKUP(Table1[[#This Row],[sheet]],Prg!$A$7:$F$31,6,FALSE)=Prg!$O$2,VLOOKUP(Table1[[#This Row],[sheet]],Prg!$A$7:$F$31,6,FALSE)=Prg!$O$3),"Yes","No")</f>
        <v>No</v>
      </c>
      <c r="AB408" s="66">
        <v>2023</v>
      </c>
      <c r="AC408" s="72">
        <v>16</v>
      </c>
      <c r="AD408" s="66">
        <f ca="1">IF(ISERROR(VLOOKUP(Table1[[#This Row],[item]],INDIRECT("'"&amp;Table1[[#This Row],[sheet]]&amp;"'!$A$8:$T$42"),Table1[[#This Row],[r]],FALSE)),"",VLOOKUP(Table1[[#This Row],[item]],INDIRECT("'"&amp;Table1[[#This Row],[sheet]]&amp;"'!$A$8:$T$42"),Table1[[#This Row],[r]],FALSE))</f>
        <v>0</v>
      </c>
      <c r="AE408" s="72" t="str">
        <f>IF(VLOOKUP(Table1[[#This Row],[sheet]],Prg!$A$7:$J$31,10,FALSE)="","",VLOOKUP(Table1[[#This Row],[sheet]],Prg!$A$7:$J$31,10,FALSE)*1)</f>
        <v/>
      </c>
      <c r="AF408" s="72">
        <f>VLOOKUP(Table1[[#This Row],[sheet]],Prg!$A$7:$J$31,5,FALSE)</f>
        <v>0</v>
      </c>
      <c r="AG408" s="72">
        <f>ROW()</f>
        <v>408</v>
      </c>
    </row>
    <row r="409" spans="24:33" hidden="1" x14ac:dyDescent="0.35">
      <c r="X409" s="66">
        <v>3</v>
      </c>
      <c r="Y409" s="66" t="s">
        <v>498</v>
      </c>
      <c r="Z409" s="66" t="s">
        <v>466</v>
      </c>
      <c r="AA409" s="66" t="str">
        <f>IF(OR(VLOOKUP(Table1[[#This Row],[sheet]],Prg!$A$7:$F$31,6,FALSE)=Prg!$O$2,VLOOKUP(Table1[[#This Row],[sheet]],Prg!$A$7:$F$31,6,FALSE)=Prg!$O$3),"Yes","No")</f>
        <v>No</v>
      </c>
      <c r="AB409" s="66">
        <v>2023</v>
      </c>
      <c r="AC409" s="72">
        <v>16</v>
      </c>
      <c r="AD409" s="66">
        <f ca="1">IF(ISERROR(VLOOKUP(Table1[[#This Row],[item]],INDIRECT("'"&amp;Table1[[#This Row],[sheet]]&amp;"'!$A$8:$T$42"),Table1[[#This Row],[r]],FALSE)),"",VLOOKUP(Table1[[#This Row],[item]],INDIRECT("'"&amp;Table1[[#This Row],[sheet]]&amp;"'!$A$8:$T$42"),Table1[[#This Row],[r]],FALSE))</f>
        <v>0</v>
      </c>
      <c r="AE409" s="72" t="str">
        <f>IF(VLOOKUP(Table1[[#This Row],[sheet]],Prg!$A$7:$J$31,10,FALSE)="","",VLOOKUP(Table1[[#This Row],[sheet]],Prg!$A$7:$J$31,10,FALSE)*1)</f>
        <v/>
      </c>
      <c r="AF409" s="72">
        <f>VLOOKUP(Table1[[#This Row],[sheet]],Prg!$A$7:$J$31,5,FALSE)</f>
        <v>0</v>
      </c>
      <c r="AG409" s="72">
        <f>ROW()</f>
        <v>409</v>
      </c>
    </row>
    <row r="410" spans="24:33" hidden="1" x14ac:dyDescent="0.35">
      <c r="X410" s="66">
        <v>3</v>
      </c>
      <c r="Y410" s="66" t="s">
        <v>499</v>
      </c>
      <c r="Z410" s="66" t="s">
        <v>21</v>
      </c>
      <c r="AA410" s="66" t="str">
        <f>IF(OR(VLOOKUP(Table1[[#This Row],[sheet]],Prg!$A$7:$F$31,6,FALSE)=Prg!$O$2,VLOOKUP(Table1[[#This Row],[sheet]],Prg!$A$7:$F$31,6,FALSE)=Prg!$O$3),"Yes","No")</f>
        <v>No</v>
      </c>
      <c r="AB410" s="66">
        <v>2023</v>
      </c>
      <c r="AC410" s="72">
        <v>16</v>
      </c>
      <c r="AD410" s="66">
        <f ca="1">IF(ISERROR(VLOOKUP(Table1[[#This Row],[item]],INDIRECT("'"&amp;Table1[[#This Row],[sheet]]&amp;"'!$A$8:$T$42"),Table1[[#This Row],[r]],FALSE)),"",VLOOKUP(Table1[[#This Row],[item]],INDIRECT("'"&amp;Table1[[#This Row],[sheet]]&amp;"'!$A$8:$T$42"),Table1[[#This Row],[r]],FALSE))</f>
        <v>0</v>
      </c>
      <c r="AE410" s="72" t="str">
        <f>IF(VLOOKUP(Table1[[#This Row],[sheet]],Prg!$A$7:$J$31,10,FALSE)="","",VLOOKUP(Table1[[#This Row],[sheet]],Prg!$A$7:$J$31,10,FALSE)*1)</f>
        <v/>
      </c>
      <c r="AF410" s="72">
        <f>VLOOKUP(Table1[[#This Row],[sheet]],Prg!$A$7:$J$31,5,FALSE)</f>
        <v>0</v>
      </c>
      <c r="AG410" s="72">
        <f>ROW()</f>
        <v>410</v>
      </c>
    </row>
    <row r="411" spans="24:33" hidden="1" x14ac:dyDescent="0.35">
      <c r="X411" s="66">
        <v>3</v>
      </c>
      <c r="Y411" s="66" t="s">
        <v>500</v>
      </c>
      <c r="Z411" s="66" t="s">
        <v>22</v>
      </c>
      <c r="AA411" s="66" t="str">
        <f>IF(OR(VLOOKUP(Table1[[#This Row],[sheet]],Prg!$A$7:$F$31,6,FALSE)=Prg!$O$2,VLOOKUP(Table1[[#This Row],[sheet]],Prg!$A$7:$F$31,6,FALSE)=Prg!$O$3),"Yes","No")</f>
        <v>No</v>
      </c>
      <c r="AB411" s="66">
        <v>2023</v>
      </c>
      <c r="AC411" s="72">
        <v>16</v>
      </c>
      <c r="AD411" s="66">
        <f ca="1">IF(ISERROR(VLOOKUP(Table1[[#This Row],[item]],INDIRECT("'"&amp;Table1[[#This Row],[sheet]]&amp;"'!$A$8:$T$42"),Table1[[#This Row],[r]],FALSE)),"",VLOOKUP(Table1[[#This Row],[item]],INDIRECT("'"&amp;Table1[[#This Row],[sheet]]&amp;"'!$A$8:$T$42"),Table1[[#This Row],[r]],FALSE))</f>
        <v>0</v>
      </c>
      <c r="AE411" s="72" t="str">
        <f>IF(VLOOKUP(Table1[[#This Row],[sheet]],Prg!$A$7:$J$31,10,FALSE)="","",VLOOKUP(Table1[[#This Row],[sheet]],Prg!$A$7:$J$31,10,FALSE)*1)</f>
        <v/>
      </c>
      <c r="AF411" s="72">
        <f>VLOOKUP(Table1[[#This Row],[sheet]],Prg!$A$7:$J$31,5,FALSE)</f>
        <v>0</v>
      </c>
      <c r="AG411" s="72">
        <f>ROW()</f>
        <v>411</v>
      </c>
    </row>
    <row r="412" spans="24:33" hidden="1" x14ac:dyDescent="0.35">
      <c r="X412" s="66">
        <v>3</v>
      </c>
      <c r="Y412" s="66" t="s">
        <v>501</v>
      </c>
      <c r="Z412" s="66" t="s">
        <v>23</v>
      </c>
      <c r="AA412" s="66" t="str">
        <f>IF(OR(VLOOKUP(Table1[[#This Row],[sheet]],Prg!$A$7:$F$31,6,FALSE)=Prg!$O$2,VLOOKUP(Table1[[#This Row],[sheet]],Prg!$A$7:$F$31,6,FALSE)=Prg!$O$3),"Yes","No")</f>
        <v>No</v>
      </c>
      <c r="AB412" s="66">
        <v>2023</v>
      </c>
      <c r="AC412" s="72">
        <v>16</v>
      </c>
      <c r="AD412" s="66">
        <f ca="1">IF(ISERROR(VLOOKUP(Table1[[#This Row],[item]],INDIRECT("'"&amp;Table1[[#This Row],[sheet]]&amp;"'!$A$8:$T$42"),Table1[[#This Row],[r]],FALSE)),"",VLOOKUP(Table1[[#This Row],[item]],INDIRECT("'"&amp;Table1[[#This Row],[sheet]]&amp;"'!$A$8:$T$42"),Table1[[#This Row],[r]],FALSE))</f>
        <v>0</v>
      </c>
      <c r="AE412" s="72" t="str">
        <f>IF(VLOOKUP(Table1[[#This Row],[sheet]],Prg!$A$7:$J$31,10,FALSE)="","",VLOOKUP(Table1[[#This Row],[sheet]],Prg!$A$7:$J$31,10,FALSE)*1)</f>
        <v/>
      </c>
      <c r="AF412" s="72">
        <f>VLOOKUP(Table1[[#This Row],[sheet]],Prg!$A$7:$J$31,5,FALSE)</f>
        <v>0</v>
      </c>
      <c r="AG412" s="72">
        <f>ROW()</f>
        <v>412</v>
      </c>
    </row>
    <row r="413" spans="24:33" hidden="1" x14ac:dyDescent="0.35">
      <c r="X413" s="66">
        <v>3</v>
      </c>
      <c r="Y413" s="66" t="s">
        <v>502</v>
      </c>
      <c r="Z413" s="66" t="s">
        <v>467</v>
      </c>
      <c r="AA413" s="66" t="str">
        <f>IF(OR(VLOOKUP(Table1[[#This Row],[sheet]],Prg!$A$7:$F$31,6,FALSE)=Prg!$O$2,VLOOKUP(Table1[[#This Row],[sheet]],Prg!$A$7:$F$31,6,FALSE)=Prg!$O$3),"Yes","No")</f>
        <v>No</v>
      </c>
      <c r="AB413" s="66">
        <v>2023</v>
      </c>
      <c r="AC413" s="72">
        <v>16</v>
      </c>
      <c r="AD413" s="66">
        <f ca="1">IF(ISERROR(VLOOKUP(Table1[[#This Row],[item]],INDIRECT("'"&amp;Table1[[#This Row],[sheet]]&amp;"'!$A$8:$T$42"),Table1[[#This Row],[r]],FALSE)),"",VLOOKUP(Table1[[#This Row],[item]],INDIRECT("'"&amp;Table1[[#This Row],[sheet]]&amp;"'!$A$8:$T$42"),Table1[[#This Row],[r]],FALSE))</f>
        <v>0</v>
      </c>
      <c r="AE413" s="72" t="str">
        <f>IF(VLOOKUP(Table1[[#This Row],[sheet]],Prg!$A$7:$J$31,10,FALSE)="","",VLOOKUP(Table1[[#This Row],[sheet]],Prg!$A$7:$J$31,10,FALSE)*1)</f>
        <v/>
      </c>
      <c r="AF413" s="72">
        <f>VLOOKUP(Table1[[#This Row],[sheet]],Prg!$A$7:$J$31,5,FALSE)</f>
        <v>0</v>
      </c>
      <c r="AG413" s="72">
        <f>ROW()</f>
        <v>413</v>
      </c>
    </row>
    <row r="414" spans="24:33" hidden="1" x14ac:dyDescent="0.35">
      <c r="X414" s="66">
        <v>3</v>
      </c>
      <c r="Y414" s="66" t="s">
        <v>473</v>
      </c>
      <c r="Z414" s="66" t="s">
        <v>1</v>
      </c>
      <c r="AA414" s="66" t="str">
        <f>IF(OR(VLOOKUP(Table1[[#This Row],[sheet]],Prg!$A$7:$F$31,6,FALSE)=Prg!$O$2,VLOOKUP(Table1[[#This Row],[sheet]],Prg!$A$7:$F$31,6,FALSE)=Prg!$O$3),"Yes","No")</f>
        <v>No</v>
      </c>
      <c r="AB414" s="66">
        <v>2023</v>
      </c>
      <c r="AC414" s="72">
        <v>16</v>
      </c>
      <c r="AD414" s="66">
        <f ca="1">IF(ISERROR(VLOOKUP(Table1[[#This Row],[item]],INDIRECT("'"&amp;Table1[[#This Row],[sheet]]&amp;"'!$A$8:$T$42"),Table1[[#This Row],[r]],FALSE)),"",VLOOKUP(Table1[[#This Row],[item]],INDIRECT("'"&amp;Table1[[#This Row],[sheet]]&amp;"'!$A$8:$T$42"),Table1[[#This Row],[r]],FALSE))</f>
        <v>0</v>
      </c>
      <c r="AE414" s="72" t="str">
        <f>IF(VLOOKUP(Table1[[#This Row],[sheet]],Prg!$A$7:$J$31,10,FALSE)="","",VLOOKUP(Table1[[#This Row],[sheet]],Prg!$A$7:$J$31,10,FALSE)*1)</f>
        <v/>
      </c>
      <c r="AF414" s="72">
        <f>VLOOKUP(Table1[[#This Row],[sheet]],Prg!$A$7:$J$31,5,FALSE)</f>
        <v>0</v>
      </c>
      <c r="AG414" s="72">
        <f>ROW()</f>
        <v>414</v>
      </c>
    </row>
    <row r="415" spans="24:33" hidden="1" x14ac:dyDescent="0.35">
      <c r="X415" s="66">
        <v>3</v>
      </c>
      <c r="Y415" s="66" t="s">
        <v>474</v>
      </c>
      <c r="Z415" s="66" t="s">
        <v>24</v>
      </c>
      <c r="AA415" s="66" t="str">
        <f>IF(OR(VLOOKUP(Table1[[#This Row],[sheet]],Prg!$A$7:$F$31,6,FALSE)=Prg!$O$2,VLOOKUP(Table1[[#This Row],[sheet]],Prg!$A$7:$F$31,6,FALSE)=Prg!$O$3),"Yes","No")</f>
        <v>No</v>
      </c>
      <c r="AB415" s="66">
        <v>2023</v>
      </c>
      <c r="AC415" s="72">
        <v>16</v>
      </c>
      <c r="AD415" s="66">
        <f ca="1">IF(ISERROR(VLOOKUP(Table1[[#This Row],[item]],INDIRECT("'"&amp;Table1[[#This Row],[sheet]]&amp;"'!$A$8:$T$42"),Table1[[#This Row],[r]],FALSE)),"",VLOOKUP(Table1[[#This Row],[item]],INDIRECT("'"&amp;Table1[[#This Row],[sheet]]&amp;"'!$A$8:$T$42"),Table1[[#This Row],[r]],FALSE))</f>
        <v>0</v>
      </c>
      <c r="AE415" s="72" t="str">
        <f>IF(VLOOKUP(Table1[[#This Row],[sheet]],Prg!$A$7:$J$31,10,FALSE)="","",VLOOKUP(Table1[[#This Row],[sheet]],Prg!$A$7:$J$31,10,FALSE)*1)</f>
        <v/>
      </c>
      <c r="AF415" s="72">
        <f>VLOOKUP(Table1[[#This Row],[sheet]],Prg!$A$7:$J$31,5,FALSE)</f>
        <v>0</v>
      </c>
      <c r="AG415" s="72">
        <f>ROW()</f>
        <v>415</v>
      </c>
    </row>
    <row r="416" spans="24:33" hidden="1" x14ac:dyDescent="0.35">
      <c r="X416" s="66">
        <v>3</v>
      </c>
      <c r="Y416" s="66" t="s">
        <v>477</v>
      </c>
      <c r="Z416" s="66" t="s">
        <v>25</v>
      </c>
      <c r="AA416" s="66" t="str">
        <f>IF(OR(VLOOKUP(Table1[[#This Row],[sheet]],Prg!$A$7:$F$31,6,FALSE)=Prg!$O$2,VLOOKUP(Table1[[#This Row],[sheet]],Prg!$A$7:$F$31,6,FALSE)=Prg!$O$3),"Yes","No")</f>
        <v>No</v>
      </c>
      <c r="AB416" s="66">
        <v>2023</v>
      </c>
      <c r="AC416" s="72">
        <v>16</v>
      </c>
      <c r="AD416" s="66">
        <f ca="1">IF(ISERROR(VLOOKUP(Table1[[#This Row],[item]],INDIRECT("'"&amp;Table1[[#This Row],[sheet]]&amp;"'!$A$8:$T$42"),Table1[[#This Row],[r]],FALSE)),"",VLOOKUP(Table1[[#This Row],[item]],INDIRECT("'"&amp;Table1[[#This Row],[sheet]]&amp;"'!$A$8:$T$42"),Table1[[#This Row],[r]],FALSE))</f>
        <v>0</v>
      </c>
      <c r="AE416" s="72" t="str">
        <f>IF(VLOOKUP(Table1[[#This Row],[sheet]],Prg!$A$7:$J$31,10,FALSE)="","",VLOOKUP(Table1[[#This Row],[sheet]],Prg!$A$7:$J$31,10,FALSE)*1)</f>
        <v/>
      </c>
      <c r="AF416" s="72">
        <f>VLOOKUP(Table1[[#This Row],[sheet]],Prg!$A$7:$J$31,5,FALSE)</f>
        <v>0</v>
      </c>
      <c r="AG416" s="72">
        <f>ROW()</f>
        <v>416</v>
      </c>
    </row>
    <row r="417" spans="24:33" hidden="1" x14ac:dyDescent="0.35">
      <c r="X417" s="66">
        <v>3</v>
      </c>
      <c r="Y417" s="66" t="s">
        <v>478</v>
      </c>
      <c r="Z417" s="66" t="s">
        <v>26</v>
      </c>
      <c r="AA417" s="66" t="str">
        <f>IF(OR(VLOOKUP(Table1[[#This Row],[sheet]],Prg!$A$7:$F$31,6,FALSE)=Prg!$O$2,VLOOKUP(Table1[[#This Row],[sheet]],Prg!$A$7:$F$31,6,FALSE)=Prg!$O$3),"Yes","No")</f>
        <v>No</v>
      </c>
      <c r="AB417" s="66">
        <v>2023</v>
      </c>
      <c r="AC417" s="72">
        <v>16</v>
      </c>
      <c r="AD417" s="66">
        <f ca="1">IF(ISERROR(VLOOKUP(Table1[[#This Row],[item]],INDIRECT("'"&amp;Table1[[#This Row],[sheet]]&amp;"'!$A$8:$T$42"),Table1[[#This Row],[r]],FALSE)),"",VLOOKUP(Table1[[#This Row],[item]],INDIRECT("'"&amp;Table1[[#This Row],[sheet]]&amp;"'!$A$8:$T$42"),Table1[[#This Row],[r]],FALSE))</f>
        <v>0</v>
      </c>
      <c r="AE417" s="72" t="str">
        <f>IF(VLOOKUP(Table1[[#This Row],[sheet]],Prg!$A$7:$J$31,10,FALSE)="","",VLOOKUP(Table1[[#This Row],[sheet]],Prg!$A$7:$J$31,10,FALSE)*1)</f>
        <v/>
      </c>
      <c r="AF417" s="72">
        <f>VLOOKUP(Table1[[#This Row],[sheet]],Prg!$A$7:$J$31,5,FALSE)</f>
        <v>0</v>
      </c>
      <c r="AG417" s="72">
        <f>ROW()</f>
        <v>417</v>
      </c>
    </row>
    <row r="418" spans="24:33" hidden="1" x14ac:dyDescent="0.35">
      <c r="X418" s="66">
        <v>3</v>
      </c>
      <c r="Y418" s="66" t="s">
        <v>479</v>
      </c>
      <c r="Z418" s="66" t="s">
        <v>27</v>
      </c>
      <c r="AA418" s="66" t="str">
        <f>IF(OR(VLOOKUP(Table1[[#This Row],[sheet]],Prg!$A$7:$F$31,6,FALSE)=Prg!$O$2,VLOOKUP(Table1[[#This Row],[sheet]],Prg!$A$7:$F$31,6,FALSE)=Prg!$O$3),"Yes","No")</f>
        <v>No</v>
      </c>
      <c r="AB418" s="66">
        <v>2023</v>
      </c>
      <c r="AC418" s="72">
        <v>16</v>
      </c>
      <c r="AD418" s="66">
        <f ca="1">IF(ISERROR(VLOOKUP(Table1[[#This Row],[item]],INDIRECT("'"&amp;Table1[[#This Row],[sheet]]&amp;"'!$A$8:$T$42"),Table1[[#This Row],[r]],FALSE)),"",VLOOKUP(Table1[[#This Row],[item]],INDIRECT("'"&amp;Table1[[#This Row],[sheet]]&amp;"'!$A$8:$T$42"),Table1[[#This Row],[r]],FALSE))</f>
        <v>0</v>
      </c>
      <c r="AE418" s="72" t="str">
        <f>IF(VLOOKUP(Table1[[#This Row],[sheet]],Prg!$A$7:$J$31,10,FALSE)="","",VLOOKUP(Table1[[#This Row],[sheet]],Prg!$A$7:$J$31,10,FALSE)*1)</f>
        <v/>
      </c>
      <c r="AF418" s="72">
        <f>VLOOKUP(Table1[[#This Row],[sheet]],Prg!$A$7:$J$31,5,FALSE)</f>
        <v>0</v>
      </c>
      <c r="AG418" s="72">
        <f>ROW()</f>
        <v>418</v>
      </c>
    </row>
    <row r="419" spans="24:33" hidden="1" x14ac:dyDescent="0.35">
      <c r="X419" s="66">
        <v>3</v>
      </c>
      <c r="Y419" s="66" t="s">
        <v>475</v>
      </c>
      <c r="Z419" s="66" t="s">
        <v>28</v>
      </c>
      <c r="AA419" s="66" t="str">
        <f>IF(OR(VLOOKUP(Table1[[#This Row],[sheet]],Prg!$A$7:$F$31,6,FALSE)=Prg!$O$2,VLOOKUP(Table1[[#This Row],[sheet]],Prg!$A$7:$F$31,6,FALSE)=Prg!$O$3),"Yes","No")</f>
        <v>No</v>
      </c>
      <c r="AB419" s="66">
        <v>2023</v>
      </c>
      <c r="AC419" s="72">
        <v>16</v>
      </c>
      <c r="AD419" s="66">
        <f ca="1">IF(ISERROR(VLOOKUP(Table1[[#This Row],[item]],INDIRECT("'"&amp;Table1[[#This Row],[sheet]]&amp;"'!$A$8:$T$42"),Table1[[#This Row],[r]],FALSE)),"",VLOOKUP(Table1[[#This Row],[item]],INDIRECT("'"&amp;Table1[[#This Row],[sheet]]&amp;"'!$A$8:$T$42"),Table1[[#This Row],[r]],FALSE))</f>
        <v>0</v>
      </c>
      <c r="AE419" s="72" t="str">
        <f>IF(VLOOKUP(Table1[[#This Row],[sheet]],Prg!$A$7:$J$31,10,FALSE)="","",VLOOKUP(Table1[[#This Row],[sheet]],Prg!$A$7:$J$31,10,FALSE)*1)</f>
        <v/>
      </c>
      <c r="AF419" s="72">
        <f>VLOOKUP(Table1[[#This Row],[sheet]],Prg!$A$7:$J$31,5,FALSE)</f>
        <v>0</v>
      </c>
      <c r="AG419" s="72">
        <f>ROW()</f>
        <v>419</v>
      </c>
    </row>
    <row r="420" spans="24:33" hidden="1" x14ac:dyDescent="0.35">
      <c r="X420" s="66">
        <v>3</v>
      </c>
      <c r="Y420" s="66" t="s">
        <v>480</v>
      </c>
      <c r="Z420" s="66" t="s">
        <v>29</v>
      </c>
      <c r="AA420" s="66" t="str">
        <f>IF(OR(VLOOKUP(Table1[[#This Row],[sheet]],Prg!$A$7:$F$31,6,FALSE)=Prg!$O$2,VLOOKUP(Table1[[#This Row],[sheet]],Prg!$A$7:$F$31,6,FALSE)=Prg!$O$3),"Yes","No")</f>
        <v>No</v>
      </c>
      <c r="AB420" s="66">
        <v>2023</v>
      </c>
      <c r="AC420" s="72">
        <v>16</v>
      </c>
      <c r="AD420" s="66">
        <f ca="1">IF(ISERROR(VLOOKUP(Table1[[#This Row],[item]],INDIRECT("'"&amp;Table1[[#This Row],[sheet]]&amp;"'!$A$8:$T$42"),Table1[[#This Row],[r]],FALSE)),"",VLOOKUP(Table1[[#This Row],[item]],INDIRECT("'"&amp;Table1[[#This Row],[sheet]]&amp;"'!$A$8:$T$42"),Table1[[#This Row],[r]],FALSE))</f>
        <v>0</v>
      </c>
      <c r="AE420" s="72" t="str">
        <f>IF(VLOOKUP(Table1[[#This Row],[sheet]],Prg!$A$7:$J$31,10,FALSE)="","",VLOOKUP(Table1[[#This Row],[sheet]],Prg!$A$7:$J$31,10,FALSE)*1)</f>
        <v/>
      </c>
      <c r="AF420" s="72">
        <f>VLOOKUP(Table1[[#This Row],[sheet]],Prg!$A$7:$J$31,5,FALSE)</f>
        <v>0</v>
      </c>
      <c r="AG420" s="72">
        <f>ROW()</f>
        <v>420</v>
      </c>
    </row>
    <row r="421" spans="24:33" hidden="1" x14ac:dyDescent="0.35">
      <c r="X421" s="66">
        <v>3</v>
      </c>
      <c r="Y421" s="66" t="s">
        <v>481</v>
      </c>
      <c r="Z421" s="66" t="s">
        <v>30</v>
      </c>
      <c r="AA421" s="66" t="str">
        <f>IF(OR(VLOOKUP(Table1[[#This Row],[sheet]],Prg!$A$7:$F$31,6,FALSE)=Prg!$O$2,VLOOKUP(Table1[[#This Row],[sheet]],Prg!$A$7:$F$31,6,FALSE)=Prg!$O$3),"Yes","No")</f>
        <v>No</v>
      </c>
      <c r="AB421" s="66">
        <v>2023</v>
      </c>
      <c r="AC421" s="72">
        <v>16</v>
      </c>
      <c r="AD421" s="66">
        <f ca="1">IF(ISERROR(VLOOKUP(Table1[[#This Row],[item]],INDIRECT("'"&amp;Table1[[#This Row],[sheet]]&amp;"'!$A$8:$T$42"),Table1[[#This Row],[r]],FALSE)),"",VLOOKUP(Table1[[#This Row],[item]],INDIRECT("'"&amp;Table1[[#This Row],[sheet]]&amp;"'!$A$8:$T$42"),Table1[[#This Row],[r]],FALSE))</f>
        <v>0</v>
      </c>
      <c r="AE421" s="72" t="str">
        <f>IF(VLOOKUP(Table1[[#This Row],[sheet]],Prg!$A$7:$J$31,10,FALSE)="","",VLOOKUP(Table1[[#This Row],[sheet]],Prg!$A$7:$J$31,10,FALSE)*1)</f>
        <v/>
      </c>
      <c r="AF421" s="72">
        <f>VLOOKUP(Table1[[#This Row],[sheet]],Prg!$A$7:$J$31,5,FALSE)</f>
        <v>0</v>
      </c>
      <c r="AG421" s="72">
        <f>ROW()</f>
        <v>421</v>
      </c>
    </row>
    <row r="422" spans="24:33" hidden="1" x14ac:dyDescent="0.35">
      <c r="X422" s="66">
        <v>3</v>
      </c>
      <c r="Y422" s="66" t="s">
        <v>482</v>
      </c>
      <c r="Z422" s="66" t="s">
        <v>27</v>
      </c>
      <c r="AA422" s="66" t="str">
        <f>IF(OR(VLOOKUP(Table1[[#This Row],[sheet]],Prg!$A$7:$F$31,6,FALSE)=Prg!$O$2,VLOOKUP(Table1[[#This Row],[sheet]],Prg!$A$7:$F$31,6,FALSE)=Prg!$O$3),"Yes","No")</f>
        <v>No</v>
      </c>
      <c r="AB422" s="66">
        <v>2023</v>
      </c>
      <c r="AC422" s="72">
        <v>16</v>
      </c>
      <c r="AD422" s="66">
        <f ca="1">IF(ISERROR(VLOOKUP(Table1[[#This Row],[item]],INDIRECT("'"&amp;Table1[[#This Row],[sheet]]&amp;"'!$A$8:$T$42"),Table1[[#This Row],[r]],FALSE)),"",VLOOKUP(Table1[[#This Row],[item]],INDIRECT("'"&amp;Table1[[#This Row],[sheet]]&amp;"'!$A$8:$T$42"),Table1[[#This Row],[r]],FALSE))</f>
        <v>0</v>
      </c>
      <c r="AE422" s="72" t="str">
        <f>IF(VLOOKUP(Table1[[#This Row],[sheet]],Prg!$A$7:$J$31,10,FALSE)="","",VLOOKUP(Table1[[#This Row],[sheet]],Prg!$A$7:$J$31,10,FALSE)*1)</f>
        <v/>
      </c>
      <c r="AF422" s="72">
        <f>VLOOKUP(Table1[[#This Row],[sheet]],Prg!$A$7:$J$31,5,FALSE)</f>
        <v>0</v>
      </c>
      <c r="AG422" s="72">
        <f>ROW()</f>
        <v>422</v>
      </c>
    </row>
    <row r="423" spans="24:33" hidden="1" x14ac:dyDescent="0.35">
      <c r="X423" s="66">
        <v>3</v>
      </c>
      <c r="Y423" s="66" t="s">
        <v>476</v>
      </c>
      <c r="Z423" s="66" t="s">
        <v>469</v>
      </c>
      <c r="AA423" s="66" t="str">
        <f>IF(OR(VLOOKUP(Table1[[#This Row],[sheet]],Prg!$A$7:$F$31,6,FALSE)=Prg!$O$2,VLOOKUP(Table1[[#This Row],[sheet]],Prg!$A$7:$F$31,6,FALSE)=Prg!$O$3),"Yes","No")</f>
        <v>No</v>
      </c>
      <c r="AB423" s="66">
        <v>2023</v>
      </c>
      <c r="AC423" s="72">
        <v>16</v>
      </c>
      <c r="AD423" s="66">
        <f ca="1">IF(ISERROR(VLOOKUP(Table1[[#This Row],[item]],INDIRECT("'"&amp;Table1[[#This Row],[sheet]]&amp;"'!$A$8:$T$42"),Table1[[#This Row],[r]],FALSE)),"",VLOOKUP(Table1[[#This Row],[item]],INDIRECT("'"&amp;Table1[[#This Row],[sheet]]&amp;"'!$A$8:$T$42"),Table1[[#This Row],[r]],FALSE))</f>
        <v>0</v>
      </c>
      <c r="AE423" s="72" t="str">
        <f>IF(VLOOKUP(Table1[[#This Row],[sheet]],Prg!$A$7:$J$31,10,FALSE)="","",VLOOKUP(Table1[[#This Row],[sheet]],Prg!$A$7:$J$31,10,FALSE)*1)</f>
        <v/>
      </c>
      <c r="AF423" s="72">
        <f>VLOOKUP(Table1[[#This Row],[sheet]],Prg!$A$7:$J$31,5,FALSE)</f>
        <v>0</v>
      </c>
      <c r="AG423" s="72">
        <f>ROW()</f>
        <v>423</v>
      </c>
    </row>
    <row r="424" spans="24:33" hidden="1" x14ac:dyDescent="0.35">
      <c r="X424" s="66">
        <v>3</v>
      </c>
      <c r="Y424" s="66" t="s">
        <v>483</v>
      </c>
      <c r="Z424" s="66" t="s">
        <v>470</v>
      </c>
      <c r="AA424" s="66" t="str">
        <f>IF(OR(VLOOKUP(Table1[[#This Row],[sheet]],Prg!$A$7:$F$31,6,FALSE)=Prg!$O$2,VLOOKUP(Table1[[#This Row],[sheet]],Prg!$A$7:$F$31,6,FALSE)=Prg!$O$3),"Yes","No")</f>
        <v>No</v>
      </c>
      <c r="AB424" s="66">
        <v>2023</v>
      </c>
      <c r="AC424" s="72">
        <v>16</v>
      </c>
      <c r="AD424" s="66">
        <f ca="1">IF(ISERROR(VLOOKUP(Table1[[#This Row],[item]],INDIRECT("'"&amp;Table1[[#This Row],[sheet]]&amp;"'!$A$8:$T$42"),Table1[[#This Row],[r]],FALSE)),"",VLOOKUP(Table1[[#This Row],[item]],INDIRECT("'"&amp;Table1[[#This Row],[sheet]]&amp;"'!$A$8:$T$42"),Table1[[#This Row],[r]],FALSE))</f>
        <v>0</v>
      </c>
      <c r="AE424" s="72" t="str">
        <f>IF(VLOOKUP(Table1[[#This Row],[sheet]],Prg!$A$7:$J$31,10,FALSE)="","",VLOOKUP(Table1[[#This Row],[sheet]],Prg!$A$7:$J$31,10,FALSE)*1)</f>
        <v/>
      </c>
      <c r="AF424" s="72">
        <f>VLOOKUP(Table1[[#This Row],[sheet]],Prg!$A$7:$J$31,5,FALSE)</f>
        <v>0</v>
      </c>
      <c r="AG424" s="72">
        <f>ROW()</f>
        <v>424</v>
      </c>
    </row>
    <row r="425" spans="24:33" hidden="1" x14ac:dyDescent="0.35">
      <c r="X425" s="66">
        <v>3</v>
      </c>
      <c r="Y425" s="66" t="s">
        <v>484</v>
      </c>
      <c r="Z425" s="66" t="s">
        <v>471</v>
      </c>
      <c r="AA425" s="66" t="str">
        <f>IF(OR(VLOOKUP(Table1[[#This Row],[sheet]],Prg!$A$7:$F$31,6,FALSE)=Prg!$O$2,VLOOKUP(Table1[[#This Row],[sheet]],Prg!$A$7:$F$31,6,FALSE)=Prg!$O$3),"Yes","No")</f>
        <v>No</v>
      </c>
      <c r="AB425" s="66">
        <v>2023</v>
      </c>
      <c r="AC425" s="72">
        <v>16</v>
      </c>
      <c r="AD425" s="66">
        <f ca="1">IF(ISERROR(VLOOKUP(Table1[[#This Row],[item]],INDIRECT("'"&amp;Table1[[#This Row],[sheet]]&amp;"'!$A$8:$T$42"),Table1[[#This Row],[r]],FALSE)),"",VLOOKUP(Table1[[#This Row],[item]],INDIRECT("'"&amp;Table1[[#This Row],[sheet]]&amp;"'!$A$8:$T$42"),Table1[[#This Row],[r]],FALSE))</f>
        <v>0</v>
      </c>
      <c r="AE425" s="72" t="str">
        <f>IF(VLOOKUP(Table1[[#This Row],[sheet]],Prg!$A$7:$J$31,10,FALSE)="","",VLOOKUP(Table1[[#This Row],[sheet]],Prg!$A$7:$J$31,10,FALSE)*1)</f>
        <v/>
      </c>
      <c r="AF425" s="72">
        <f>VLOOKUP(Table1[[#This Row],[sheet]],Prg!$A$7:$J$31,5,FALSE)</f>
        <v>0</v>
      </c>
      <c r="AG425" s="72">
        <f>ROW()</f>
        <v>425</v>
      </c>
    </row>
    <row r="426" spans="24:33" hidden="1" x14ac:dyDescent="0.35">
      <c r="X426" s="66">
        <v>3</v>
      </c>
      <c r="Y426" s="66" t="s">
        <v>485</v>
      </c>
      <c r="Z426" s="66" t="s">
        <v>472</v>
      </c>
      <c r="AA426" s="66" t="str">
        <f>IF(OR(VLOOKUP(Table1[[#This Row],[sheet]],Prg!$A$7:$F$31,6,FALSE)=Prg!$O$2,VLOOKUP(Table1[[#This Row],[sheet]],Prg!$A$7:$F$31,6,FALSE)=Prg!$O$3),"Yes","No")</f>
        <v>No</v>
      </c>
      <c r="AB426" s="66">
        <v>2023</v>
      </c>
      <c r="AC426" s="72">
        <v>16</v>
      </c>
      <c r="AD426" s="66">
        <f ca="1">IF(ISERROR(VLOOKUP(Table1[[#This Row],[item]],INDIRECT("'"&amp;Table1[[#This Row],[sheet]]&amp;"'!$A$8:$T$42"),Table1[[#This Row],[r]],FALSE)),"",VLOOKUP(Table1[[#This Row],[item]],INDIRECT("'"&amp;Table1[[#This Row],[sheet]]&amp;"'!$A$8:$T$42"),Table1[[#This Row],[r]],FALSE))</f>
        <v>0</v>
      </c>
      <c r="AE426" s="72" t="str">
        <f>IF(VLOOKUP(Table1[[#This Row],[sheet]],Prg!$A$7:$J$31,10,FALSE)="","",VLOOKUP(Table1[[#This Row],[sheet]],Prg!$A$7:$J$31,10,FALSE)*1)</f>
        <v/>
      </c>
      <c r="AF426" s="72">
        <f>VLOOKUP(Table1[[#This Row],[sheet]],Prg!$A$7:$J$31,5,FALSE)</f>
        <v>0</v>
      </c>
      <c r="AG426" s="72">
        <f>ROW()</f>
        <v>426</v>
      </c>
    </row>
    <row r="427" spans="24:33" hidden="1" x14ac:dyDescent="0.35">
      <c r="X427" s="66">
        <v>3</v>
      </c>
      <c r="Y427" s="66" t="s">
        <v>486</v>
      </c>
      <c r="Z427" s="66" t="s">
        <v>31</v>
      </c>
      <c r="AA427" s="66" t="str">
        <f>IF(OR(VLOOKUP(Table1[[#This Row],[sheet]],Prg!$A$7:$F$31,6,FALSE)=Prg!$O$2,VLOOKUP(Table1[[#This Row],[sheet]],Prg!$A$7:$F$31,6,FALSE)=Prg!$O$3),"Yes","No")</f>
        <v>No</v>
      </c>
      <c r="AB427" s="66">
        <v>2023</v>
      </c>
      <c r="AC427" s="72">
        <v>16</v>
      </c>
      <c r="AD427" s="66">
        <f ca="1">IF(ISERROR(VLOOKUP(Table1[[#This Row],[item]],INDIRECT("'"&amp;Table1[[#This Row],[sheet]]&amp;"'!$A$8:$T$42"),Table1[[#This Row],[r]],FALSE)),"",VLOOKUP(Table1[[#This Row],[item]],INDIRECT("'"&amp;Table1[[#This Row],[sheet]]&amp;"'!$A$8:$T$42"),Table1[[#This Row],[r]],FALSE))</f>
        <v>0</v>
      </c>
      <c r="AE427" s="72" t="str">
        <f>IF(VLOOKUP(Table1[[#This Row],[sheet]],Prg!$A$7:$J$31,10,FALSE)="","",VLOOKUP(Table1[[#This Row],[sheet]],Prg!$A$7:$J$31,10,FALSE)*1)</f>
        <v/>
      </c>
      <c r="AF427" s="72">
        <f>VLOOKUP(Table1[[#This Row],[sheet]],Prg!$A$7:$J$31,5,FALSE)</f>
        <v>0</v>
      </c>
      <c r="AG427" s="72">
        <f>ROW()</f>
        <v>427</v>
      </c>
    </row>
    <row r="428" spans="24:33" hidden="1" x14ac:dyDescent="0.35">
      <c r="X428" s="66">
        <v>3</v>
      </c>
      <c r="Y428" s="70" t="s">
        <v>487</v>
      </c>
      <c r="Z428" s="70" t="s">
        <v>12</v>
      </c>
      <c r="AA428" s="70" t="str">
        <f>IF(OR(VLOOKUP(Table1[[#This Row],[sheet]],Prg!$A$7:$F$31,6,FALSE)=Prg!$O$2,VLOOKUP(Table1[[#This Row],[sheet]],Prg!$A$7:$F$31,6,FALSE)=Prg!$O$3),"Yes","No")</f>
        <v>No</v>
      </c>
      <c r="AB428" s="70">
        <v>2024</v>
      </c>
      <c r="AC428" s="72">
        <v>17</v>
      </c>
      <c r="AD428" s="66">
        <f ca="1">IF(ISERROR(VLOOKUP(Table1[[#This Row],[item]],INDIRECT("'"&amp;Table1[[#This Row],[sheet]]&amp;"'!$A$8:$T$42"),Table1[[#This Row],[r]],FALSE)),"",VLOOKUP(Table1[[#This Row],[item]],INDIRECT("'"&amp;Table1[[#This Row],[sheet]]&amp;"'!$A$8:$T$42"),Table1[[#This Row],[r]],FALSE))</f>
        <v>0</v>
      </c>
      <c r="AE428" s="72" t="str">
        <f>IF(VLOOKUP(Table1[[#This Row],[sheet]],Prg!$A$7:$J$31,10,FALSE)="","",VLOOKUP(Table1[[#This Row],[sheet]],Prg!$A$7:$J$31,10,FALSE)*1)</f>
        <v/>
      </c>
      <c r="AF428" s="72">
        <f>VLOOKUP(Table1[[#This Row],[sheet]],Prg!$A$7:$J$31,5,FALSE)</f>
        <v>0</v>
      </c>
      <c r="AG428" s="72">
        <f>ROW()</f>
        <v>428</v>
      </c>
    </row>
    <row r="429" spans="24:33" hidden="1" x14ac:dyDescent="0.35">
      <c r="X429" s="66">
        <v>3</v>
      </c>
      <c r="Y429" s="66" t="s">
        <v>488</v>
      </c>
      <c r="Z429" s="66" t="s">
        <v>13</v>
      </c>
      <c r="AA429" s="66" t="str">
        <f>IF(OR(VLOOKUP(Table1[[#This Row],[sheet]],Prg!$A$7:$F$31,6,FALSE)=Prg!$O$2,VLOOKUP(Table1[[#This Row],[sheet]],Prg!$A$7:$F$31,6,FALSE)=Prg!$O$3),"Yes","No")</f>
        <v>No</v>
      </c>
      <c r="AB429" s="66">
        <v>2024</v>
      </c>
      <c r="AC429" s="72">
        <v>17</v>
      </c>
      <c r="AD429" s="66">
        <f ca="1">IF(ISERROR(VLOOKUP(Table1[[#This Row],[item]],INDIRECT("'"&amp;Table1[[#This Row],[sheet]]&amp;"'!$A$8:$T$42"),Table1[[#This Row],[r]],FALSE)),"",VLOOKUP(Table1[[#This Row],[item]],INDIRECT("'"&amp;Table1[[#This Row],[sheet]]&amp;"'!$A$8:$T$42"),Table1[[#This Row],[r]],FALSE))</f>
        <v>0</v>
      </c>
      <c r="AE429" s="72" t="str">
        <f>IF(VLOOKUP(Table1[[#This Row],[sheet]],Prg!$A$7:$J$31,10,FALSE)="","",VLOOKUP(Table1[[#This Row],[sheet]],Prg!$A$7:$J$31,10,FALSE)*1)</f>
        <v/>
      </c>
      <c r="AF429" s="72">
        <f>VLOOKUP(Table1[[#This Row],[sheet]],Prg!$A$7:$J$31,5,FALSE)</f>
        <v>0</v>
      </c>
      <c r="AG429" s="72">
        <f>ROW()</f>
        <v>429</v>
      </c>
    </row>
    <row r="430" spans="24:33" hidden="1" x14ac:dyDescent="0.35">
      <c r="X430" s="66">
        <v>3</v>
      </c>
      <c r="Y430" s="66" t="s">
        <v>489</v>
      </c>
      <c r="Z430" s="66" t="s">
        <v>14</v>
      </c>
      <c r="AA430" s="66" t="str">
        <f>IF(OR(VLOOKUP(Table1[[#This Row],[sheet]],Prg!$A$7:$F$31,6,FALSE)=Prg!$O$2,VLOOKUP(Table1[[#This Row],[sheet]],Prg!$A$7:$F$31,6,FALSE)=Prg!$O$3),"Yes","No")</f>
        <v>No</v>
      </c>
      <c r="AB430" s="66">
        <v>2024</v>
      </c>
      <c r="AC430" s="72">
        <v>17</v>
      </c>
      <c r="AD430" s="66">
        <f ca="1">IF(ISERROR(VLOOKUP(Table1[[#This Row],[item]],INDIRECT("'"&amp;Table1[[#This Row],[sheet]]&amp;"'!$A$8:$T$42"),Table1[[#This Row],[r]],FALSE)),"",VLOOKUP(Table1[[#This Row],[item]],INDIRECT("'"&amp;Table1[[#This Row],[sheet]]&amp;"'!$A$8:$T$42"),Table1[[#This Row],[r]],FALSE))</f>
        <v>0</v>
      </c>
      <c r="AE430" s="72" t="str">
        <f>IF(VLOOKUP(Table1[[#This Row],[sheet]],Prg!$A$7:$J$31,10,FALSE)="","",VLOOKUP(Table1[[#This Row],[sheet]],Prg!$A$7:$J$31,10,FALSE)*1)</f>
        <v/>
      </c>
      <c r="AF430" s="72">
        <f>VLOOKUP(Table1[[#This Row],[sheet]],Prg!$A$7:$J$31,5,FALSE)</f>
        <v>0</v>
      </c>
      <c r="AG430" s="72">
        <f>ROW()</f>
        <v>430</v>
      </c>
    </row>
    <row r="431" spans="24:33" hidden="1" x14ac:dyDescent="0.35">
      <c r="X431" s="66">
        <v>3</v>
      </c>
      <c r="Y431" s="66" t="s">
        <v>490</v>
      </c>
      <c r="Z431" s="66" t="s">
        <v>464</v>
      </c>
      <c r="AA431" s="66" t="str">
        <f>IF(OR(VLOOKUP(Table1[[#This Row],[sheet]],Prg!$A$7:$F$31,6,FALSE)=Prg!$O$2,VLOOKUP(Table1[[#This Row],[sheet]],Prg!$A$7:$F$31,6,FALSE)=Prg!$O$3),"Yes","No")</f>
        <v>No</v>
      </c>
      <c r="AB431" s="66">
        <v>2024</v>
      </c>
      <c r="AC431" s="72">
        <v>17</v>
      </c>
      <c r="AD431" s="66">
        <f ca="1">IF(ISERROR(VLOOKUP(Table1[[#This Row],[item]],INDIRECT("'"&amp;Table1[[#This Row],[sheet]]&amp;"'!$A$8:$T$42"),Table1[[#This Row],[r]],FALSE)),"",VLOOKUP(Table1[[#This Row],[item]],INDIRECT("'"&amp;Table1[[#This Row],[sheet]]&amp;"'!$A$8:$T$42"),Table1[[#This Row],[r]],FALSE))</f>
        <v>0</v>
      </c>
      <c r="AE431" s="72" t="str">
        <f>IF(VLOOKUP(Table1[[#This Row],[sheet]],Prg!$A$7:$J$31,10,FALSE)="","",VLOOKUP(Table1[[#This Row],[sheet]],Prg!$A$7:$J$31,10,FALSE)*1)</f>
        <v/>
      </c>
      <c r="AF431" s="72">
        <f>VLOOKUP(Table1[[#This Row],[sheet]],Prg!$A$7:$J$31,5,FALSE)</f>
        <v>0</v>
      </c>
      <c r="AG431" s="72">
        <f>ROW()</f>
        <v>431</v>
      </c>
    </row>
    <row r="432" spans="24:33" hidden="1" x14ac:dyDescent="0.35">
      <c r="X432" s="66">
        <v>3</v>
      </c>
      <c r="Y432" s="66" t="s">
        <v>491</v>
      </c>
      <c r="Z432" s="66" t="s">
        <v>15</v>
      </c>
      <c r="AA432" s="66" t="str">
        <f>IF(OR(VLOOKUP(Table1[[#This Row],[sheet]],Prg!$A$7:$F$31,6,FALSE)=Prg!$O$2,VLOOKUP(Table1[[#This Row],[sheet]],Prg!$A$7:$F$31,6,FALSE)=Prg!$O$3),"Yes","No")</f>
        <v>No</v>
      </c>
      <c r="AB432" s="66">
        <v>2024</v>
      </c>
      <c r="AC432" s="72">
        <v>17</v>
      </c>
      <c r="AD432" s="66">
        <f ca="1">IF(ISERROR(VLOOKUP(Table1[[#This Row],[item]],INDIRECT("'"&amp;Table1[[#This Row],[sheet]]&amp;"'!$A$8:$T$42"),Table1[[#This Row],[r]],FALSE)),"",VLOOKUP(Table1[[#This Row],[item]],INDIRECT("'"&amp;Table1[[#This Row],[sheet]]&amp;"'!$A$8:$T$42"),Table1[[#This Row],[r]],FALSE))</f>
        <v>0</v>
      </c>
      <c r="AE432" s="72" t="str">
        <f>IF(VLOOKUP(Table1[[#This Row],[sheet]],Prg!$A$7:$J$31,10,FALSE)="","",VLOOKUP(Table1[[#This Row],[sheet]],Prg!$A$7:$J$31,10,FALSE)*1)</f>
        <v/>
      </c>
      <c r="AF432" s="72">
        <f>VLOOKUP(Table1[[#This Row],[sheet]],Prg!$A$7:$J$31,5,FALSE)</f>
        <v>0</v>
      </c>
      <c r="AG432" s="72">
        <f>ROW()</f>
        <v>432</v>
      </c>
    </row>
    <row r="433" spans="24:33" hidden="1" x14ac:dyDescent="0.35">
      <c r="X433" s="66">
        <v>3</v>
      </c>
      <c r="Y433" s="66" t="s">
        <v>492</v>
      </c>
      <c r="Z433" s="66" t="s">
        <v>16</v>
      </c>
      <c r="AA433" s="66" t="str">
        <f>IF(OR(VLOOKUP(Table1[[#This Row],[sheet]],Prg!$A$7:$F$31,6,FALSE)=Prg!$O$2,VLOOKUP(Table1[[#This Row],[sheet]],Prg!$A$7:$F$31,6,FALSE)=Prg!$O$3),"Yes","No")</f>
        <v>No</v>
      </c>
      <c r="AB433" s="66">
        <v>2024</v>
      </c>
      <c r="AC433" s="72">
        <v>17</v>
      </c>
      <c r="AD433" s="66">
        <f ca="1">IF(ISERROR(VLOOKUP(Table1[[#This Row],[item]],INDIRECT("'"&amp;Table1[[#This Row],[sheet]]&amp;"'!$A$8:$T$42"),Table1[[#This Row],[r]],FALSE)),"",VLOOKUP(Table1[[#This Row],[item]],INDIRECT("'"&amp;Table1[[#This Row],[sheet]]&amp;"'!$A$8:$T$42"),Table1[[#This Row],[r]],FALSE))</f>
        <v>0</v>
      </c>
      <c r="AE433" s="72" t="str">
        <f>IF(VLOOKUP(Table1[[#This Row],[sheet]],Prg!$A$7:$J$31,10,FALSE)="","",VLOOKUP(Table1[[#This Row],[sheet]],Prg!$A$7:$J$31,10,FALSE)*1)</f>
        <v/>
      </c>
      <c r="AF433" s="72">
        <f>VLOOKUP(Table1[[#This Row],[sheet]],Prg!$A$7:$J$31,5,FALSE)</f>
        <v>0</v>
      </c>
      <c r="AG433" s="72">
        <f>ROW()</f>
        <v>433</v>
      </c>
    </row>
    <row r="434" spans="24:33" hidden="1" x14ac:dyDescent="0.35">
      <c r="X434" s="66">
        <v>3</v>
      </c>
      <c r="Y434" s="66" t="s">
        <v>493</v>
      </c>
      <c r="Z434" s="66" t="s">
        <v>17</v>
      </c>
      <c r="AA434" s="66" t="str">
        <f>IF(OR(VLOOKUP(Table1[[#This Row],[sheet]],Prg!$A$7:$F$31,6,FALSE)=Prg!$O$2,VLOOKUP(Table1[[#This Row],[sheet]],Prg!$A$7:$F$31,6,FALSE)=Prg!$O$3),"Yes","No")</f>
        <v>No</v>
      </c>
      <c r="AB434" s="66">
        <v>2024</v>
      </c>
      <c r="AC434" s="72">
        <v>17</v>
      </c>
      <c r="AD434" s="66">
        <f ca="1">IF(ISERROR(VLOOKUP(Table1[[#This Row],[item]],INDIRECT("'"&amp;Table1[[#This Row],[sheet]]&amp;"'!$A$8:$T$42"),Table1[[#This Row],[r]],FALSE)),"",VLOOKUP(Table1[[#This Row],[item]],INDIRECT("'"&amp;Table1[[#This Row],[sheet]]&amp;"'!$A$8:$T$42"),Table1[[#This Row],[r]],FALSE))</f>
        <v>0</v>
      </c>
      <c r="AE434" s="72" t="str">
        <f>IF(VLOOKUP(Table1[[#This Row],[sheet]],Prg!$A$7:$J$31,10,FALSE)="","",VLOOKUP(Table1[[#This Row],[sheet]],Prg!$A$7:$J$31,10,FALSE)*1)</f>
        <v/>
      </c>
      <c r="AF434" s="72">
        <f>VLOOKUP(Table1[[#This Row],[sheet]],Prg!$A$7:$J$31,5,FALSE)</f>
        <v>0</v>
      </c>
      <c r="AG434" s="72">
        <f>ROW()</f>
        <v>434</v>
      </c>
    </row>
    <row r="435" spans="24:33" hidden="1" x14ac:dyDescent="0.35">
      <c r="X435" s="66">
        <v>3</v>
      </c>
      <c r="Y435" s="66" t="s">
        <v>494</v>
      </c>
      <c r="Z435" s="66" t="s">
        <v>465</v>
      </c>
      <c r="AA435" s="66" t="str">
        <f>IF(OR(VLOOKUP(Table1[[#This Row],[sheet]],Prg!$A$7:$F$31,6,FALSE)=Prg!$O$2,VLOOKUP(Table1[[#This Row],[sheet]],Prg!$A$7:$F$31,6,FALSE)=Prg!$O$3),"Yes","No")</f>
        <v>No</v>
      </c>
      <c r="AB435" s="66">
        <v>2024</v>
      </c>
      <c r="AC435" s="72">
        <v>17</v>
      </c>
      <c r="AD435" s="66">
        <f ca="1">IF(ISERROR(VLOOKUP(Table1[[#This Row],[item]],INDIRECT("'"&amp;Table1[[#This Row],[sheet]]&amp;"'!$A$8:$T$42"),Table1[[#This Row],[r]],FALSE)),"",VLOOKUP(Table1[[#This Row],[item]],INDIRECT("'"&amp;Table1[[#This Row],[sheet]]&amp;"'!$A$8:$T$42"),Table1[[#This Row],[r]],FALSE))</f>
        <v>0</v>
      </c>
      <c r="AE435" s="72" t="str">
        <f>IF(VLOOKUP(Table1[[#This Row],[sheet]],Prg!$A$7:$J$31,10,FALSE)="","",VLOOKUP(Table1[[#This Row],[sheet]],Prg!$A$7:$J$31,10,FALSE)*1)</f>
        <v/>
      </c>
      <c r="AF435" s="72">
        <f>VLOOKUP(Table1[[#This Row],[sheet]],Prg!$A$7:$J$31,5,FALSE)</f>
        <v>0</v>
      </c>
      <c r="AG435" s="72">
        <f>ROW()</f>
        <v>435</v>
      </c>
    </row>
    <row r="436" spans="24:33" hidden="1" x14ac:dyDescent="0.35">
      <c r="X436" s="66">
        <v>3</v>
      </c>
      <c r="Y436" s="66" t="s">
        <v>495</v>
      </c>
      <c r="Z436" s="66" t="s">
        <v>18</v>
      </c>
      <c r="AA436" s="66" t="str">
        <f>IF(OR(VLOOKUP(Table1[[#This Row],[sheet]],Prg!$A$7:$F$31,6,FALSE)=Prg!$O$2,VLOOKUP(Table1[[#This Row],[sheet]],Prg!$A$7:$F$31,6,FALSE)=Prg!$O$3),"Yes","No")</f>
        <v>No</v>
      </c>
      <c r="AB436" s="66">
        <v>2024</v>
      </c>
      <c r="AC436" s="72">
        <v>17</v>
      </c>
      <c r="AD436" s="66">
        <f ca="1">IF(ISERROR(VLOOKUP(Table1[[#This Row],[item]],INDIRECT("'"&amp;Table1[[#This Row],[sheet]]&amp;"'!$A$8:$T$42"),Table1[[#This Row],[r]],FALSE)),"",VLOOKUP(Table1[[#This Row],[item]],INDIRECT("'"&amp;Table1[[#This Row],[sheet]]&amp;"'!$A$8:$T$42"),Table1[[#This Row],[r]],FALSE))</f>
        <v>0</v>
      </c>
      <c r="AE436" s="72" t="str">
        <f>IF(VLOOKUP(Table1[[#This Row],[sheet]],Prg!$A$7:$J$31,10,FALSE)="","",VLOOKUP(Table1[[#This Row],[sheet]],Prg!$A$7:$J$31,10,FALSE)*1)</f>
        <v/>
      </c>
      <c r="AF436" s="72">
        <f>VLOOKUP(Table1[[#This Row],[sheet]],Prg!$A$7:$J$31,5,FALSE)</f>
        <v>0</v>
      </c>
      <c r="AG436" s="72">
        <f>ROW()</f>
        <v>436</v>
      </c>
    </row>
    <row r="437" spans="24:33" hidden="1" x14ac:dyDescent="0.35">
      <c r="X437" s="66">
        <v>3</v>
      </c>
      <c r="Y437" s="66" t="s">
        <v>496</v>
      </c>
      <c r="Z437" s="66" t="s">
        <v>19</v>
      </c>
      <c r="AA437" s="66" t="str">
        <f>IF(OR(VLOOKUP(Table1[[#This Row],[sheet]],Prg!$A$7:$F$31,6,FALSE)=Prg!$O$2,VLOOKUP(Table1[[#This Row],[sheet]],Prg!$A$7:$F$31,6,FALSE)=Prg!$O$3),"Yes","No")</f>
        <v>No</v>
      </c>
      <c r="AB437" s="66">
        <v>2024</v>
      </c>
      <c r="AC437" s="72">
        <v>17</v>
      </c>
      <c r="AD437" s="66">
        <f ca="1">IF(ISERROR(VLOOKUP(Table1[[#This Row],[item]],INDIRECT("'"&amp;Table1[[#This Row],[sheet]]&amp;"'!$A$8:$T$42"),Table1[[#This Row],[r]],FALSE)),"",VLOOKUP(Table1[[#This Row],[item]],INDIRECT("'"&amp;Table1[[#This Row],[sheet]]&amp;"'!$A$8:$T$42"),Table1[[#This Row],[r]],FALSE))</f>
        <v>0</v>
      </c>
      <c r="AE437" s="72" t="str">
        <f>IF(VLOOKUP(Table1[[#This Row],[sheet]],Prg!$A$7:$J$31,10,FALSE)="","",VLOOKUP(Table1[[#This Row],[sheet]],Prg!$A$7:$J$31,10,FALSE)*1)</f>
        <v/>
      </c>
      <c r="AF437" s="72">
        <f>VLOOKUP(Table1[[#This Row],[sheet]],Prg!$A$7:$J$31,5,FALSE)</f>
        <v>0</v>
      </c>
      <c r="AG437" s="72">
        <f>ROW()</f>
        <v>437</v>
      </c>
    </row>
    <row r="438" spans="24:33" hidden="1" x14ac:dyDescent="0.35">
      <c r="X438" s="66">
        <v>3</v>
      </c>
      <c r="Y438" s="66" t="s">
        <v>497</v>
      </c>
      <c r="Z438" s="66" t="s">
        <v>20</v>
      </c>
      <c r="AA438" s="66" t="str">
        <f>IF(OR(VLOOKUP(Table1[[#This Row],[sheet]],Prg!$A$7:$F$31,6,FALSE)=Prg!$O$2,VLOOKUP(Table1[[#This Row],[sheet]],Prg!$A$7:$F$31,6,FALSE)=Prg!$O$3),"Yes","No")</f>
        <v>No</v>
      </c>
      <c r="AB438" s="66">
        <v>2024</v>
      </c>
      <c r="AC438" s="72">
        <v>17</v>
      </c>
      <c r="AD438" s="66">
        <f ca="1">IF(ISERROR(VLOOKUP(Table1[[#This Row],[item]],INDIRECT("'"&amp;Table1[[#This Row],[sheet]]&amp;"'!$A$8:$T$42"),Table1[[#This Row],[r]],FALSE)),"",VLOOKUP(Table1[[#This Row],[item]],INDIRECT("'"&amp;Table1[[#This Row],[sheet]]&amp;"'!$A$8:$T$42"),Table1[[#This Row],[r]],FALSE))</f>
        <v>0</v>
      </c>
      <c r="AE438" s="72" t="str">
        <f>IF(VLOOKUP(Table1[[#This Row],[sheet]],Prg!$A$7:$J$31,10,FALSE)="","",VLOOKUP(Table1[[#This Row],[sheet]],Prg!$A$7:$J$31,10,FALSE)*1)</f>
        <v/>
      </c>
      <c r="AF438" s="72">
        <f>VLOOKUP(Table1[[#This Row],[sheet]],Prg!$A$7:$J$31,5,FALSE)</f>
        <v>0</v>
      </c>
      <c r="AG438" s="72">
        <f>ROW()</f>
        <v>438</v>
      </c>
    </row>
    <row r="439" spans="24:33" hidden="1" x14ac:dyDescent="0.35">
      <c r="X439" s="66">
        <v>3</v>
      </c>
      <c r="Y439" s="66" t="s">
        <v>498</v>
      </c>
      <c r="Z439" s="66" t="s">
        <v>466</v>
      </c>
      <c r="AA439" s="66" t="str">
        <f>IF(OR(VLOOKUP(Table1[[#This Row],[sheet]],Prg!$A$7:$F$31,6,FALSE)=Prg!$O$2,VLOOKUP(Table1[[#This Row],[sheet]],Prg!$A$7:$F$31,6,FALSE)=Prg!$O$3),"Yes","No")</f>
        <v>No</v>
      </c>
      <c r="AB439" s="66">
        <v>2024</v>
      </c>
      <c r="AC439" s="72">
        <v>17</v>
      </c>
      <c r="AD439" s="66">
        <f ca="1">IF(ISERROR(VLOOKUP(Table1[[#This Row],[item]],INDIRECT("'"&amp;Table1[[#This Row],[sheet]]&amp;"'!$A$8:$T$42"),Table1[[#This Row],[r]],FALSE)),"",VLOOKUP(Table1[[#This Row],[item]],INDIRECT("'"&amp;Table1[[#This Row],[sheet]]&amp;"'!$A$8:$T$42"),Table1[[#This Row],[r]],FALSE))</f>
        <v>0</v>
      </c>
      <c r="AE439" s="72" t="str">
        <f>IF(VLOOKUP(Table1[[#This Row],[sheet]],Prg!$A$7:$J$31,10,FALSE)="","",VLOOKUP(Table1[[#This Row],[sheet]],Prg!$A$7:$J$31,10,FALSE)*1)</f>
        <v/>
      </c>
      <c r="AF439" s="72">
        <f>VLOOKUP(Table1[[#This Row],[sheet]],Prg!$A$7:$J$31,5,FALSE)</f>
        <v>0</v>
      </c>
      <c r="AG439" s="72">
        <f>ROW()</f>
        <v>439</v>
      </c>
    </row>
    <row r="440" spans="24:33" hidden="1" x14ac:dyDescent="0.35">
      <c r="X440" s="66">
        <v>3</v>
      </c>
      <c r="Y440" s="66" t="s">
        <v>499</v>
      </c>
      <c r="Z440" s="66" t="s">
        <v>21</v>
      </c>
      <c r="AA440" s="66" t="str">
        <f>IF(OR(VLOOKUP(Table1[[#This Row],[sheet]],Prg!$A$7:$F$31,6,FALSE)=Prg!$O$2,VLOOKUP(Table1[[#This Row],[sheet]],Prg!$A$7:$F$31,6,FALSE)=Prg!$O$3),"Yes","No")</f>
        <v>No</v>
      </c>
      <c r="AB440" s="66">
        <v>2024</v>
      </c>
      <c r="AC440" s="72">
        <v>17</v>
      </c>
      <c r="AD440" s="66">
        <f ca="1">IF(ISERROR(VLOOKUP(Table1[[#This Row],[item]],INDIRECT("'"&amp;Table1[[#This Row],[sheet]]&amp;"'!$A$8:$T$42"),Table1[[#This Row],[r]],FALSE)),"",VLOOKUP(Table1[[#This Row],[item]],INDIRECT("'"&amp;Table1[[#This Row],[sheet]]&amp;"'!$A$8:$T$42"),Table1[[#This Row],[r]],FALSE))</f>
        <v>0</v>
      </c>
      <c r="AE440" s="72" t="str">
        <f>IF(VLOOKUP(Table1[[#This Row],[sheet]],Prg!$A$7:$J$31,10,FALSE)="","",VLOOKUP(Table1[[#This Row],[sheet]],Prg!$A$7:$J$31,10,FALSE)*1)</f>
        <v/>
      </c>
      <c r="AF440" s="72">
        <f>VLOOKUP(Table1[[#This Row],[sheet]],Prg!$A$7:$J$31,5,FALSE)</f>
        <v>0</v>
      </c>
      <c r="AG440" s="72">
        <f>ROW()</f>
        <v>440</v>
      </c>
    </row>
    <row r="441" spans="24:33" hidden="1" x14ac:dyDescent="0.35">
      <c r="X441" s="66">
        <v>3</v>
      </c>
      <c r="Y441" s="66" t="s">
        <v>500</v>
      </c>
      <c r="Z441" s="66" t="s">
        <v>22</v>
      </c>
      <c r="AA441" s="66" t="str">
        <f>IF(OR(VLOOKUP(Table1[[#This Row],[sheet]],Prg!$A$7:$F$31,6,FALSE)=Prg!$O$2,VLOOKUP(Table1[[#This Row],[sheet]],Prg!$A$7:$F$31,6,FALSE)=Prg!$O$3),"Yes","No")</f>
        <v>No</v>
      </c>
      <c r="AB441" s="66">
        <v>2024</v>
      </c>
      <c r="AC441" s="72">
        <v>17</v>
      </c>
      <c r="AD441" s="66">
        <f ca="1">IF(ISERROR(VLOOKUP(Table1[[#This Row],[item]],INDIRECT("'"&amp;Table1[[#This Row],[sheet]]&amp;"'!$A$8:$T$42"),Table1[[#This Row],[r]],FALSE)),"",VLOOKUP(Table1[[#This Row],[item]],INDIRECT("'"&amp;Table1[[#This Row],[sheet]]&amp;"'!$A$8:$T$42"),Table1[[#This Row],[r]],FALSE))</f>
        <v>0</v>
      </c>
      <c r="AE441" s="72" t="str">
        <f>IF(VLOOKUP(Table1[[#This Row],[sheet]],Prg!$A$7:$J$31,10,FALSE)="","",VLOOKUP(Table1[[#This Row],[sheet]],Prg!$A$7:$J$31,10,FALSE)*1)</f>
        <v/>
      </c>
      <c r="AF441" s="72">
        <f>VLOOKUP(Table1[[#This Row],[sheet]],Prg!$A$7:$J$31,5,FALSE)</f>
        <v>0</v>
      </c>
      <c r="AG441" s="72">
        <f>ROW()</f>
        <v>441</v>
      </c>
    </row>
    <row r="442" spans="24:33" hidden="1" x14ac:dyDescent="0.35">
      <c r="X442" s="66">
        <v>3</v>
      </c>
      <c r="Y442" s="66" t="s">
        <v>501</v>
      </c>
      <c r="Z442" s="66" t="s">
        <v>23</v>
      </c>
      <c r="AA442" s="66" t="str">
        <f>IF(OR(VLOOKUP(Table1[[#This Row],[sheet]],Prg!$A$7:$F$31,6,FALSE)=Prg!$O$2,VLOOKUP(Table1[[#This Row],[sheet]],Prg!$A$7:$F$31,6,FALSE)=Prg!$O$3),"Yes","No")</f>
        <v>No</v>
      </c>
      <c r="AB442" s="66">
        <v>2024</v>
      </c>
      <c r="AC442" s="72">
        <v>17</v>
      </c>
      <c r="AD442" s="66">
        <f ca="1">IF(ISERROR(VLOOKUP(Table1[[#This Row],[item]],INDIRECT("'"&amp;Table1[[#This Row],[sheet]]&amp;"'!$A$8:$T$42"),Table1[[#This Row],[r]],FALSE)),"",VLOOKUP(Table1[[#This Row],[item]],INDIRECT("'"&amp;Table1[[#This Row],[sheet]]&amp;"'!$A$8:$T$42"),Table1[[#This Row],[r]],FALSE))</f>
        <v>0</v>
      </c>
      <c r="AE442" s="72" t="str">
        <f>IF(VLOOKUP(Table1[[#This Row],[sheet]],Prg!$A$7:$J$31,10,FALSE)="","",VLOOKUP(Table1[[#This Row],[sheet]],Prg!$A$7:$J$31,10,FALSE)*1)</f>
        <v/>
      </c>
      <c r="AF442" s="72">
        <f>VLOOKUP(Table1[[#This Row],[sheet]],Prg!$A$7:$J$31,5,FALSE)</f>
        <v>0</v>
      </c>
      <c r="AG442" s="72">
        <f>ROW()</f>
        <v>442</v>
      </c>
    </row>
    <row r="443" spans="24:33" hidden="1" x14ac:dyDescent="0.35">
      <c r="X443" s="66">
        <v>3</v>
      </c>
      <c r="Y443" s="66" t="s">
        <v>502</v>
      </c>
      <c r="Z443" s="66" t="s">
        <v>467</v>
      </c>
      <c r="AA443" s="66" t="str">
        <f>IF(OR(VLOOKUP(Table1[[#This Row],[sheet]],Prg!$A$7:$F$31,6,FALSE)=Prg!$O$2,VLOOKUP(Table1[[#This Row],[sheet]],Prg!$A$7:$F$31,6,FALSE)=Prg!$O$3),"Yes","No")</f>
        <v>No</v>
      </c>
      <c r="AB443" s="66">
        <v>2024</v>
      </c>
      <c r="AC443" s="72">
        <v>17</v>
      </c>
      <c r="AD443" s="66">
        <f ca="1">IF(ISERROR(VLOOKUP(Table1[[#This Row],[item]],INDIRECT("'"&amp;Table1[[#This Row],[sheet]]&amp;"'!$A$8:$T$42"),Table1[[#This Row],[r]],FALSE)),"",VLOOKUP(Table1[[#This Row],[item]],INDIRECT("'"&amp;Table1[[#This Row],[sheet]]&amp;"'!$A$8:$T$42"),Table1[[#This Row],[r]],FALSE))</f>
        <v>0</v>
      </c>
      <c r="AE443" s="72" t="str">
        <f>IF(VLOOKUP(Table1[[#This Row],[sheet]],Prg!$A$7:$J$31,10,FALSE)="","",VLOOKUP(Table1[[#This Row],[sheet]],Prg!$A$7:$J$31,10,FALSE)*1)</f>
        <v/>
      </c>
      <c r="AF443" s="72">
        <f>VLOOKUP(Table1[[#This Row],[sheet]],Prg!$A$7:$J$31,5,FALSE)</f>
        <v>0</v>
      </c>
      <c r="AG443" s="72">
        <f>ROW()</f>
        <v>443</v>
      </c>
    </row>
    <row r="444" spans="24:33" hidden="1" x14ac:dyDescent="0.35">
      <c r="X444" s="66">
        <v>3</v>
      </c>
      <c r="Y444" s="66" t="s">
        <v>473</v>
      </c>
      <c r="Z444" s="66" t="s">
        <v>1</v>
      </c>
      <c r="AA444" s="66" t="str">
        <f>IF(OR(VLOOKUP(Table1[[#This Row],[sheet]],Prg!$A$7:$F$31,6,FALSE)=Prg!$O$2,VLOOKUP(Table1[[#This Row],[sheet]],Prg!$A$7:$F$31,6,FALSE)=Prg!$O$3),"Yes","No")</f>
        <v>No</v>
      </c>
      <c r="AB444" s="66">
        <v>2024</v>
      </c>
      <c r="AC444" s="72">
        <v>17</v>
      </c>
      <c r="AD444" s="66">
        <f ca="1">IF(ISERROR(VLOOKUP(Table1[[#This Row],[item]],INDIRECT("'"&amp;Table1[[#This Row],[sheet]]&amp;"'!$A$8:$T$42"),Table1[[#This Row],[r]],FALSE)),"",VLOOKUP(Table1[[#This Row],[item]],INDIRECT("'"&amp;Table1[[#This Row],[sheet]]&amp;"'!$A$8:$T$42"),Table1[[#This Row],[r]],FALSE))</f>
        <v>0</v>
      </c>
      <c r="AE444" s="72" t="str">
        <f>IF(VLOOKUP(Table1[[#This Row],[sheet]],Prg!$A$7:$J$31,10,FALSE)="","",VLOOKUP(Table1[[#This Row],[sheet]],Prg!$A$7:$J$31,10,FALSE)*1)</f>
        <v/>
      </c>
      <c r="AF444" s="72">
        <f>VLOOKUP(Table1[[#This Row],[sheet]],Prg!$A$7:$J$31,5,FALSE)</f>
        <v>0</v>
      </c>
      <c r="AG444" s="72">
        <f>ROW()</f>
        <v>444</v>
      </c>
    </row>
    <row r="445" spans="24:33" hidden="1" x14ac:dyDescent="0.35">
      <c r="X445" s="66">
        <v>3</v>
      </c>
      <c r="Y445" s="66" t="s">
        <v>474</v>
      </c>
      <c r="Z445" s="66" t="s">
        <v>24</v>
      </c>
      <c r="AA445" s="66" t="str">
        <f>IF(OR(VLOOKUP(Table1[[#This Row],[sheet]],Prg!$A$7:$F$31,6,FALSE)=Prg!$O$2,VLOOKUP(Table1[[#This Row],[sheet]],Prg!$A$7:$F$31,6,FALSE)=Prg!$O$3),"Yes","No")</f>
        <v>No</v>
      </c>
      <c r="AB445" s="66">
        <v>2024</v>
      </c>
      <c r="AC445" s="72">
        <v>17</v>
      </c>
      <c r="AD445" s="66">
        <f ca="1">IF(ISERROR(VLOOKUP(Table1[[#This Row],[item]],INDIRECT("'"&amp;Table1[[#This Row],[sheet]]&amp;"'!$A$8:$T$42"),Table1[[#This Row],[r]],FALSE)),"",VLOOKUP(Table1[[#This Row],[item]],INDIRECT("'"&amp;Table1[[#This Row],[sheet]]&amp;"'!$A$8:$T$42"),Table1[[#This Row],[r]],FALSE))</f>
        <v>0</v>
      </c>
      <c r="AE445" s="72" t="str">
        <f>IF(VLOOKUP(Table1[[#This Row],[sheet]],Prg!$A$7:$J$31,10,FALSE)="","",VLOOKUP(Table1[[#This Row],[sheet]],Prg!$A$7:$J$31,10,FALSE)*1)</f>
        <v/>
      </c>
      <c r="AF445" s="72">
        <f>VLOOKUP(Table1[[#This Row],[sheet]],Prg!$A$7:$J$31,5,FALSE)</f>
        <v>0</v>
      </c>
      <c r="AG445" s="72">
        <f>ROW()</f>
        <v>445</v>
      </c>
    </row>
    <row r="446" spans="24:33" hidden="1" x14ac:dyDescent="0.35">
      <c r="X446" s="66">
        <v>3</v>
      </c>
      <c r="Y446" s="66" t="s">
        <v>477</v>
      </c>
      <c r="Z446" s="66" t="s">
        <v>25</v>
      </c>
      <c r="AA446" s="66" t="str">
        <f>IF(OR(VLOOKUP(Table1[[#This Row],[sheet]],Prg!$A$7:$F$31,6,FALSE)=Prg!$O$2,VLOOKUP(Table1[[#This Row],[sheet]],Prg!$A$7:$F$31,6,FALSE)=Prg!$O$3),"Yes","No")</f>
        <v>No</v>
      </c>
      <c r="AB446" s="66">
        <v>2024</v>
      </c>
      <c r="AC446" s="72">
        <v>17</v>
      </c>
      <c r="AD446" s="66">
        <f ca="1">IF(ISERROR(VLOOKUP(Table1[[#This Row],[item]],INDIRECT("'"&amp;Table1[[#This Row],[sheet]]&amp;"'!$A$8:$T$42"),Table1[[#This Row],[r]],FALSE)),"",VLOOKUP(Table1[[#This Row],[item]],INDIRECT("'"&amp;Table1[[#This Row],[sheet]]&amp;"'!$A$8:$T$42"),Table1[[#This Row],[r]],FALSE))</f>
        <v>0</v>
      </c>
      <c r="AE446" s="72" t="str">
        <f>IF(VLOOKUP(Table1[[#This Row],[sheet]],Prg!$A$7:$J$31,10,FALSE)="","",VLOOKUP(Table1[[#This Row],[sheet]],Prg!$A$7:$J$31,10,FALSE)*1)</f>
        <v/>
      </c>
      <c r="AF446" s="72">
        <f>VLOOKUP(Table1[[#This Row],[sheet]],Prg!$A$7:$J$31,5,FALSE)</f>
        <v>0</v>
      </c>
      <c r="AG446" s="72">
        <f>ROW()</f>
        <v>446</v>
      </c>
    </row>
    <row r="447" spans="24:33" hidden="1" x14ac:dyDescent="0.35">
      <c r="X447" s="66">
        <v>3</v>
      </c>
      <c r="Y447" s="66" t="s">
        <v>478</v>
      </c>
      <c r="Z447" s="66" t="s">
        <v>26</v>
      </c>
      <c r="AA447" s="66" t="str">
        <f>IF(OR(VLOOKUP(Table1[[#This Row],[sheet]],Prg!$A$7:$F$31,6,FALSE)=Prg!$O$2,VLOOKUP(Table1[[#This Row],[sheet]],Prg!$A$7:$F$31,6,FALSE)=Prg!$O$3),"Yes","No")</f>
        <v>No</v>
      </c>
      <c r="AB447" s="66">
        <v>2024</v>
      </c>
      <c r="AC447" s="72">
        <v>17</v>
      </c>
      <c r="AD447" s="66">
        <f ca="1">IF(ISERROR(VLOOKUP(Table1[[#This Row],[item]],INDIRECT("'"&amp;Table1[[#This Row],[sheet]]&amp;"'!$A$8:$T$42"),Table1[[#This Row],[r]],FALSE)),"",VLOOKUP(Table1[[#This Row],[item]],INDIRECT("'"&amp;Table1[[#This Row],[sheet]]&amp;"'!$A$8:$T$42"),Table1[[#This Row],[r]],FALSE))</f>
        <v>0</v>
      </c>
      <c r="AE447" s="72" t="str">
        <f>IF(VLOOKUP(Table1[[#This Row],[sheet]],Prg!$A$7:$J$31,10,FALSE)="","",VLOOKUP(Table1[[#This Row],[sheet]],Prg!$A$7:$J$31,10,FALSE)*1)</f>
        <v/>
      </c>
      <c r="AF447" s="72">
        <f>VLOOKUP(Table1[[#This Row],[sheet]],Prg!$A$7:$J$31,5,FALSE)</f>
        <v>0</v>
      </c>
      <c r="AG447" s="72">
        <f>ROW()</f>
        <v>447</v>
      </c>
    </row>
    <row r="448" spans="24:33" hidden="1" x14ac:dyDescent="0.35">
      <c r="X448" s="66">
        <v>3</v>
      </c>
      <c r="Y448" s="66" t="s">
        <v>479</v>
      </c>
      <c r="Z448" s="66" t="s">
        <v>27</v>
      </c>
      <c r="AA448" s="66" t="str">
        <f>IF(OR(VLOOKUP(Table1[[#This Row],[sheet]],Prg!$A$7:$F$31,6,FALSE)=Prg!$O$2,VLOOKUP(Table1[[#This Row],[sheet]],Prg!$A$7:$F$31,6,FALSE)=Prg!$O$3),"Yes","No")</f>
        <v>No</v>
      </c>
      <c r="AB448" s="66">
        <v>2024</v>
      </c>
      <c r="AC448" s="72">
        <v>17</v>
      </c>
      <c r="AD448" s="66">
        <f ca="1">IF(ISERROR(VLOOKUP(Table1[[#This Row],[item]],INDIRECT("'"&amp;Table1[[#This Row],[sheet]]&amp;"'!$A$8:$T$42"),Table1[[#This Row],[r]],FALSE)),"",VLOOKUP(Table1[[#This Row],[item]],INDIRECT("'"&amp;Table1[[#This Row],[sheet]]&amp;"'!$A$8:$T$42"),Table1[[#This Row],[r]],FALSE))</f>
        <v>0</v>
      </c>
      <c r="AE448" s="72" t="str">
        <f>IF(VLOOKUP(Table1[[#This Row],[sheet]],Prg!$A$7:$J$31,10,FALSE)="","",VLOOKUP(Table1[[#This Row],[sheet]],Prg!$A$7:$J$31,10,FALSE)*1)</f>
        <v/>
      </c>
      <c r="AF448" s="72">
        <f>VLOOKUP(Table1[[#This Row],[sheet]],Prg!$A$7:$J$31,5,FALSE)</f>
        <v>0</v>
      </c>
      <c r="AG448" s="72">
        <f>ROW()</f>
        <v>448</v>
      </c>
    </row>
    <row r="449" spans="24:33" hidden="1" x14ac:dyDescent="0.35">
      <c r="X449" s="66">
        <v>3</v>
      </c>
      <c r="Y449" s="66" t="s">
        <v>475</v>
      </c>
      <c r="Z449" s="66" t="s">
        <v>28</v>
      </c>
      <c r="AA449" s="66" t="str">
        <f>IF(OR(VLOOKUP(Table1[[#This Row],[sheet]],Prg!$A$7:$F$31,6,FALSE)=Prg!$O$2,VLOOKUP(Table1[[#This Row],[sheet]],Prg!$A$7:$F$31,6,FALSE)=Prg!$O$3),"Yes","No")</f>
        <v>No</v>
      </c>
      <c r="AB449" s="66">
        <v>2024</v>
      </c>
      <c r="AC449" s="72">
        <v>17</v>
      </c>
      <c r="AD449" s="66">
        <f ca="1">IF(ISERROR(VLOOKUP(Table1[[#This Row],[item]],INDIRECT("'"&amp;Table1[[#This Row],[sheet]]&amp;"'!$A$8:$T$42"),Table1[[#This Row],[r]],FALSE)),"",VLOOKUP(Table1[[#This Row],[item]],INDIRECT("'"&amp;Table1[[#This Row],[sheet]]&amp;"'!$A$8:$T$42"),Table1[[#This Row],[r]],FALSE))</f>
        <v>0</v>
      </c>
      <c r="AE449" s="72" t="str">
        <f>IF(VLOOKUP(Table1[[#This Row],[sheet]],Prg!$A$7:$J$31,10,FALSE)="","",VLOOKUP(Table1[[#This Row],[sheet]],Prg!$A$7:$J$31,10,FALSE)*1)</f>
        <v/>
      </c>
      <c r="AF449" s="72">
        <f>VLOOKUP(Table1[[#This Row],[sheet]],Prg!$A$7:$J$31,5,FALSE)</f>
        <v>0</v>
      </c>
      <c r="AG449" s="72">
        <f>ROW()</f>
        <v>449</v>
      </c>
    </row>
    <row r="450" spans="24:33" hidden="1" x14ac:dyDescent="0.35">
      <c r="X450" s="66">
        <v>3</v>
      </c>
      <c r="Y450" s="66" t="s">
        <v>480</v>
      </c>
      <c r="Z450" s="66" t="s">
        <v>29</v>
      </c>
      <c r="AA450" s="66" t="str">
        <f>IF(OR(VLOOKUP(Table1[[#This Row],[sheet]],Prg!$A$7:$F$31,6,FALSE)=Prg!$O$2,VLOOKUP(Table1[[#This Row],[sheet]],Prg!$A$7:$F$31,6,FALSE)=Prg!$O$3),"Yes","No")</f>
        <v>No</v>
      </c>
      <c r="AB450" s="66">
        <v>2024</v>
      </c>
      <c r="AC450" s="72">
        <v>17</v>
      </c>
      <c r="AD450" s="66">
        <f ca="1">IF(ISERROR(VLOOKUP(Table1[[#This Row],[item]],INDIRECT("'"&amp;Table1[[#This Row],[sheet]]&amp;"'!$A$8:$T$42"),Table1[[#This Row],[r]],FALSE)),"",VLOOKUP(Table1[[#This Row],[item]],INDIRECT("'"&amp;Table1[[#This Row],[sheet]]&amp;"'!$A$8:$T$42"),Table1[[#This Row],[r]],FALSE))</f>
        <v>0</v>
      </c>
      <c r="AE450" s="72" t="str">
        <f>IF(VLOOKUP(Table1[[#This Row],[sheet]],Prg!$A$7:$J$31,10,FALSE)="","",VLOOKUP(Table1[[#This Row],[sheet]],Prg!$A$7:$J$31,10,FALSE)*1)</f>
        <v/>
      </c>
      <c r="AF450" s="72">
        <f>VLOOKUP(Table1[[#This Row],[sheet]],Prg!$A$7:$J$31,5,FALSE)</f>
        <v>0</v>
      </c>
      <c r="AG450" s="72">
        <f>ROW()</f>
        <v>450</v>
      </c>
    </row>
    <row r="451" spans="24:33" hidden="1" x14ac:dyDescent="0.35">
      <c r="X451" s="66">
        <v>3</v>
      </c>
      <c r="Y451" s="66" t="s">
        <v>481</v>
      </c>
      <c r="Z451" s="66" t="s">
        <v>30</v>
      </c>
      <c r="AA451" s="66" t="str">
        <f>IF(OR(VLOOKUP(Table1[[#This Row],[sheet]],Prg!$A$7:$F$31,6,FALSE)=Prg!$O$2,VLOOKUP(Table1[[#This Row],[sheet]],Prg!$A$7:$F$31,6,FALSE)=Prg!$O$3),"Yes","No")</f>
        <v>No</v>
      </c>
      <c r="AB451" s="66">
        <v>2024</v>
      </c>
      <c r="AC451" s="72">
        <v>17</v>
      </c>
      <c r="AD451" s="66">
        <f ca="1">IF(ISERROR(VLOOKUP(Table1[[#This Row],[item]],INDIRECT("'"&amp;Table1[[#This Row],[sheet]]&amp;"'!$A$8:$T$42"),Table1[[#This Row],[r]],FALSE)),"",VLOOKUP(Table1[[#This Row],[item]],INDIRECT("'"&amp;Table1[[#This Row],[sheet]]&amp;"'!$A$8:$T$42"),Table1[[#This Row],[r]],FALSE))</f>
        <v>0</v>
      </c>
      <c r="AE451" s="72" t="str">
        <f>IF(VLOOKUP(Table1[[#This Row],[sheet]],Prg!$A$7:$J$31,10,FALSE)="","",VLOOKUP(Table1[[#This Row],[sheet]],Prg!$A$7:$J$31,10,FALSE)*1)</f>
        <v/>
      </c>
      <c r="AF451" s="72">
        <f>VLOOKUP(Table1[[#This Row],[sheet]],Prg!$A$7:$J$31,5,FALSE)</f>
        <v>0</v>
      </c>
      <c r="AG451" s="72">
        <f>ROW()</f>
        <v>451</v>
      </c>
    </row>
    <row r="452" spans="24:33" hidden="1" x14ac:dyDescent="0.35">
      <c r="X452" s="66">
        <v>3</v>
      </c>
      <c r="Y452" s="66" t="s">
        <v>482</v>
      </c>
      <c r="Z452" s="66" t="s">
        <v>27</v>
      </c>
      <c r="AA452" s="66" t="str">
        <f>IF(OR(VLOOKUP(Table1[[#This Row],[sheet]],Prg!$A$7:$F$31,6,FALSE)=Prg!$O$2,VLOOKUP(Table1[[#This Row],[sheet]],Prg!$A$7:$F$31,6,FALSE)=Prg!$O$3),"Yes","No")</f>
        <v>No</v>
      </c>
      <c r="AB452" s="66">
        <v>2024</v>
      </c>
      <c r="AC452" s="72">
        <v>17</v>
      </c>
      <c r="AD452" s="66">
        <f ca="1">IF(ISERROR(VLOOKUP(Table1[[#This Row],[item]],INDIRECT("'"&amp;Table1[[#This Row],[sheet]]&amp;"'!$A$8:$T$42"),Table1[[#This Row],[r]],FALSE)),"",VLOOKUP(Table1[[#This Row],[item]],INDIRECT("'"&amp;Table1[[#This Row],[sheet]]&amp;"'!$A$8:$T$42"),Table1[[#This Row],[r]],FALSE))</f>
        <v>0</v>
      </c>
      <c r="AE452" s="72" t="str">
        <f>IF(VLOOKUP(Table1[[#This Row],[sheet]],Prg!$A$7:$J$31,10,FALSE)="","",VLOOKUP(Table1[[#This Row],[sheet]],Prg!$A$7:$J$31,10,FALSE)*1)</f>
        <v/>
      </c>
      <c r="AF452" s="72">
        <f>VLOOKUP(Table1[[#This Row],[sheet]],Prg!$A$7:$J$31,5,FALSE)</f>
        <v>0</v>
      </c>
      <c r="AG452" s="72">
        <f>ROW()</f>
        <v>452</v>
      </c>
    </row>
    <row r="453" spans="24:33" hidden="1" x14ac:dyDescent="0.35">
      <c r="X453" s="66">
        <v>3</v>
      </c>
      <c r="Y453" s="66" t="s">
        <v>476</v>
      </c>
      <c r="Z453" s="66" t="s">
        <v>469</v>
      </c>
      <c r="AA453" s="66" t="str">
        <f>IF(OR(VLOOKUP(Table1[[#This Row],[sheet]],Prg!$A$7:$F$31,6,FALSE)=Prg!$O$2,VLOOKUP(Table1[[#This Row],[sheet]],Prg!$A$7:$F$31,6,FALSE)=Prg!$O$3),"Yes","No")</f>
        <v>No</v>
      </c>
      <c r="AB453" s="66">
        <v>2024</v>
      </c>
      <c r="AC453" s="72">
        <v>17</v>
      </c>
      <c r="AD453" s="66">
        <f ca="1">IF(ISERROR(VLOOKUP(Table1[[#This Row],[item]],INDIRECT("'"&amp;Table1[[#This Row],[sheet]]&amp;"'!$A$8:$T$42"),Table1[[#This Row],[r]],FALSE)),"",VLOOKUP(Table1[[#This Row],[item]],INDIRECT("'"&amp;Table1[[#This Row],[sheet]]&amp;"'!$A$8:$T$42"),Table1[[#This Row],[r]],FALSE))</f>
        <v>0</v>
      </c>
      <c r="AE453" s="72" t="str">
        <f>IF(VLOOKUP(Table1[[#This Row],[sheet]],Prg!$A$7:$J$31,10,FALSE)="","",VLOOKUP(Table1[[#This Row],[sheet]],Prg!$A$7:$J$31,10,FALSE)*1)</f>
        <v/>
      </c>
      <c r="AF453" s="72">
        <f>VLOOKUP(Table1[[#This Row],[sheet]],Prg!$A$7:$J$31,5,FALSE)</f>
        <v>0</v>
      </c>
      <c r="AG453" s="72">
        <f>ROW()</f>
        <v>453</v>
      </c>
    </row>
    <row r="454" spans="24:33" hidden="1" x14ac:dyDescent="0.35">
      <c r="X454" s="66">
        <v>3</v>
      </c>
      <c r="Y454" s="66" t="s">
        <v>483</v>
      </c>
      <c r="Z454" s="66" t="s">
        <v>470</v>
      </c>
      <c r="AA454" s="66" t="str">
        <f>IF(OR(VLOOKUP(Table1[[#This Row],[sheet]],Prg!$A$7:$F$31,6,FALSE)=Prg!$O$2,VLOOKUP(Table1[[#This Row],[sheet]],Prg!$A$7:$F$31,6,FALSE)=Prg!$O$3),"Yes","No")</f>
        <v>No</v>
      </c>
      <c r="AB454" s="66">
        <v>2024</v>
      </c>
      <c r="AC454" s="72">
        <v>17</v>
      </c>
      <c r="AD454" s="66">
        <f ca="1">IF(ISERROR(VLOOKUP(Table1[[#This Row],[item]],INDIRECT("'"&amp;Table1[[#This Row],[sheet]]&amp;"'!$A$8:$T$42"),Table1[[#This Row],[r]],FALSE)),"",VLOOKUP(Table1[[#This Row],[item]],INDIRECT("'"&amp;Table1[[#This Row],[sheet]]&amp;"'!$A$8:$T$42"),Table1[[#This Row],[r]],FALSE))</f>
        <v>0</v>
      </c>
      <c r="AE454" s="72" t="str">
        <f>IF(VLOOKUP(Table1[[#This Row],[sheet]],Prg!$A$7:$J$31,10,FALSE)="","",VLOOKUP(Table1[[#This Row],[sheet]],Prg!$A$7:$J$31,10,FALSE)*1)</f>
        <v/>
      </c>
      <c r="AF454" s="72">
        <f>VLOOKUP(Table1[[#This Row],[sheet]],Prg!$A$7:$J$31,5,FALSE)</f>
        <v>0</v>
      </c>
      <c r="AG454" s="72">
        <f>ROW()</f>
        <v>454</v>
      </c>
    </row>
    <row r="455" spans="24:33" hidden="1" x14ac:dyDescent="0.35">
      <c r="X455" s="66">
        <v>3</v>
      </c>
      <c r="Y455" s="66" t="s">
        <v>484</v>
      </c>
      <c r="Z455" s="66" t="s">
        <v>471</v>
      </c>
      <c r="AA455" s="66" t="str">
        <f>IF(OR(VLOOKUP(Table1[[#This Row],[sheet]],Prg!$A$7:$F$31,6,FALSE)=Prg!$O$2,VLOOKUP(Table1[[#This Row],[sheet]],Prg!$A$7:$F$31,6,FALSE)=Prg!$O$3),"Yes","No")</f>
        <v>No</v>
      </c>
      <c r="AB455" s="66">
        <v>2024</v>
      </c>
      <c r="AC455" s="72">
        <v>17</v>
      </c>
      <c r="AD455" s="66">
        <f ca="1">IF(ISERROR(VLOOKUP(Table1[[#This Row],[item]],INDIRECT("'"&amp;Table1[[#This Row],[sheet]]&amp;"'!$A$8:$T$42"),Table1[[#This Row],[r]],FALSE)),"",VLOOKUP(Table1[[#This Row],[item]],INDIRECT("'"&amp;Table1[[#This Row],[sheet]]&amp;"'!$A$8:$T$42"),Table1[[#This Row],[r]],FALSE))</f>
        <v>0</v>
      </c>
      <c r="AE455" s="72" t="str">
        <f>IF(VLOOKUP(Table1[[#This Row],[sheet]],Prg!$A$7:$J$31,10,FALSE)="","",VLOOKUP(Table1[[#This Row],[sheet]],Prg!$A$7:$J$31,10,FALSE)*1)</f>
        <v/>
      </c>
      <c r="AF455" s="72">
        <f>VLOOKUP(Table1[[#This Row],[sheet]],Prg!$A$7:$J$31,5,FALSE)</f>
        <v>0</v>
      </c>
      <c r="AG455" s="72">
        <f>ROW()</f>
        <v>455</v>
      </c>
    </row>
    <row r="456" spans="24:33" hidden="1" x14ac:dyDescent="0.35">
      <c r="X456" s="66">
        <v>3</v>
      </c>
      <c r="Y456" s="66" t="s">
        <v>485</v>
      </c>
      <c r="Z456" s="66" t="s">
        <v>472</v>
      </c>
      <c r="AA456" s="66" t="str">
        <f>IF(OR(VLOOKUP(Table1[[#This Row],[sheet]],Prg!$A$7:$F$31,6,FALSE)=Prg!$O$2,VLOOKUP(Table1[[#This Row],[sheet]],Prg!$A$7:$F$31,6,FALSE)=Prg!$O$3),"Yes","No")</f>
        <v>No</v>
      </c>
      <c r="AB456" s="66">
        <v>2024</v>
      </c>
      <c r="AC456" s="72">
        <v>17</v>
      </c>
      <c r="AD456" s="66">
        <f ca="1">IF(ISERROR(VLOOKUP(Table1[[#This Row],[item]],INDIRECT("'"&amp;Table1[[#This Row],[sheet]]&amp;"'!$A$8:$T$42"),Table1[[#This Row],[r]],FALSE)),"",VLOOKUP(Table1[[#This Row],[item]],INDIRECT("'"&amp;Table1[[#This Row],[sheet]]&amp;"'!$A$8:$T$42"),Table1[[#This Row],[r]],FALSE))</f>
        <v>0</v>
      </c>
      <c r="AE456" s="72" t="str">
        <f>IF(VLOOKUP(Table1[[#This Row],[sheet]],Prg!$A$7:$J$31,10,FALSE)="","",VLOOKUP(Table1[[#This Row],[sheet]],Prg!$A$7:$J$31,10,FALSE)*1)</f>
        <v/>
      </c>
      <c r="AF456" s="72">
        <f>VLOOKUP(Table1[[#This Row],[sheet]],Prg!$A$7:$J$31,5,FALSE)</f>
        <v>0</v>
      </c>
      <c r="AG456" s="72">
        <f>ROW()</f>
        <v>456</v>
      </c>
    </row>
    <row r="457" spans="24:33" hidden="1" x14ac:dyDescent="0.35">
      <c r="X457" s="66">
        <v>3</v>
      </c>
      <c r="Y457" s="66" t="s">
        <v>486</v>
      </c>
      <c r="Z457" s="66" t="s">
        <v>31</v>
      </c>
      <c r="AA457" s="66" t="str">
        <f>IF(OR(VLOOKUP(Table1[[#This Row],[sheet]],Prg!$A$7:$F$31,6,FALSE)=Prg!$O$2,VLOOKUP(Table1[[#This Row],[sheet]],Prg!$A$7:$F$31,6,FALSE)=Prg!$O$3),"Yes","No")</f>
        <v>No</v>
      </c>
      <c r="AB457" s="66">
        <v>2024</v>
      </c>
      <c r="AC457" s="72">
        <v>17</v>
      </c>
      <c r="AD457" s="66">
        <f ca="1">IF(ISERROR(VLOOKUP(Table1[[#This Row],[item]],INDIRECT("'"&amp;Table1[[#This Row],[sheet]]&amp;"'!$A$8:$T$42"),Table1[[#This Row],[r]],FALSE)),"",VLOOKUP(Table1[[#This Row],[item]],INDIRECT("'"&amp;Table1[[#This Row],[sheet]]&amp;"'!$A$8:$T$42"),Table1[[#This Row],[r]],FALSE))</f>
        <v>0</v>
      </c>
      <c r="AE457" s="72" t="str">
        <f>IF(VLOOKUP(Table1[[#This Row],[sheet]],Prg!$A$7:$J$31,10,FALSE)="","",VLOOKUP(Table1[[#This Row],[sheet]],Prg!$A$7:$J$31,10,FALSE)*1)</f>
        <v/>
      </c>
      <c r="AF457" s="72">
        <f>VLOOKUP(Table1[[#This Row],[sheet]],Prg!$A$7:$J$31,5,FALSE)</f>
        <v>0</v>
      </c>
      <c r="AG457" s="72">
        <f>ROW()</f>
        <v>457</v>
      </c>
    </row>
    <row r="458" spans="24:33" hidden="1" x14ac:dyDescent="0.35">
      <c r="X458" s="66">
        <v>3</v>
      </c>
      <c r="Y458" s="70" t="s">
        <v>487</v>
      </c>
      <c r="Z458" s="70" t="s">
        <v>12</v>
      </c>
      <c r="AA458" s="70" t="str">
        <f>IF(OR(VLOOKUP(Table1[[#This Row],[sheet]],Prg!$A$7:$F$31,6,FALSE)=Prg!$O$2,VLOOKUP(Table1[[#This Row],[sheet]],Prg!$A$7:$F$31,6,FALSE)=Prg!$O$3),"Yes","No")</f>
        <v>No</v>
      </c>
      <c r="AB458" s="70">
        <v>2025</v>
      </c>
      <c r="AC458" s="72">
        <v>18</v>
      </c>
      <c r="AD458" s="66">
        <f ca="1">IF(ISERROR(VLOOKUP(Table1[[#This Row],[item]],INDIRECT("'"&amp;Table1[[#This Row],[sheet]]&amp;"'!$A$8:$T$42"),Table1[[#This Row],[r]],FALSE)),"",VLOOKUP(Table1[[#This Row],[item]],INDIRECT("'"&amp;Table1[[#This Row],[sheet]]&amp;"'!$A$8:$T$42"),Table1[[#This Row],[r]],FALSE))</f>
        <v>0</v>
      </c>
      <c r="AE458" s="72" t="str">
        <f>IF(VLOOKUP(Table1[[#This Row],[sheet]],Prg!$A$7:$J$31,10,FALSE)="","",VLOOKUP(Table1[[#This Row],[sheet]],Prg!$A$7:$J$31,10,FALSE)*1)</f>
        <v/>
      </c>
      <c r="AF458" s="72">
        <f>VLOOKUP(Table1[[#This Row],[sheet]],Prg!$A$7:$J$31,5,FALSE)</f>
        <v>0</v>
      </c>
      <c r="AG458" s="72">
        <f>ROW()</f>
        <v>458</v>
      </c>
    </row>
    <row r="459" spans="24:33" hidden="1" x14ac:dyDescent="0.35">
      <c r="X459" s="66">
        <v>3</v>
      </c>
      <c r="Y459" s="66" t="s">
        <v>488</v>
      </c>
      <c r="Z459" s="66" t="s">
        <v>13</v>
      </c>
      <c r="AA459" s="66" t="str">
        <f>IF(OR(VLOOKUP(Table1[[#This Row],[sheet]],Prg!$A$7:$F$31,6,FALSE)=Prg!$O$2,VLOOKUP(Table1[[#This Row],[sheet]],Prg!$A$7:$F$31,6,FALSE)=Prg!$O$3),"Yes","No")</f>
        <v>No</v>
      </c>
      <c r="AB459" s="66">
        <v>2025</v>
      </c>
      <c r="AC459" s="72">
        <v>18</v>
      </c>
      <c r="AD459" s="66">
        <f ca="1">IF(ISERROR(VLOOKUP(Table1[[#This Row],[item]],INDIRECT("'"&amp;Table1[[#This Row],[sheet]]&amp;"'!$A$8:$T$42"),Table1[[#This Row],[r]],FALSE)),"",VLOOKUP(Table1[[#This Row],[item]],INDIRECT("'"&amp;Table1[[#This Row],[sheet]]&amp;"'!$A$8:$T$42"),Table1[[#This Row],[r]],FALSE))</f>
        <v>0</v>
      </c>
      <c r="AE459" s="72" t="str">
        <f>IF(VLOOKUP(Table1[[#This Row],[sheet]],Prg!$A$7:$J$31,10,FALSE)="","",VLOOKUP(Table1[[#This Row],[sheet]],Prg!$A$7:$J$31,10,FALSE)*1)</f>
        <v/>
      </c>
      <c r="AF459" s="72">
        <f>VLOOKUP(Table1[[#This Row],[sheet]],Prg!$A$7:$J$31,5,FALSE)</f>
        <v>0</v>
      </c>
      <c r="AG459" s="72">
        <f>ROW()</f>
        <v>459</v>
      </c>
    </row>
    <row r="460" spans="24:33" hidden="1" x14ac:dyDescent="0.35">
      <c r="X460" s="66">
        <v>3</v>
      </c>
      <c r="Y460" s="66" t="s">
        <v>489</v>
      </c>
      <c r="Z460" s="66" t="s">
        <v>14</v>
      </c>
      <c r="AA460" s="66" t="str">
        <f>IF(OR(VLOOKUP(Table1[[#This Row],[sheet]],Prg!$A$7:$F$31,6,FALSE)=Prg!$O$2,VLOOKUP(Table1[[#This Row],[sheet]],Prg!$A$7:$F$31,6,FALSE)=Prg!$O$3),"Yes","No")</f>
        <v>No</v>
      </c>
      <c r="AB460" s="66">
        <v>2025</v>
      </c>
      <c r="AC460" s="72">
        <v>18</v>
      </c>
      <c r="AD460" s="66">
        <f ca="1">IF(ISERROR(VLOOKUP(Table1[[#This Row],[item]],INDIRECT("'"&amp;Table1[[#This Row],[sheet]]&amp;"'!$A$8:$T$42"),Table1[[#This Row],[r]],FALSE)),"",VLOOKUP(Table1[[#This Row],[item]],INDIRECT("'"&amp;Table1[[#This Row],[sheet]]&amp;"'!$A$8:$T$42"),Table1[[#This Row],[r]],FALSE))</f>
        <v>0</v>
      </c>
      <c r="AE460" s="72" t="str">
        <f>IF(VLOOKUP(Table1[[#This Row],[sheet]],Prg!$A$7:$J$31,10,FALSE)="","",VLOOKUP(Table1[[#This Row],[sheet]],Prg!$A$7:$J$31,10,FALSE)*1)</f>
        <v/>
      </c>
      <c r="AF460" s="72">
        <f>VLOOKUP(Table1[[#This Row],[sheet]],Prg!$A$7:$J$31,5,FALSE)</f>
        <v>0</v>
      </c>
      <c r="AG460" s="72">
        <f>ROW()</f>
        <v>460</v>
      </c>
    </row>
    <row r="461" spans="24:33" hidden="1" x14ac:dyDescent="0.35">
      <c r="X461" s="66">
        <v>3</v>
      </c>
      <c r="Y461" s="66" t="s">
        <v>490</v>
      </c>
      <c r="Z461" s="66" t="s">
        <v>464</v>
      </c>
      <c r="AA461" s="66" t="str">
        <f>IF(OR(VLOOKUP(Table1[[#This Row],[sheet]],Prg!$A$7:$F$31,6,FALSE)=Prg!$O$2,VLOOKUP(Table1[[#This Row],[sheet]],Prg!$A$7:$F$31,6,FALSE)=Prg!$O$3),"Yes","No")</f>
        <v>No</v>
      </c>
      <c r="AB461" s="66">
        <v>2025</v>
      </c>
      <c r="AC461" s="72">
        <v>18</v>
      </c>
      <c r="AD461" s="66">
        <f ca="1">IF(ISERROR(VLOOKUP(Table1[[#This Row],[item]],INDIRECT("'"&amp;Table1[[#This Row],[sheet]]&amp;"'!$A$8:$T$42"),Table1[[#This Row],[r]],FALSE)),"",VLOOKUP(Table1[[#This Row],[item]],INDIRECT("'"&amp;Table1[[#This Row],[sheet]]&amp;"'!$A$8:$T$42"),Table1[[#This Row],[r]],FALSE))</f>
        <v>0</v>
      </c>
      <c r="AE461" s="72" t="str">
        <f>IF(VLOOKUP(Table1[[#This Row],[sheet]],Prg!$A$7:$J$31,10,FALSE)="","",VLOOKUP(Table1[[#This Row],[sheet]],Prg!$A$7:$J$31,10,FALSE)*1)</f>
        <v/>
      </c>
      <c r="AF461" s="72">
        <f>VLOOKUP(Table1[[#This Row],[sheet]],Prg!$A$7:$J$31,5,FALSE)</f>
        <v>0</v>
      </c>
      <c r="AG461" s="72">
        <f>ROW()</f>
        <v>461</v>
      </c>
    </row>
    <row r="462" spans="24:33" hidden="1" x14ac:dyDescent="0.35">
      <c r="X462" s="66">
        <v>3</v>
      </c>
      <c r="Y462" s="66" t="s">
        <v>491</v>
      </c>
      <c r="Z462" s="66" t="s">
        <v>15</v>
      </c>
      <c r="AA462" s="66" t="str">
        <f>IF(OR(VLOOKUP(Table1[[#This Row],[sheet]],Prg!$A$7:$F$31,6,FALSE)=Prg!$O$2,VLOOKUP(Table1[[#This Row],[sheet]],Prg!$A$7:$F$31,6,FALSE)=Prg!$O$3),"Yes","No")</f>
        <v>No</v>
      </c>
      <c r="AB462" s="66">
        <v>2025</v>
      </c>
      <c r="AC462" s="72">
        <v>18</v>
      </c>
      <c r="AD462" s="66">
        <f ca="1">IF(ISERROR(VLOOKUP(Table1[[#This Row],[item]],INDIRECT("'"&amp;Table1[[#This Row],[sheet]]&amp;"'!$A$8:$T$42"),Table1[[#This Row],[r]],FALSE)),"",VLOOKUP(Table1[[#This Row],[item]],INDIRECT("'"&amp;Table1[[#This Row],[sheet]]&amp;"'!$A$8:$T$42"),Table1[[#This Row],[r]],FALSE))</f>
        <v>0</v>
      </c>
      <c r="AE462" s="72" t="str">
        <f>IF(VLOOKUP(Table1[[#This Row],[sheet]],Prg!$A$7:$J$31,10,FALSE)="","",VLOOKUP(Table1[[#This Row],[sheet]],Prg!$A$7:$J$31,10,FALSE)*1)</f>
        <v/>
      </c>
      <c r="AF462" s="72">
        <f>VLOOKUP(Table1[[#This Row],[sheet]],Prg!$A$7:$J$31,5,FALSE)</f>
        <v>0</v>
      </c>
      <c r="AG462" s="72">
        <f>ROW()</f>
        <v>462</v>
      </c>
    </row>
    <row r="463" spans="24:33" hidden="1" x14ac:dyDescent="0.35">
      <c r="X463" s="66">
        <v>3</v>
      </c>
      <c r="Y463" s="66" t="s">
        <v>492</v>
      </c>
      <c r="Z463" s="66" t="s">
        <v>16</v>
      </c>
      <c r="AA463" s="66" t="str">
        <f>IF(OR(VLOOKUP(Table1[[#This Row],[sheet]],Prg!$A$7:$F$31,6,FALSE)=Prg!$O$2,VLOOKUP(Table1[[#This Row],[sheet]],Prg!$A$7:$F$31,6,FALSE)=Prg!$O$3),"Yes","No")</f>
        <v>No</v>
      </c>
      <c r="AB463" s="66">
        <v>2025</v>
      </c>
      <c r="AC463" s="72">
        <v>18</v>
      </c>
      <c r="AD463" s="66">
        <f ca="1">IF(ISERROR(VLOOKUP(Table1[[#This Row],[item]],INDIRECT("'"&amp;Table1[[#This Row],[sheet]]&amp;"'!$A$8:$T$42"),Table1[[#This Row],[r]],FALSE)),"",VLOOKUP(Table1[[#This Row],[item]],INDIRECT("'"&amp;Table1[[#This Row],[sheet]]&amp;"'!$A$8:$T$42"),Table1[[#This Row],[r]],FALSE))</f>
        <v>0</v>
      </c>
      <c r="AE463" s="72" t="str">
        <f>IF(VLOOKUP(Table1[[#This Row],[sheet]],Prg!$A$7:$J$31,10,FALSE)="","",VLOOKUP(Table1[[#This Row],[sheet]],Prg!$A$7:$J$31,10,FALSE)*1)</f>
        <v/>
      </c>
      <c r="AF463" s="72">
        <f>VLOOKUP(Table1[[#This Row],[sheet]],Prg!$A$7:$J$31,5,FALSE)</f>
        <v>0</v>
      </c>
      <c r="AG463" s="72">
        <f>ROW()</f>
        <v>463</v>
      </c>
    </row>
    <row r="464" spans="24:33" hidden="1" x14ac:dyDescent="0.35">
      <c r="X464" s="66">
        <v>3</v>
      </c>
      <c r="Y464" s="66" t="s">
        <v>493</v>
      </c>
      <c r="Z464" s="66" t="s">
        <v>17</v>
      </c>
      <c r="AA464" s="66" t="str">
        <f>IF(OR(VLOOKUP(Table1[[#This Row],[sheet]],Prg!$A$7:$F$31,6,FALSE)=Prg!$O$2,VLOOKUP(Table1[[#This Row],[sheet]],Prg!$A$7:$F$31,6,FALSE)=Prg!$O$3),"Yes","No")</f>
        <v>No</v>
      </c>
      <c r="AB464" s="66">
        <v>2025</v>
      </c>
      <c r="AC464" s="72">
        <v>18</v>
      </c>
      <c r="AD464" s="66">
        <f ca="1">IF(ISERROR(VLOOKUP(Table1[[#This Row],[item]],INDIRECT("'"&amp;Table1[[#This Row],[sheet]]&amp;"'!$A$8:$T$42"),Table1[[#This Row],[r]],FALSE)),"",VLOOKUP(Table1[[#This Row],[item]],INDIRECT("'"&amp;Table1[[#This Row],[sheet]]&amp;"'!$A$8:$T$42"),Table1[[#This Row],[r]],FALSE))</f>
        <v>0</v>
      </c>
      <c r="AE464" s="72" t="str">
        <f>IF(VLOOKUP(Table1[[#This Row],[sheet]],Prg!$A$7:$J$31,10,FALSE)="","",VLOOKUP(Table1[[#This Row],[sheet]],Prg!$A$7:$J$31,10,FALSE)*1)</f>
        <v/>
      </c>
      <c r="AF464" s="72">
        <f>VLOOKUP(Table1[[#This Row],[sheet]],Prg!$A$7:$J$31,5,FALSE)</f>
        <v>0</v>
      </c>
      <c r="AG464" s="72">
        <f>ROW()</f>
        <v>464</v>
      </c>
    </row>
    <row r="465" spans="24:33" hidden="1" x14ac:dyDescent="0.35">
      <c r="X465" s="66">
        <v>3</v>
      </c>
      <c r="Y465" s="66" t="s">
        <v>494</v>
      </c>
      <c r="Z465" s="66" t="s">
        <v>465</v>
      </c>
      <c r="AA465" s="66" t="str">
        <f>IF(OR(VLOOKUP(Table1[[#This Row],[sheet]],Prg!$A$7:$F$31,6,FALSE)=Prg!$O$2,VLOOKUP(Table1[[#This Row],[sheet]],Prg!$A$7:$F$31,6,FALSE)=Prg!$O$3),"Yes","No")</f>
        <v>No</v>
      </c>
      <c r="AB465" s="66">
        <v>2025</v>
      </c>
      <c r="AC465" s="72">
        <v>18</v>
      </c>
      <c r="AD465" s="66">
        <f ca="1">IF(ISERROR(VLOOKUP(Table1[[#This Row],[item]],INDIRECT("'"&amp;Table1[[#This Row],[sheet]]&amp;"'!$A$8:$T$42"),Table1[[#This Row],[r]],FALSE)),"",VLOOKUP(Table1[[#This Row],[item]],INDIRECT("'"&amp;Table1[[#This Row],[sheet]]&amp;"'!$A$8:$T$42"),Table1[[#This Row],[r]],FALSE))</f>
        <v>0</v>
      </c>
      <c r="AE465" s="72" t="str">
        <f>IF(VLOOKUP(Table1[[#This Row],[sheet]],Prg!$A$7:$J$31,10,FALSE)="","",VLOOKUP(Table1[[#This Row],[sheet]],Prg!$A$7:$J$31,10,FALSE)*1)</f>
        <v/>
      </c>
      <c r="AF465" s="72">
        <f>VLOOKUP(Table1[[#This Row],[sheet]],Prg!$A$7:$J$31,5,FALSE)</f>
        <v>0</v>
      </c>
      <c r="AG465" s="72">
        <f>ROW()</f>
        <v>465</v>
      </c>
    </row>
    <row r="466" spans="24:33" hidden="1" x14ac:dyDescent="0.35">
      <c r="X466" s="66">
        <v>3</v>
      </c>
      <c r="Y466" s="66" t="s">
        <v>495</v>
      </c>
      <c r="Z466" s="66" t="s">
        <v>18</v>
      </c>
      <c r="AA466" s="66" t="str">
        <f>IF(OR(VLOOKUP(Table1[[#This Row],[sheet]],Prg!$A$7:$F$31,6,FALSE)=Prg!$O$2,VLOOKUP(Table1[[#This Row],[sheet]],Prg!$A$7:$F$31,6,FALSE)=Prg!$O$3),"Yes","No")</f>
        <v>No</v>
      </c>
      <c r="AB466" s="66">
        <v>2025</v>
      </c>
      <c r="AC466" s="72">
        <v>18</v>
      </c>
      <c r="AD466" s="66">
        <f ca="1">IF(ISERROR(VLOOKUP(Table1[[#This Row],[item]],INDIRECT("'"&amp;Table1[[#This Row],[sheet]]&amp;"'!$A$8:$T$42"),Table1[[#This Row],[r]],FALSE)),"",VLOOKUP(Table1[[#This Row],[item]],INDIRECT("'"&amp;Table1[[#This Row],[sheet]]&amp;"'!$A$8:$T$42"),Table1[[#This Row],[r]],FALSE))</f>
        <v>0</v>
      </c>
      <c r="AE466" s="72" t="str">
        <f>IF(VLOOKUP(Table1[[#This Row],[sheet]],Prg!$A$7:$J$31,10,FALSE)="","",VLOOKUP(Table1[[#This Row],[sheet]],Prg!$A$7:$J$31,10,FALSE)*1)</f>
        <v/>
      </c>
      <c r="AF466" s="72">
        <f>VLOOKUP(Table1[[#This Row],[sheet]],Prg!$A$7:$J$31,5,FALSE)</f>
        <v>0</v>
      </c>
      <c r="AG466" s="72">
        <f>ROW()</f>
        <v>466</v>
      </c>
    </row>
    <row r="467" spans="24:33" hidden="1" x14ac:dyDescent="0.35">
      <c r="X467" s="66">
        <v>3</v>
      </c>
      <c r="Y467" s="66" t="s">
        <v>496</v>
      </c>
      <c r="Z467" s="66" t="s">
        <v>19</v>
      </c>
      <c r="AA467" s="66" t="str">
        <f>IF(OR(VLOOKUP(Table1[[#This Row],[sheet]],Prg!$A$7:$F$31,6,FALSE)=Prg!$O$2,VLOOKUP(Table1[[#This Row],[sheet]],Prg!$A$7:$F$31,6,FALSE)=Prg!$O$3),"Yes","No")</f>
        <v>No</v>
      </c>
      <c r="AB467" s="66">
        <v>2025</v>
      </c>
      <c r="AC467" s="72">
        <v>18</v>
      </c>
      <c r="AD467" s="66">
        <f ca="1">IF(ISERROR(VLOOKUP(Table1[[#This Row],[item]],INDIRECT("'"&amp;Table1[[#This Row],[sheet]]&amp;"'!$A$8:$T$42"),Table1[[#This Row],[r]],FALSE)),"",VLOOKUP(Table1[[#This Row],[item]],INDIRECT("'"&amp;Table1[[#This Row],[sheet]]&amp;"'!$A$8:$T$42"),Table1[[#This Row],[r]],FALSE))</f>
        <v>0</v>
      </c>
      <c r="AE467" s="72" t="str">
        <f>IF(VLOOKUP(Table1[[#This Row],[sheet]],Prg!$A$7:$J$31,10,FALSE)="","",VLOOKUP(Table1[[#This Row],[sheet]],Prg!$A$7:$J$31,10,FALSE)*1)</f>
        <v/>
      </c>
      <c r="AF467" s="72">
        <f>VLOOKUP(Table1[[#This Row],[sheet]],Prg!$A$7:$J$31,5,FALSE)</f>
        <v>0</v>
      </c>
      <c r="AG467" s="72">
        <f>ROW()</f>
        <v>467</v>
      </c>
    </row>
    <row r="468" spans="24:33" hidden="1" x14ac:dyDescent="0.35">
      <c r="X468" s="66">
        <v>3</v>
      </c>
      <c r="Y468" s="66" t="s">
        <v>497</v>
      </c>
      <c r="Z468" s="66" t="s">
        <v>20</v>
      </c>
      <c r="AA468" s="66" t="str">
        <f>IF(OR(VLOOKUP(Table1[[#This Row],[sheet]],Prg!$A$7:$F$31,6,FALSE)=Prg!$O$2,VLOOKUP(Table1[[#This Row],[sheet]],Prg!$A$7:$F$31,6,FALSE)=Prg!$O$3),"Yes","No")</f>
        <v>No</v>
      </c>
      <c r="AB468" s="66">
        <v>2025</v>
      </c>
      <c r="AC468" s="72">
        <v>18</v>
      </c>
      <c r="AD468" s="66">
        <f ca="1">IF(ISERROR(VLOOKUP(Table1[[#This Row],[item]],INDIRECT("'"&amp;Table1[[#This Row],[sheet]]&amp;"'!$A$8:$T$42"),Table1[[#This Row],[r]],FALSE)),"",VLOOKUP(Table1[[#This Row],[item]],INDIRECT("'"&amp;Table1[[#This Row],[sheet]]&amp;"'!$A$8:$T$42"),Table1[[#This Row],[r]],FALSE))</f>
        <v>0</v>
      </c>
      <c r="AE468" s="72" t="str">
        <f>IF(VLOOKUP(Table1[[#This Row],[sheet]],Prg!$A$7:$J$31,10,FALSE)="","",VLOOKUP(Table1[[#This Row],[sheet]],Prg!$A$7:$J$31,10,FALSE)*1)</f>
        <v/>
      </c>
      <c r="AF468" s="72">
        <f>VLOOKUP(Table1[[#This Row],[sheet]],Prg!$A$7:$J$31,5,FALSE)</f>
        <v>0</v>
      </c>
      <c r="AG468" s="72">
        <f>ROW()</f>
        <v>468</v>
      </c>
    </row>
    <row r="469" spans="24:33" hidden="1" x14ac:dyDescent="0.35">
      <c r="X469" s="66">
        <v>3</v>
      </c>
      <c r="Y469" s="66" t="s">
        <v>498</v>
      </c>
      <c r="Z469" s="66" t="s">
        <v>466</v>
      </c>
      <c r="AA469" s="66" t="str">
        <f>IF(OR(VLOOKUP(Table1[[#This Row],[sheet]],Prg!$A$7:$F$31,6,FALSE)=Prg!$O$2,VLOOKUP(Table1[[#This Row],[sheet]],Prg!$A$7:$F$31,6,FALSE)=Prg!$O$3),"Yes","No")</f>
        <v>No</v>
      </c>
      <c r="AB469" s="66">
        <v>2025</v>
      </c>
      <c r="AC469" s="72">
        <v>18</v>
      </c>
      <c r="AD469" s="66">
        <f ca="1">IF(ISERROR(VLOOKUP(Table1[[#This Row],[item]],INDIRECT("'"&amp;Table1[[#This Row],[sheet]]&amp;"'!$A$8:$T$42"),Table1[[#This Row],[r]],FALSE)),"",VLOOKUP(Table1[[#This Row],[item]],INDIRECT("'"&amp;Table1[[#This Row],[sheet]]&amp;"'!$A$8:$T$42"),Table1[[#This Row],[r]],FALSE))</f>
        <v>0</v>
      </c>
      <c r="AE469" s="72" t="str">
        <f>IF(VLOOKUP(Table1[[#This Row],[sheet]],Prg!$A$7:$J$31,10,FALSE)="","",VLOOKUP(Table1[[#This Row],[sheet]],Prg!$A$7:$J$31,10,FALSE)*1)</f>
        <v/>
      </c>
      <c r="AF469" s="72">
        <f>VLOOKUP(Table1[[#This Row],[sheet]],Prg!$A$7:$J$31,5,FALSE)</f>
        <v>0</v>
      </c>
      <c r="AG469" s="72">
        <f>ROW()</f>
        <v>469</v>
      </c>
    </row>
    <row r="470" spans="24:33" hidden="1" x14ac:dyDescent="0.35">
      <c r="X470" s="66">
        <v>3</v>
      </c>
      <c r="Y470" s="66" t="s">
        <v>499</v>
      </c>
      <c r="Z470" s="66" t="s">
        <v>21</v>
      </c>
      <c r="AA470" s="66" t="str">
        <f>IF(OR(VLOOKUP(Table1[[#This Row],[sheet]],Prg!$A$7:$F$31,6,FALSE)=Prg!$O$2,VLOOKUP(Table1[[#This Row],[sheet]],Prg!$A$7:$F$31,6,FALSE)=Prg!$O$3),"Yes","No")</f>
        <v>No</v>
      </c>
      <c r="AB470" s="66">
        <v>2025</v>
      </c>
      <c r="AC470" s="72">
        <v>18</v>
      </c>
      <c r="AD470" s="66">
        <f ca="1">IF(ISERROR(VLOOKUP(Table1[[#This Row],[item]],INDIRECT("'"&amp;Table1[[#This Row],[sheet]]&amp;"'!$A$8:$T$42"),Table1[[#This Row],[r]],FALSE)),"",VLOOKUP(Table1[[#This Row],[item]],INDIRECT("'"&amp;Table1[[#This Row],[sheet]]&amp;"'!$A$8:$T$42"),Table1[[#This Row],[r]],FALSE))</f>
        <v>0</v>
      </c>
      <c r="AE470" s="72" t="str">
        <f>IF(VLOOKUP(Table1[[#This Row],[sheet]],Prg!$A$7:$J$31,10,FALSE)="","",VLOOKUP(Table1[[#This Row],[sheet]],Prg!$A$7:$J$31,10,FALSE)*1)</f>
        <v/>
      </c>
      <c r="AF470" s="72">
        <f>VLOOKUP(Table1[[#This Row],[sheet]],Prg!$A$7:$J$31,5,FALSE)</f>
        <v>0</v>
      </c>
      <c r="AG470" s="72">
        <f>ROW()</f>
        <v>470</v>
      </c>
    </row>
    <row r="471" spans="24:33" hidden="1" x14ac:dyDescent="0.35">
      <c r="X471" s="66">
        <v>3</v>
      </c>
      <c r="Y471" s="66" t="s">
        <v>500</v>
      </c>
      <c r="Z471" s="66" t="s">
        <v>22</v>
      </c>
      <c r="AA471" s="66" t="str">
        <f>IF(OR(VLOOKUP(Table1[[#This Row],[sheet]],Prg!$A$7:$F$31,6,FALSE)=Prg!$O$2,VLOOKUP(Table1[[#This Row],[sheet]],Prg!$A$7:$F$31,6,FALSE)=Prg!$O$3),"Yes","No")</f>
        <v>No</v>
      </c>
      <c r="AB471" s="66">
        <v>2025</v>
      </c>
      <c r="AC471" s="72">
        <v>18</v>
      </c>
      <c r="AD471" s="66">
        <f ca="1">IF(ISERROR(VLOOKUP(Table1[[#This Row],[item]],INDIRECT("'"&amp;Table1[[#This Row],[sheet]]&amp;"'!$A$8:$T$42"),Table1[[#This Row],[r]],FALSE)),"",VLOOKUP(Table1[[#This Row],[item]],INDIRECT("'"&amp;Table1[[#This Row],[sheet]]&amp;"'!$A$8:$T$42"),Table1[[#This Row],[r]],FALSE))</f>
        <v>0</v>
      </c>
      <c r="AE471" s="72" t="str">
        <f>IF(VLOOKUP(Table1[[#This Row],[sheet]],Prg!$A$7:$J$31,10,FALSE)="","",VLOOKUP(Table1[[#This Row],[sheet]],Prg!$A$7:$J$31,10,FALSE)*1)</f>
        <v/>
      </c>
      <c r="AF471" s="72">
        <f>VLOOKUP(Table1[[#This Row],[sheet]],Prg!$A$7:$J$31,5,FALSE)</f>
        <v>0</v>
      </c>
      <c r="AG471" s="72">
        <f>ROW()</f>
        <v>471</v>
      </c>
    </row>
    <row r="472" spans="24:33" hidden="1" x14ac:dyDescent="0.35">
      <c r="X472" s="66">
        <v>3</v>
      </c>
      <c r="Y472" s="66" t="s">
        <v>501</v>
      </c>
      <c r="Z472" s="66" t="s">
        <v>23</v>
      </c>
      <c r="AA472" s="66" t="str">
        <f>IF(OR(VLOOKUP(Table1[[#This Row],[sheet]],Prg!$A$7:$F$31,6,FALSE)=Prg!$O$2,VLOOKUP(Table1[[#This Row],[sheet]],Prg!$A$7:$F$31,6,FALSE)=Prg!$O$3),"Yes","No")</f>
        <v>No</v>
      </c>
      <c r="AB472" s="66">
        <v>2025</v>
      </c>
      <c r="AC472" s="72">
        <v>18</v>
      </c>
      <c r="AD472" s="66">
        <f ca="1">IF(ISERROR(VLOOKUP(Table1[[#This Row],[item]],INDIRECT("'"&amp;Table1[[#This Row],[sheet]]&amp;"'!$A$8:$T$42"),Table1[[#This Row],[r]],FALSE)),"",VLOOKUP(Table1[[#This Row],[item]],INDIRECT("'"&amp;Table1[[#This Row],[sheet]]&amp;"'!$A$8:$T$42"),Table1[[#This Row],[r]],FALSE))</f>
        <v>0</v>
      </c>
      <c r="AE472" s="72" t="str">
        <f>IF(VLOOKUP(Table1[[#This Row],[sheet]],Prg!$A$7:$J$31,10,FALSE)="","",VLOOKUP(Table1[[#This Row],[sheet]],Prg!$A$7:$J$31,10,FALSE)*1)</f>
        <v/>
      </c>
      <c r="AF472" s="72">
        <f>VLOOKUP(Table1[[#This Row],[sheet]],Prg!$A$7:$J$31,5,FALSE)</f>
        <v>0</v>
      </c>
      <c r="AG472" s="72">
        <f>ROW()</f>
        <v>472</v>
      </c>
    </row>
    <row r="473" spans="24:33" hidden="1" x14ac:dyDescent="0.35">
      <c r="X473" s="66">
        <v>3</v>
      </c>
      <c r="Y473" s="66" t="s">
        <v>502</v>
      </c>
      <c r="Z473" s="66" t="s">
        <v>467</v>
      </c>
      <c r="AA473" s="66" t="str">
        <f>IF(OR(VLOOKUP(Table1[[#This Row],[sheet]],Prg!$A$7:$F$31,6,FALSE)=Prg!$O$2,VLOOKUP(Table1[[#This Row],[sheet]],Prg!$A$7:$F$31,6,FALSE)=Prg!$O$3),"Yes","No")</f>
        <v>No</v>
      </c>
      <c r="AB473" s="66">
        <v>2025</v>
      </c>
      <c r="AC473" s="72">
        <v>18</v>
      </c>
      <c r="AD473" s="66">
        <f ca="1">IF(ISERROR(VLOOKUP(Table1[[#This Row],[item]],INDIRECT("'"&amp;Table1[[#This Row],[sheet]]&amp;"'!$A$8:$T$42"),Table1[[#This Row],[r]],FALSE)),"",VLOOKUP(Table1[[#This Row],[item]],INDIRECT("'"&amp;Table1[[#This Row],[sheet]]&amp;"'!$A$8:$T$42"),Table1[[#This Row],[r]],FALSE))</f>
        <v>0</v>
      </c>
      <c r="AE473" s="72" t="str">
        <f>IF(VLOOKUP(Table1[[#This Row],[sheet]],Prg!$A$7:$J$31,10,FALSE)="","",VLOOKUP(Table1[[#This Row],[sheet]],Prg!$A$7:$J$31,10,FALSE)*1)</f>
        <v/>
      </c>
      <c r="AF473" s="72">
        <f>VLOOKUP(Table1[[#This Row],[sheet]],Prg!$A$7:$J$31,5,FALSE)</f>
        <v>0</v>
      </c>
      <c r="AG473" s="72">
        <f>ROW()</f>
        <v>473</v>
      </c>
    </row>
    <row r="474" spans="24:33" hidden="1" x14ac:dyDescent="0.35">
      <c r="X474" s="66">
        <v>3</v>
      </c>
      <c r="Y474" s="66" t="s">
        <v>473</v>
      </c>
      <c r="Z474" s="66" t="s">
        <v>1</v>
      </c>
      <c r="AA474" s="66" t="str">
        <f>IF(OR(VLOOKUP(Table1[[#This Row],[sheet]],Prg!$A$7:$F$31,6,FALSE)=Prg!$O$2,VLOOKUP(Table1[[#This Row],[sheet]],Prg!$A$7:$F$31,6,FALSE)=Prg!$O$3),"Yes","No")</f>
        <v>No</v>
      </c>
      <c r="AB474" s="66">
        <v>2025</v>
      </c>
      <c r="AC474" s="72">
        <v>18</v>
      </c>
      <c r="AD474" s="66">
        <f ca="1">IF(ISERROR(VLOOKUP(Table1[[#This Row],[item]],INDIRECT("'"&amp;Table1[[#This Row],[sheet]]&amp;"'!$A$8:$T$42"),Table1[[#This Row],[r]],FALSE)),"",VLOOKUP(Table1[[#This Row],[item]],INDIRECT("'"&amp;Table1[[#This Row],[sheet]]&amp;"'!$A$8:$T$42"),Table1[[#This Row],[r]],FALSE))</f>
        <v>0</v>
      </c>
      <c r="AE474" s="72" t="str">
        <f>IF(VLOOKUP(Table1[[#This Row],[sheet]],Prg!$A$7:$J$31,10,FALSE)="","",VLOOKUP(Table1[[#This Row],[sheet]],Prg!$A$7:$J$31,10,FALSE)*1)</f>
        <v/>
      </c>
      <c r="AF474" s="72">
        <f>VLOOKUP(Table1[[#This Row],[sheet]],Prg!$A$7:$J$31,5,FALSE)</f>
        <v>0</v>
      </c>
      <c r="AG474" s="72">
        <f>ROW()</f>
        <v>474</v>
      </c>
    </row>
    <row r="475" spans="24:33" hidden="1" x14ac:dyDescent="0.35">
      <c r="X475" s="66">
        <v>3</v>
      </c>
      <c r="Y475" s="66" t="s">
        <v>474</v>
      </c>
      <c r="Z475" s="66" t="s">
        <v>24</v>
      </c>
      <c r="AA475" s="66" t="str">
        <f>IF(OR(VLOOKUP(Table1[[#This Row],[sheet]],Prg!$A$7:$F$31,6,FALSE)=Prg!$O$2,VLOOKUP(Table1[[#This Row],[sheet]],Prg!$A$7:$F$31,6,FALSE)=Prg!$O$3),"Yes","No")</f>
        <v>No</v>
      </c>
      <c r="AB475" s="66">
        <v>2025</v>
      </c>
      <c r="AC475" s="72">
        <v>18</v>
      </c>
      <c r="AD475" s="66">
        <f ca="1">IF(ISERROR(VLOOKUP(Table1[[#This Row],[item]],INDIRECT("'"&amp;Table1[[#This Row],[sheet]]&amp;"'!$A$8:$T$42"),Table1[[#This Row],[r]],FALSE)),"",VLOOKUP(Table1[[#This Row],[item]],INDIRECT("'"&amp;Table1[[#This Row],[sheet]]&amp;"'!$A$8:$T$42"),Table1[[#This Row],[r]],FALSE))</f>
        <v>0</v>
      </c>
      <c r="AE475" s="72" t="str">
        <f>IF(VLOOKUP(Table1[[#This Row],[sheet]],Prg!$A$7:$J$31,10,FALSE)="","",VLOOKUP(Table1[[#This Row],[sheet]],Prg!$A$7:$J$31,10,FALSE)*1)</f>
        <v/>
      </c>
      <c r="AF475" s="72">
        <f>VLOOKUP(Table1[[#This Row],[sheet]],Prg!$A$7:$J$31,5,FALSE)</f>
        <v>0</v>
      </c>
      <c r="AG475" s="72">
        <f>ROW()</f>
        <v>475</v>
      </c>
    </row>
    <row r="476" spans="24:33" hidden="1" x14ac:dyDescent="0.35">
      <c r="X476" s="66">
        <v>3</v>
      </c>
      <c r="Y476" s="66" t="s">
        <v>477</v>
      </c>
      <c r="Z476" s="66" t="s">
        <v>25</v>
      </c>
      <c r="AA476" s="66" t="str">
        <f>IF(OR(VLOOKUP(Table1[[#This Row],[sheet]],Prg!$A$7:$F$31,6,FALSE)=Prg!$O$2,VLOOKUP(Table1[[#This Row],[sheet]],Prg!$A$7:$F$31,6,FALSE)=Prg!$O$3),"Yes","No")</f>
        <v>No</v>
      </c>
      <c r="AB476" s="66">
        <v>2025</v>
      </c>
      <c r="AC476" s="72">
        <v>18</v>
      </c>
      <c r="AD476" s="66">
        <f ca="1">IF(ISERROR(VLOOKUP(Table1[[#This Row],[item]],INDIRECT("'"&amp;Table1[[#This Row],[sheet]]&amp;"'!$A$8:$T$42"),Table1[[#This Row],[r]],FALSE)),"",VLOOKUP(Table1[[#This Row],[item]],INDIRECT("'"&amp;Table1[[#This Row],[sheet]]&amp;"'!$A$8:$T$42"),Table1[[#This Row],[r]],FALSE))</f>
        <v>0</v>
      </c>
      <c r="AE476" s="72" t="str">
        <f>IF(VLOOKUP(Table1[[#This Row],[sheet]],Prg!$A$7:$J$31,10,FALSE)="","",VLOOKUP(Table1[[#This Row],[sheet]],Prg!$A$7:$J$31,10,FALSE)*1)</f>
        <v/>
      </c>
      <c r="AF476" s="72">
        <f>VLOOKUP(Table1[[#This Row],[sheet]],Prg!$A$7:$J$31,5,FALSE)</f>
        <v>0</v>
      </c>
      <c r="AG476" s="72">
        <f>ROW()</f>
        <v>476</v>
      </c>
    </row>
    <row r="477" spans="24:33" hidden="1" x14ac:dyDescent="0.35">
      <c r="X477" s="66">
        <v>3</v>
      </c>
      <c r="Y477" s="66" t="s">
        <v>478</v>
      </c>
      <c r="Z477" s="66" t="s">
        <v>26</v>
      </c>
      <c r="AA477" s="66" t="str">
        <f>IF(OR(VLOOKUP(Table1[[#This Row],[sheet]],Prg!$A$7:$F$31,6,FALSE)=Prg!$O$2,VLOOKUP(Table1[[#This Row],[sheet]],Prg!$A$7:$F$31,6,FALSE)=Prg!$O$3),"Yes","No")</f>
        <v>No</v>
      </c>
      <c r="AB477" s="66">
        <v>2025</v>
      </c>
      <c r="AC477" s="72">
        <v>18</v>
      </c>
      <c r="AD477" s="66">
        <f ca="1">IF(ISERROR(VLOOKUP(Table1[[#This Row],[item]],INDIRECT("'"&amp;Table1[[#This Row],[sheet]]&amp;"'!$A$8:$T$42"),Table1[[#This Row],[r]],FALSE)),"",VLOOKUP(Table1[[#This Row],[item]],INDIRECT("'"&amp;Table1[[#This Row],[sheet]]&amp;"'!$A$8:$T$42"),Table1[[#This Row],[r]],FALSE))</f>
        <v>0</v>
      </c>
      <c r="AE477" s="72" t="str">
        <f>IF(VLOOKUP(Table1[[#This Row],[sheet]],Prg!$A$7:$J$31,10,FALSE)="","",VLOOKUP(Table1[[#This Row],[sheet]],Prg!$A$7:$J$31,10,FALSE)*1)</f>
        <v/>
      </c>
      <c r="AF477" s="72">
        <f>VLOOKUP(Table1[[#This Row],[sheet]],Prg!$A$7:$J$31,5,FALSE)</f>
        <v>0</v>
      </c>
      <c r="AG477" s="72">
        <f>ROW()</f>
        <v>477</v>
      </c>
    </row>
    <row r="478" spans="24:33" hidden="1" x14ac:dyDescent="0.35">
      <c r="X478" s="66">
        <v>3</v>
      </c>
      <c r="Y478" s="66" t="s">
        <v>479</v>
      </c>
      <c r="Z478" s="66" t="s">
        <v>27</v>
      </c>
      <c r="AA478" s="66" t="str">
        <f>IF(OR(VLOOKUP(Table1[[#This Row],[sheet]],Prg!$A$7:$F$31,6,FALSE)=Prg!$O$2,VLOOKUP(Table1[[#This Row],[sheet]],Prg!$A$7:$F$31,6,FALSE)=Prg!$O$3),"Yes","No")</f>
        <v>No</v>
      </c>
      <c r="AB478" s="66">
        <v>2025</v>
      </c>
      <c r="AC478" s="72">
        <v>18</v>
      </c>
      <c r="AD478" s="66">
        <f ca="1">IF(ISERROR(VLOOKUP(Table1[[#This Row],[item]],INDIRECT("'"&amp;Table1[[#This Row],[sheet]]&amp;"'!$A$8:$T$42"),Table1[[#This Row],[r]],FALSE)),"",VLOOKUP(Table1[[#This Row],[item]],INDIRECT("'"&amp;Table1[[#This Row],[sheet]]&amp;"'!$A$8:$T$42"),Table1[[#This Row],[r]],FALSE))</f>
        <v>0</v>
      </c>
      <c r="AE478" s="72" t="str">
        <f>IF(VLOOKUP(Table1[[#This Row],[sheet]],Prg!$A$7:$J$31,10,FALSE)="","",VLOOKUP(Table1[[#This Row],[sheet]],Prg!$A$7:$J$31,10,FALSE)*1)</f>
        <v/>
      </c>
      <c r="AF478" s="72">
        <f>VLOOKUP(Table1[[#This Row],[sheet]],Prg!$A$7:$J$31,5,FALSE)</f>
        <v>0</v>
      </c>
      <c r="AG478" s="72">
        <f>ROW()</f>
        <v>478</v>
      </c>
    </row>
    <row r="479" spans="24:33" hidden="1" x14ac:dyDescent="0.35">
      <c r="X479" s="66">
        <v>3</v>
      </c>
      <c r="Y479" s="66" t="s">
        <v>475</v>
      </c>
      <c r="Z479" s="66" t="s">
        <v>28</v>
      </c>
      <c r="AA479" s="66" t="str">
        <f>IF(OR(VLOOKUP(Table1[[#This Row],[sheet]],Prg!$A$7:$F$31,6,FALSE)=Prg!$O$2,VLOOKUP(Table1[[#This Row],[sheet]],Prg!$A$7:$F$31,6,FALSE)=Prg!$O$3),"Yes","No")</f>
        <v>No</v>
      </c>
      <c r="AB479" s="66">
        <v>2025</v>
      </c>
      <c r="AC479" s="72">
        <v>18</v>
      </c>
      <c r="AD479" s="66">
        <f ca="1">IF(ISERROR(VLOOKUP(Table1[[#This Row],[item]],INDIRECT("'"&amp;Table1[[#This Row],[sheet]]&amp;"'!$A$8:$T$42"),Table1[[#This Row],[r]],FALSE)),"",VLOOKUP(Table1[[#This Row],[item]],INDIRECT("'"&amp;Table1[[#This Row],[sheet]]&amp;"'!$A$8:$T$42"),Table1[[#This Row],[r]],FALSE))</f>
        <v>0</v>
      </c>
      <c r="AE479" s="72" t="str">
        <f>IF(VLOOKUP(Table1[[#This Row],[sheet]],Prg!$A$7:$J$31,10,FALSE)="","",VLOOKUP(Table1[[#This Row],[sheet]],Prg!$A$7:$J$31,10,FALSE)*1)</f>
        <v/>
      </c>
      <c r="AF479" s="72">
        <f>VLOOKUP(Table1[[#This Row],[sheet]],Prg!$A$7:$J$31,5,FALSE)</f>
        <v>0</v>
      </c>
      <c r="AG479" s="72">
        <f>ROW()</f>
        <v>479</v>
      </c>
    </row>
    <row r="480" spans="24:33" hidden="1" x14ac:dyDescent="0.35">
      <c r="X480" s="66">
        <v>3</v>
      </c>
      <c r="Y480" s="66" t="s">
        <v>480</v>
      </c>
      <c r="Z480" s="66" t="s">
        <v>29</v>
      </c>
      <c r="AA480" s="66" t="str">
        <f>IF(OR(VLOOKUP(Table1[[#This Row],[sheet]],Prg!$A$7:$F$31,6,FALSE)=Prg!$O$2,VLOOKUP(Table1[[#This Row],[sheet]],Prg!$A$7:$F$31,6,FALSE)=Prg!$O$3),"Yes","No")</f>
        <v>No</v>
      </c>
      <c r="AB480" s="66">
        <v>2025</v>
      </c>
      <c r="AC480" s="72">
        <v>18</v>
      </c>
      <c r="AD480" s="66">
        <f ca="1">IF(ISERROR(VLOOKUP(Table1[[#This Row],[item]],INDIRECT("'"&amp;Table1[[#This Row],[sheet]]&amp;"'!$A$8:$T$42"),Table1[[#This Row],[r]],FALSE)),"",VLOOKUP(Table1[[#This Row],[item]],INDIRECT("'"&amp;Table1[[#This Row],[sheet]]&amp;"'!$A$8:$T$42"),Table1[[#This Row],[r]],FALSE))</f>
        <v>0</v>
      </c>
      <c r="AE480" s="72" t="str">
        <f>IF(VLOOKUP(Table1[[#This Row],[sheet]],Prg!$A$7:$J$31,10,FALSE)="","",VLOOKUP(Table1[[#This Row],[sheet]],Prg!$A$7:$J$31,10,FALSE)*1)</f>
        <v/>
      </c>
      <c r="AF480" s="72">
        <f>VLOOKUP(Table1[[#This Row],[sheet]],Prg!$A$7:$J$31,5,FALSE)</f>
        <v>0</v>
      </c>
      <c r="AG480" s="72">
        <f>ROW()</f>
        <v>480</v>
      </c>
    </row>
    <row r="481" spans="24:33" hidden="1" x14ac:dyDescent="0.35">
      <c r="X481" s="66">
        <v>3</v>
      </c>
      <c r="Y481" s="66" t="s">
        <v>481</v>
      </c>
      <c r="Z481" s="66" t="s">
        <v>30</v>
      </c>
      <c r="AA481" s="66" t="str">
        <f>IF(OR(VLOOKUP(Table1[[#This Row],[sheet]],Prg!$A$7:$F$31,6,FALSE)=Prg!$O$2,VLOOKUP(Table1[[#This Row],[sheet]],Prg!$A$7:$F$31,6,FALSE)=Prg!$O$3),"Yes","No")</f>
        <v>No</v>
      </c>
      <c r="AB481" s="66">
        <v>2025</v>
      </c>
      <c r="AC481" s="72">
        <v>18</v>
      </c>
      <c r="AD481" s="66">
        <f ca="1">IF(ISERROR(VLOOKUP(Table1[[#This Row],[item]],INDIRECT("'"&amp;Table1[[#This Row],[sheet]]&amp;"'!$A$8:$T$42"),Table1[[#This Row],[r]],FALSE)),"",VLOOKUP(Table1[[#This Row],[item]],INDIRECT("'"&amp;Table1[[#This Row],[sheet]]&amp;"'!$A$8:$T$42"),Table1[[#This Row],[r]],FALSE))</f>
        <v>0</v>
      </c>
      <c r="AE481" s="72" t="str">
        <f>IF(VLOOKUP(Table1[[#This Row],[sheet]],Prg!$A$7:$J$31,10,FALSE)="","",VLOOKUP(Table1[[#This Row],[sheet]],Prg!$A$7:$J$31,10,FALSE)*1)</f>
        <v/>
      </c>
      <c r="AF481" s="72">
        <f>VLOOKUP(Table1[[#This Row],[sheet]],Prg!$A$7:$J$31,5,FALSE)</f>
        <v>0</v>
      </c>
      <c r="AG481" s="72">
        <f>ROW()</f>
        <v>481</v>
      </c>
    </row>
    <row r="482" spans="24:33" hidden="1" x14ac:dyDescent="0.35">
      <c r="X482" s="66">
        <v>3</v>
      </c>
      <c r="Y482" s="66" t="s">
        <v>482</v>
      </c>
      <c r="Z482" s="66" t="s">
        <v>27</v>
      </c>
      <c r="AA482" s="66" t="str">
        <f>IF(OR(VLOOKUP(Table1[[#This Row],[sheet]],Prg!$A$7:$F$31,6,FALSE)=Prg!$O$2,VLOOKUP(Table1[[#This Row],[sheet]],Prg!$A$7:$F$31,6,FALSE)=Prg!$O$3),"Yes","No")</f>
        <v>No</v>
      </c>
      <c r="AB482" s="66">
        <v>2025</v>
      </c>
      <c r="AC482" s="72">
        <v>18</v>
      </c>
      <c r="AD482" s="66">
        <f ca="1">IF(ISERROR(VLOOKUP(Table1[[#This Row],[item]],INDIRECT("'"&amp;Table1[[#This Row],[sheet]]&amp;"'!$A$8:$T$42"),Table1[[#This Row],[r]],FALSE)),"",VLOOKUP(Table1[[#This Row],[item]],INDIRECT("'"&amp;Table1[[#This Row],[sheet]]&amp;"'!$A$8:$T$42"),Table1[[#This Row],[r]],FALSE))</f>
        <v>0</v>
      </c>
      <c r="AE482" s="72" t="str">
        <f>IF(VLOOKUP(Table1[[#This Row],[sheet]],Prg!$A$7:$J$31,10,FALSE)="","",VLOOKUP(Table1[[#This Row],[sheet]],Prg!$A$7:$J$31,10,FALSE)*1)</f>
        <v/>
      </c>
      <c r="AF482" s="72">
        <f>VLOOKUP(Table1[[#This Row],[sheet]],Prg!$A$7:$J$31,5,FALSE)</f>
        <v>0</v>
      </c>
      <c r="AG482" s="72">
        <f>ROW()</f>
        <v>482</v>
      </c>
    </row>
    <row r="483" spans="24:33" hidden="1" x14ac:dyDescent="0.35">
      <c r="X483" s="66">
        <v>3</v>
      </c>
      <c r="Y483" s="66" t="s">
        <v>476</v>
      </c>
      <c r="Z483" s="66" t="s">
        <v>469</v>
      </c>
      <c r="AA483" s="66" t="str">
        <f>IF(OR(VLOOKUP(Table1[[#This Row],[sheet]],Prg!$A$7:$F$31,6,FALSE)=Prg!$O$2,VLOOKUP(Table1[[#This Row],[sheet]],Prg!$A$7:$F$31,6,FALSE)=Prg!$O$3),"Yes","No")</f>
        <v>No</v>
      </c>
      <c r="AB483" s="66">
        <v>2025</v>
      </c>
      <c r="AC483" s="72">
        <v>18</v>
      </c>
      <c r="AD483" s="66">
        <f ca="1">IF(ISERROR(VLOOKUP(Table1[[#This Row],[item]],INDIRECT("'"&amp;Table1[[#This Row],[sheet]]&amp;"'!$A$8:$T$42"),Table1[[#This Row],[r]],FALSE)),"",VLOOKUP(Table1[[#This Row],[item]],INDIRECT("'"&amp;Table1[[#This Row],[sheet]]&amp;"'!$A$8:$T$42"),Table1[[#This Row],[r]],FALSE))</f>
        <v>0</v>
      </c>
      <c r="AE483" s="72" t="str">
        <f>IF(VLOOKUP(Table1[[#This Row],[sheet]],Prg!$A$7:$J$31,10,FALSE)="","",VLOOKUP(Table1[[#This Row],[sheet]],Prg!$A$7:$J$31,10,FALSE)*1)</f>
        <v/>
      </c>
      <c r="AF483" s="72">
        <f>VLOOKUP(Table1[[#This Row],[sheet]],Prg!$A$7:$J$31,5,FALSE)</f>
        <v>0</v>
      </c>
      <c r="AG483" s="72">
        <f>ROW()</f>
        <v>483</v>
      </c>
    </row>
    <row r="484" spans="24:33" hidden="1" x14ac:dyDescent="0.35">
      <c r="X484" s="66">
        <v>3</v>
      </c>
      <c r="Y484" s="66" t="s">
        <v>483</v>
      </c>
      <c r="Z484" s="66" t="s">
        <v>470</v>
      </c>
      <c r="AA484" s="66" t="str">
        <f>IF(OR(VLOOKUP(Table1[[#This Row],[sheet]],Prg!$A$7:$F$31,6,FALSE)=Prg!$O$2,VLOOKUP(Table1[[#This Row],[sheet]],Prg!$A$7:$F$31,6,FALSE)=Prg!$O$3),"Yes","No")</f>
        <v>No</v>
      </c>
      <c r="AB484" s="66">
        <v>2025</v>
      </c>
      <c r="AC484" s="72">
        <v>18</v>
      </c>
      <c r="AD484" s="66">
        <f ca="1">IF(ISERROR(VLOOKUP(Table1[[#This Row],[item]],INDIRECT("'"&amp;Table1[[#This Row],[sheet]]&amp;"'!$A$8:$T$42"),Table1[[#This Row],[r]],FALSE)),"",VLOOKUP(Table1[[#This Row],[item]],INDIRECT("'"&amp;Table1[[#This Row],[sheet]]&amp;"'!$A$8:$T$42"),Table1[[#This Row],[r]],FALSE))</f>
        <v>0</v>
      </c>
      <c r="AE484" s="72" t="str">
        <f>IF(VLOOKUP(Table1[[#This Row],[sheet]],Prg!$A$7:$J$31,10,FALSE)="","",VLOOKUP(Table1[[#This Row],[sheet]],Prg!$A$7:$J$31,10,FALSE)*1)</f>
        <v/>
      </c>
      <c r="AF484" s="72">
        <f>VLOOKUP(Table1[[#This Row],[sheet]],Prg!$A$7:$J$31,5,FALSE)</f>
        <v>0</v>
      </c>
      <c r="AG484" s="72">
        <f>ROW()</f>
        <v>484</v>
      </c>
    </row>
    <row r="485" spans="24:33" hidden="1" x14ac:dyDescent="0.35">
      <c r="X485" s="66">
        <v>3</v>
      </c>
      <c r="Y485" s="66" t="s">
        <v>484</v>
      </c>
      <c r="Z485" s="66" t="s">
        <v>471</v>
      </c>
      <c r="AA485" s="66" t="str">
        <f>IF(OR(VLOOKUP(Table1[[#This Row],[sheet]],Prg!$A$7:$F$31,6,FALSE)=Prg!$O$2,VLOOKUP(Table1[[#This Row],[sheet]],Prg!$A$7:$F$31,6,FALSE)=Prg!$O$3),"Yes","No")</f>
        <v>No</v>
      </c>
      <c r="AB485" s="66">
        <v>2025</v>
      </c>
      <c r="AC485" s="72">
        <v>18</v>
      </c>
      <c r="AD485" s="66">
        <f ca="1">IF(ISERROR(VLOOKUP(Table1[[#This Row],[item]],INDIRECT("'"&amp;Table1[[#This Row],[sheet]]&amp;"'!$A$8:$T$42"),Table1[[#This Row],[r]],FALSE)),"",VLOOKUP(Table1[[#This Row],[item]],INDIRECT("'"&amp;Table1[[#This Row],[sheet]]&amp;"'!$A$8:$T$42"),Table1[[#This Row],[r]],FALSE))</f>
        <v>0</v>
      </c>
      <c r="AE485" s="72" t="str">
        <f>IF(VLOOKUP(Table1[[#This Row],[sheet]],Prg!$A$7:$J$31,10,FALSE)="","",VLOOKUP(Table1[[#This Row],[sheet]],Prg!$A$7:$J$31,10,FALSE)*1)</f>
        <v/>
      </c>
      <c r="AF485" s="72">
        <f>VLOOKUP(Table1[[#This Row],[sheet]],Prg!$A$7:$J$31,5,FALSE)</f>
        <v>0</v>
      </c>
      <c r="AG485" s="72">
        <f>ROW()</f>
        <v>485</v>
      </c>
    </row>
    <row r="486" spans="24:33" hidden="1" x14ac:dyDescent="0.35">
      <c r="X486" s="66">
        <v>3</v>
      </c>
      <c r="Y486" s="66" t="s">
        <v>485</v>
      </c>
      <c r="Z486" s="66" t="s">
        <v>472</v>
      </c>
      <c r="AA486" s="66" t="str">
        <f>IF(OR(VLOOKUP(Table1[[#This Row],[sheet]],Prg!$A$7:$F$31,6,FALSE)=Prg!$O$2,VLOOKUP(Table1[[#This Row],[sheet]],Prg!$A$7:$F$31,6,FALSE)=Prg!$O$3),"Yes","No")</f>
        <v>No</v>
      </c>
      <c r="AB486" s="66">
        <v>2025</v>
      </c>
      <c r="AC486" s="72">
        <v>18</v>
      </c>
      <c r="AD486" s="66">
        <f ca="1">IF(ISERROR(VLOOKUP(Table1[[#This Row],[item]],INDIRECT("'"&amp;Table1[[#This Row],[sheet]]&amp;"'!$A$8:$T$42"),Table1[[#This Row],[r]],FALSE)),"",VLOOKUP(Table1[[#This Row],[item]],INDIRECT("'"&amp;Table1[[#This Row],[sheet]]&amp;"'!$A$8:$T$42"),Table1[[#This Row],[r]],FALSE))</f>
        <v>0</v>
      </c>
      <c r="AE486" s="72" t="str">
        <f>IF(VLOOKUP(Table1[[#This Row],[sheet]],Prg!$A$7:$J$31,10,FALSE)="","",VLOOKUP(Table1[[#This Row],[sheet]],Prg!$A$7:$J$31,10,FALSE)*1)</f>
        <v/>
      </c>
      <c r="AF486" s="72">
        <f>VLOOKUP(Table1[[#This Row],[sheet]],Prg!$A$7:$J$31,5,FALSE)</f>
        <v>0</v>
      </c>
      <c r="AG486" s="72">
        <f>ROW()</f>
        <v>486</v>
      </c>
    </row>
    <row r="487" spans="24:33" hidden="1" x14ac:dyDescent="0.35">
      <c r="X487" s="66">
        <v>3</v>
      </c>
      <c r="Y487" s="66" t="s">
        <v>486</v>
      </c>
      <c r="Z487" s="66" t="s">
        <v>31</v>
      </c>
      <c r="AA487" s="66" t="str">
        <f>IF(OR(VLOOKUP(Table1[[#This Row],[sheet]],Prg!$A$7:$F$31,6,FALSE)=Prg!$O$2,VLOOKUP(Table1[[#This Row],[sheet]],Prg!$A$7:$F$31,6,FALSE)=Prg!$O$3),"Yes","No")</f>
        <v>No</v>
      </c>
      <c r="AB487" s="66">
        <v>2025</v>
      </c>
      <c r="AC487" s="72">
        <v>18</v>
      </c>
      <c r="AD487" s="66">
        <f ca="1">IF(ISERROR(VLOOKUP(Table1[[#This Row],[item]],INDIRECT("'"&amp;Table1[[#This Row],[sheet]]&amp;"'!$A$8:$T$42"),Table1[[#This Row],[r]],FALSE)),"",VLOOKUP(Table1[[#This Row],[item]],INDIRECT("'"&amp;Table1[[#This Row],[sheet]]&amp;"'!$A$8:$T$42"),Table1[[#This Row],[r]],FALSE))</f>
        <v>0</v>
      </c>
      <c r="AE487" s="72" t="str">
        <f>IF(VLOOKUP(Table1[[#This Row],[sheet]],Prg!$A$7:$J$31,10,FALSE)="","",VLOOKUP(Table1[[#This Row],[sheet]],Prg!$A$7:$J$31,10,FALSE)*1)</f>
        <v/>
      </c>
      <c r="AF487" s="72">
        <f>VLOOKUP(Table1[[#This Row],[sheet]],Prg!$A$7:$J$31,5,FALSE)</f>
        <v>0</v>
      </c>
      <c r="AG487" s="72">
        <f>ROW()</f>
        <v>487</v>
      </c>
    </row>
    <row r="488" spans="24:33" hidden="1" x14ac:dyDescent="0.35">
      <c r="X488" s="66">
        <v>3</v>
      </c>
      <c r="Y488" s="70" t="s">
        <v>487</v>
      </c>
      <c r="Z488" s="70" t="s">
        <v>12</v>
      </c>
      <c r="AA488" s="70" t="str">
        <f>IF(OR(VLOOKUP(Table1[[#This Row],[sheet]],Prg!$A$7:$F$31,6,FALSE)=Prg!$O$2,VLOOKUP(Table1[[#This Row],[sheet]],Prg!$A$7:$F$31,6,FALSE)=Prg!$O$3),"Yes","No")</f>
        <v>No</v>
      </c>
      <c r="AB488" s="70">
        <v>2026</v>
      </c>
      <c r="AC488" s="72">
        <v>19</v>
      </c>
      <c r="AD488" s="66">
        <f ca="1">IF(ISERROR(VLOOKUP(Table1[[#This Row],[item]],INDIRECT("'"&amp;Table1[[#This Row],[sheet]]&amp;"'!$A$8:$T$42"),Table1[[#This Row],[r]],FALSE)),"",VLOOKUP(Table1[[#This Row],[item]],INDIRECT("'"&amp;Table1[[#This Row],[sheet]]&amp;"'!$A$8:$T$42"),Table1[[#This Row],[r]],FALSE))</f>
        <v>0</v>
      </c>
      <c r="AE488" s="72" t="str">
        <f>IF(VLOOKUP(Table1[[#This Row],[sheet]],Prg!$A$7:$J$31,10,FALSE)="","",VLOOKUP(Table1[[#This Row],[sheet]],Prg!$A$7:$J$31,10,FALSE)*1)</f>
        <v/>
      </c>
      <c r="AF488" s="72">
        <f>VLOOKUP(Table1[[#This Row],[sheet]],Prg!$A$7:$J$31,5,FALSE)</f>
        <v>0</v>
      </c>
      <c r="AG488" s="72">
        <f>ROW()</f>
        <v>488</v>
      </c>
    </row>
    <row r="489" spans="24:33" hidden="1" x14ac:dyDescent="0.35">
      <c r="X489" s="66">
        <v>3</v>
      </c>
      <c r="Y489" s="66" t="s">
        <v>488</v>
      </c>
      <c r="Z489" s="66" t="s">
        <v>13</v>
      </c>
      <c r="AA489" s="66" t="str">
        <f>IF(OR(VLOOKUP(Table1[[#This Row],[sheet]],Prg!$A$7:$F$31,6,FALSE)=Prg!$O$2,VLOOKUP(Table1[[#This Row],[sheet]],Prg!$A$7:$F$31,6,FALSE)=Prg!$O$3),"Yes","No")</f>
        <v>No</v>
      </c>
      <c r="AB489" s="66">
        <v>2026</v>
      </c>
      <c r="AC489" s="72">
        <v>19</v>
      </c>
      <c r="AD489" s="66">
        <f ca="1">IF(ISERROR(VLOOKUP(Table1[[#This Row],[item]],INDIRECT("'"&amp;Table1[[#This Row],[sheet]]&amp;"'!$A$8:$T$42"),Table1[[#This Row],[r]],FALSE)),"",VLOOKUP(Table1[[#This Row],[item]],INDIRECT("'"&amp;Table1[[#This Row],[sheet]]&amp;"'!$A$8:$T$42"),Table1[[#This Row],[r]],FALSE))</f>
        <v>0</v>
      </c>
      <c r="AE489" s="72" t="str">
        <f>IF(VLOOKUP(Table1[[#This Row],[sheet]],Prg!$A$7:$J$31,10,FALSE)="","",VLOOKUP(Table1[[#This Row],[sheet]],Prg!$A$7:$J$31,10,FALSE)*1)</f>
        <v/>
      </c>
      <c r="AF489" s="72">
        <f>VLOOKUP(Table1[[#This Row],[sheet]],Prg!$A$7:$J$31,5,FALSE)</f>
        <v>0</v>
      </c>
      <c r="AG489" s="72">
        <f>ROW()</f>
        <v>489</v>
      </c>
    </row>
    <row r="490" spans="24:33" hidden="1" x14ac:dyDescent="0.35">
      <c r="X490" s="66">
        <v>3</v>
      </c>
      <c r="Y490" s="66" t="s">
        <v>489</v>
      </c>
      <c r="Z490" s="66" t="s">
        <v>14</v>
      </c>
      <c r="AA490" s="66" t="str">
        <f>IF(OR(VLOOKUP(Table1[[#This Row],[sheet]],Prg!$A$7:$F$31,6,FALSE)=Prg!$O$2,VLOOKUP(Table1[[#This Row],[sheet]],Prg!$A$7:$F$31,6,FALSE)=Prg!$O$3),"Yes","No")</f>
        <v>No</v>
      </c>
      <c r="AB490" s="66">
        <v>2026</v>
      </c>
      <c r="AC490" s="72">
        <v>19</v>
      </c>
      <c r="AD490" s="66">
        <f ca="1">IF(ISERROR(VLOOKUP(Table1[[#This Row],[item]],INDIRECT("'"&amp;Table1[[#This Row],[sheet]]&amp;"'!$A$8:$T$42"),Table1[[#This Row],[r]],FALSE)),"",VLOOKUP(Table1[[#This Row],[item]],INDIRECT("'"&amp;Table1[[#This Row],[sheet]]&amp;"'!$A$8:$T$42"),Table1[[#This Row],[r]],FALSE))</f>
        <v>0</v>
      </c>
      <c r="AE490" s="72" t="str">
        <f>IF(VLOOKUP(Table1[[#This Row],[sheet]],Prg!$A$7:$J$31,10,FALSE)="","",VLOOKUP(Table1[[#This Row],[sheet]],Prg!$A$7:$J$31,10,FALSE)*1)</f>
        <v/>
      </c>
      <c r="AF490" s="72">
        <f>VLOOKUP(Table1[[#This Row],[sheet]],Prg!$A$7:$J$31,5,FALSE)</f>
        <v>0</v>
      </c>
      <c r="AG490" s="72">
        <f>ROW()</f>
        <v>490</v>
      </c>
    </row>
    <row r="491" spans="24:33" hidden="1" x14ac:dyDescent="0.35">
      <c r="X491" s="66">
        <v>3</v>
      </c>
      <c r="Y491" s="66" t="s">
        <v>490</v>
      </c>
      <c r="Z491" s="66" t="s">
        <v>464</v>
      </c>
      <c r="AA491" s="66" t="str">
        <f>IF(OR(VLOOKUP(Table1[[#This Row],[sheet]],Prg!$A$7:$F$31,6,FALSE)=Prg!$O$2,VLOOKUP(Table1[[#This Row],[sheet]],Prg!$A$7:$F$31,6,FALSE)=Prg!$O$3),"Yes","No")</f>
        <v>No</v>
      </c>
      <c r="AB491" s="66">
        <v>2026</v>
      </c>
      <c r="AC491" s="72">
        <v>19</v>
      </c>
      <c r="AD491" s="66">
        <f ca="1">IF(ISERROR(VLOOKUP(Table1[[#This Row],[item]],INDIRECT("'"&amp;Table1[[#This Row],[sheet]]&amp;"'!$A$8:$T$42"),Table1[[#This Row],[r]],FALSE)),"",VLOOKUP(Table1[[#This Row],[item]],INDIRECT("'"&amp;Table1[[#This Row],[sheet]]&amp;"'!$A$8:$T$42"),Table1[[#This Row],[r]],FALSE))</f>
        <v>0</v>
      </c>
      <c r="AE491" s="72" t="str">
        <f>IF(VLOOKUP(Table1[[#This Row],[sheet]],Prg!$A$7:$J$31,10,FALSE)="","",VLOOKUP(Table1[[#This Row],[sheet]],Prg!$A$7:$J$31,10,FALSE)*1)</f>
        <v/>
      </c>
      <c r="AF491" s="72">
        <f>VLOOKUP(Table1[[#This Row],[sheet]],Prg!$A$7:$J$31,5,FALSE)</f>
        <v>0</v>
      </c>
      <c r="AG491" s="72">
        <f>ROW()</f>
        <v>491</v>
      </c>
    </row>
    <row r="492" spans="24:33" hidden="1" x14ac:dyDescent="0.35">
      <c r="X492" s="66">
        <v>3</v>
      </c>
      <c r="Y492" s="66" t="s">
        <v>491</v>
      </c>
      <c r="Z492" s="66" t="s">
        <v>15</v>
      </c>
      <c r="AA492" s="66" t="str">
        <f>IF(OR(VLOOKUP(Table1[[#This Row],[sheet]],Prg!$A$7:$F$31,6,FALSE)=Prg!$O$2,VLOOKUP(Table1[[#This Row],[sheet]],Prg!$A$7:$F$31,6,FALSE)=Prg!$O$3),"Yes","No")</f>
        <v>No</v>
      </c>
      <c r="AB492" s="66">
        <v>2026</v>
      </c>
      <c r="AC492" s="72">
        <v>19</v>
      </c>
      <c r="AD492" s="66">
        <f ca="1">IF(ISERROR(VLOOKUP(Table1[[#This Row],[item]],INDIRECT("'"&amp;Table1[[#This Row],[sheet]]&amp;"'!$A$8:$T$42"),Table1[[#This Row],[r]],FALSE)),"",VLOOKUP(Table1[[#This Row],[item]],INDIRECT("'"&amp;Table1[[#This Row],[sheet]]&amp;"'!$A$8:$T$42"),Table1[[#This Row],[r]],FALSE))</f>
        <v>0</v>
      </c>
      <c r="AE492" s="72" t="str">
        <f>IF(VLOOKUP(Table1[[#This Row],[sheet]],Prg!$A$7:$J$31,10,FALSE)="","",VLOOKUP(Table1[[#This Row],[sheet]],Prg!$A$7:$J$31,10,FALSE)*1)</f>
        <v/>
      </c>
      <c r="AF492" s="72">
        <f>VLOOKUP(Table1[[#This Row],[sheet]],Prg!$A$7:$J$31,5,FALSE)</f>
        <v>0</v>
      </c>
      <c r="AG492" s="72">
        <f>ROW()</f>
        <v>492</v>
      </c>
    </row>
    <row r="493" spans="24:33" hidden="1" x14ac:dyDescent="0.35">
      <c r="X493" s="66">
        <v>3</v>
      </c>
      <c r="Y493" s="66" t="s">
        <v>492</v>
      </c>
      <c r="Z493" s="66" t="s">
        <v>16</v>
      </c>
      <c r="AA493" s="66" t="str">
        <f>IF(OR(VLOOKUP(Table1[[#This Row],[sheet]],Prg!$A$7:$F$31,6,FALSE)=Prg!$O$2,VLOOKUP(Table1[[#This Row],[sheet]],Prg!$A$7:$F$31,6,FALSE)=Prg!$O$3),"Yes","No")</f>
        <v>No</v>
      </c>
      <c r="AB493" s="66">
        <v>2026</v>
      </c>
      <c r="AC493" s="72">
        <v>19</v>
      </c>
      <c r="AD493" s="66">
        <f ca="1">IF(ISERROR(VLOOKUP(Table1[[#This Row],[item]],INDIRECT("'"&amp;Table1[[#This Row],[sheet]]&amp;"'!$A$8:$T$42"),Table1[[#This Row],[r]],FALSE)),"",VLOOKUP(Table1[[#This Row],[item]],INDIRECT("'"&amp;Table1[[#This Row],[sheet]]&amp;"'!$A$8:$T$42"),Table1[[#This Row],[r]],FALSE))</f>
        <v>0</v>
      </c>
      <c r="AE493" s="72" t="str">
        <f>IF(VLOOKUP(Table1[[#This Row],[sheet]],Prg!$A$7:$J$31,10,FALSE)="","",VLOOKUP(Table1[[#This Row],[sheet]],Prg!$A$7:$J$31,10,FALSE)*1)</f>
        <v/>
      </c>
      <c r="AF493" s="72">
        <f>VLOOKUP(Table1[[#This Row],[sheet]],Prg!$A$7:$J$31,5,FALSE)</f>
        <v>0</v>
      </c>
      <c r="AG493" s="72">
        <f>ROW()</f>
        <v>493</v>
      </c>
    </row>
    <row r="494" spans="24:33" hidden="1" x14ac:dyDescent="0.35">
      <c r="X494" s="66">
        <v>3</v>
      </c>
      <c r="Y494" s="66" t="s">
        <v>493</v>
      </c>
      <c r="Z494" s="66" t="s">
        <v>17</v>
      </c>
      <c r="AA494" s="66" t="str">
        <f>IF(OR(VLOOKUP(Table1[[#This Row],[sheet]],Prg!$A$7:$F$31,6,FALSE)=Prg!$O$2,VLOOKUP(Table1[[#This Row],[sheet]],Prg!$A$7:$F$31,6,FALSE)=Prg!$O$3),"Yes","No")</f>
        <v>No</v>
      </c>
      <c r="AB494" s="66">
        <v>2026</v>
      </c>
      <c r="AC494" s="72">
        <v>19</v>
      </c>
      <c r="AD494" s="66">
        <f ca="1">IF(ISERROR(VLOOKUP(Table1[[#This Row],[item]],INDIRECT("'"&amp;Table1[[#This Row],[sheet]]&amp;"'!$A$8:$T$42"),Table1[[#This Row],[r]],FALSE)),"",VLOOKUP(Table1[[#This Row],[item]],INDIRECT("'"&amp;Table1[[#This Row],[sheet]]&amp;"'!$A$8:$T$42"),Table1[[#This Row],[r]],FALSE))</f>
        <v>0</v>
      </c>
      <c r="AE494" s="72" t="str">
        <f>IF(VLOOKUP(Table1[[#This Row],[sheet]],Prg!$A$7:$J$31,10,FALSE)="","",VLOOKUP(Table1[[#This Row],[sheet]],Prg!$A$7:$J$31,10,FALSE)*1)</f>
        <v/>
      </c>
      <c r="AF494" s="72">
        <f>VLOOKUP(Table1[[#This Row],[sheet]],Prg!$A$7:$J$31,5,FALSE)</f>
        <v>0</v>
      </c>
      <c r="AG494" s="72">
        <f>ROW()</f>
        <v>494</v>
      </c>
    </row>
    <row r="495" spans="24:33" hidden="1" x14ac:dyDescent="0.35">
      <c r="X495" s="66">
        <v>3</v>
      </c>
      <c r="Y495" s="66" t="s">
        <v>494</v>
      </c>
      <c r="Z495" s="66" t="s">
        <v>465</v>
      </c>
      <c r="AA495" s="66" t="str">
        <f>IF(OR(VLOOKUP(Table1[[#This Row],[sheet]],Prg!$A$7:$F$31,6,FALSE)=Prg!$O$2,VLOOKUP(Table1[[#This Row],[sheet]],Prg!$A$7:$F$31,6,FALSE)=Prg!$O$3),"Yes","No")</f>
        <v>No</v>
      </c>
      <c r="AB495" s="66">
        <v>2026</v>
      </c>
      <c r="AC495" s="72">
        <v>19</v>
      </c>
      <c r="AD495" s="66">
        <f ca="1">IF(ISERROR(VLOOKUP(Table1[[#This Row],[item]],INDIRECT("'"&amp;Table1[[#This Row],[sheet]]&amp;"'!$A$8:$T$42"),Table1[[#This Row],[r]],FALSE)),"",VLOOKUP(Table1[[#This Row],[item]],INDIRECT("'"&amp;Table1[[#This Row],[sheet]]&amp;"'!$A$8:$T$42"),Table1[[#This Row],[r]],FALSE))</f>
        <v>0</v>
      </c>
      <c r="AE495" s="72" t="str">
        <f>IF(VLOOKUP(Table1[[#This Row],[sheet]],Prg!$A$7:$J$31,10,FALSE)="","",VLOOKUP(Table1[[#This Row],[sheet]],Prg!$A$7:$J$31,10,FALSE)*1)</f>
        <v/>
      </c>
      <c r="AF495" s="72">
        <f>VLOOKUP(Table1[[#This Row],[sheet]],Prg!$A$7:$J$31,5,FALSE)</f>
        <v>0</v>
      </c>
      <c r="AG495" s="72">
        <f>ROW()</f>
        <v>495</v>
      </c>
    </row>
    <row r="496" spans="24:33" hidden="1" x14ac:dyDescent="0.35">
      <c r="X496" s="66">
        <v>3</v>
      </c>
      <c r="Y496" s="66" t="s">
        <v>495</v>
      </c>
      <c r="Z496" s="66" t="s">
        <v>18</v>
      </c>
      <c r="AA496" s="66" t="str">
        <f>IF(OR(VLOOKUP(Table1[[#This Row],[sheet]],Prg!$A$7:$F$31,6,FALSE)=Prg!$O$2,VLOOKUP(Table1[[#This Row],[sheet]],Prg!$A$7:$F$31,6,FALSE)=Prg!$O$3),"Yes","No")</f>
        <v>No</v>
      </c>
      <c r="AB496" s="66">
        <v>2026</v>
      </c>
      <c r="AC496" s="72">
        <v>19</v>
      </c>
      <c r="AD496" s="66">
        <f ca="1">IF(ISERROR(VLOOKUP(Table1[[#This Row],[item]],INDIRECT("'"&amp;Table1[[#This Row],[sheet]]&amp;"'!$A$8:$T$42"),Table1[[#This Row],[r]],FALSE)),"",VLOOKUP(Table1[[#This Row],[item]],INDIRECT("'"&amp;Table1[[#This Row],[sheet]]&amp;"'!$A$8:$T$42"),Table1[[#This Row],[r]],FALSE))</f>
        <v>0</v>
      </c>
      <c r="AE496" s="72" t="str">
        <f>IF(VLOOKUP(Table1[[#This Row],[sheet]],Prg!$A$7:$J$31,10,FALSE)="","",VLOOKUP(Table1[[#This Row],[sheet]],Prg!$A$7:$J$31,10,FALSE)*1)</f>
        <v/>
      </c>
      <c r="AF496" s="72">
        <f>VLOOKUP(Table1[[#This Row],[sheet]],Prg!$A$7:$J$31,5,FALSE)</f>
        <v>0</v>
      </c>
      <c r="AG496" s="72">
        <f>ROW()</f>
        <v>496</v>
      </c>
    </row>
    <row r="497" spans="24:33" hidden="1" x14ac:dyDescent="0.35">
      <c r="X497" s="66">
        <v>3</v>
      </c>
      <c r="Y497" s="66" t="s">
        <v>496</v>
      </c>
      <c r="Z497" s="66" t="s">
        <v>19</v>
      </c>
      <c r="AA497" s="66" t="str">
        <f>IF(OR(VLOOKUP(Table1[[#This Row],[sheet]],Prg!$A$7:$F$31,6,FALSE)=Prg!$O$2,VLOOKUP(Table1[[#This Row],[sheet]],Prg!$A$7:$F$31,6,FALSE)=Prg!$O$3),"Yes","No")</f>
        <v>No</v>
      </c>
      <c r="AB497" s="66">
        <v>2026</v>
      </c>
      <c r="AC497" s="72">
        <v>19</v>
      </c>
      <c r="AD497" s="66">
        <f ca="1">IF(ISERROR(VLOOKUP(Table1[[#This Row],[item]],INDIRECT("'"&amp;Table1[[#This Row],[sheet]]&amp;"'!$A$8:$T$42"),Table1[[#This Row],[r]],FALSE)),"",VLOOKUP(Table1[[#This Row],[item]],INDIRECT("'"&amp;Table1[[#This Row],[sheet]]&amp;"'!$A$8:$T$42"),Table1[[#This Row],[r]],FALSE))</f>
        <v>0</v>
      </c>
      <c r="AE497" s="72" t="str">
        <f>IF(VLOOKUP(Table1[[#This Row],[sheet]],Prg!$A$7:$J$31,10,FALSE)="","",VLOOKUP(Table1[[#This Row],[sheet]],Prg!$A$7:$J$31,10,FALSE)*1)</f>
        <v/>
      </c>
      <c r="AF497" s="72">
        <f>VLOOKUP(Table1[[#This Row],[sheet]],Prg!$A$7:$J$31,5,FALSE)</f>
        <v>0</v>
      </c>
      <c r="AG497" s="72">
        <f>ROW()</f>
        <v>497</v>
      </c>
    </row>
    <row r="498" spans="24:33" hidden="1" x14ac:dyDescent="0.35">
      <c r="X498" s="66">
        <v>3</v>
      </c>
      <c r="Y498" s="66" t="s">
        <v>497</v>
      </c>
      <c r="Z498" s="66" t="s">
        <v>20</v>
      </c>
      <c r="AA498" s="66" t="str">
        <f>IF(OR(VLOOKUP(Table1[[#This Row],[sheet]],Prg!$A$7:$F$31,6,FALSE)=Prg!$O$2,VLOOKUP(Table1[[#This Row],[sheet]],Prg!$A$7:$F$31,6,FALSE)=Prg!$O$3),"Yes","No")</f>
        <v>No</v>
      </c>
      <c r="AB498" s="66">
        <v>2026</v>
      </c>
      <c r="AC498" s="72">
        <v>19</v>
      </c>
      <c r="AD498" s="66">
        <f ca="1">IF(ISERROR(VLOOKUP(Table1[[#This Row],[item]],INDIRECT("'"&amp;Table1[[#This Row],[sheet]]&amp;"'!$A$8:$T$42"),Table1[[#This Row],[r]],FALSE)),"",VLOOKUP(Table1[[#This Row],[item]],INDIRECT("'"&amp;Table1[[#This Row],[sheet]]&amp;"'!$A$8:$T$42"),Table1[[#This Row],[r]],FALSE))</f>
        <v>0</v>
      </c>
      <c r="AE498" s="72" t="str">
        <f>IF(VLOOKUP(Table1[[#This Row],[sheet]],Prg!$A$7:$J$31,10,FALSE)="","",VLOOKUP(Table1[[#This Row],[sheet]],Prg!$A$7:$J$31,10,FALSE)*1)</f>
        <v/>
      </c>
      <c r="AF498" s="72">
        <f>VLOOKUP(Table1[[#This Row],[sheet]],Prg!$A$7:$J$31,5,FALSE)</f>
        <v>0</v>
      </c>
      <c r="AG498" s="72">
        <f>ROW()</f>
        <v>498</v>
      </c>
    </row>
    <row r="499" spans="24:33" hidden="1" x14ac:dyDescent="0.35">
      <c r="X499" s="66">
        <v>3</v>
      </c>
      <c r="Y499" s="66" t="s">
        <v>498</v>
      </c>
      <c r="Z499" s="66" t="s">
        <v>466</v>
      </c>
      <c r="AA499" s="66" t="str">
        <f>IF(OR(VLOOKUP(Table1[[#This Row],[sheet]],Prg!$A$7:$F$31,6,FALSE)=Prg!$O$2,VLOOKUP(Table1[[#This Row],[sheet]],Prg!$A$7:$F$31,6,FALSE)=Prg!$O$3),"Yes","No")</f>
        <v>No</v>
      </c>
      <c r="AB499" s="66">
        <v>2026</v>
      </c>
      <c r="AC499" s="72">
        <v>19</v>
      </c>
      <c r="AD499" s="66">
        <f ca="1">IF(ISERROR(VLOOKUP(Table1[[#This Row],[item]],INDIRECT("'"&amp;Table1[[#This Row],[sheet]]&amp;"'!$A$8:$T$42"),Table1[[#This Row],[r]],FALSE)),"",VLOOKUP(Table1[[#This Row],[item]],INDIRECT("'"&amp;Table1[[#This Row],[sheet]]&amp;"'!$A$8:$T$42"),Table1[[#This Row],[r]],FALSE))</f>
        <v>0</v>
      </c>
      <c r="AE499" s="72" t="str">
        <f>IF(VLOOKUP(Table1[[#This Row],[sheet]],Prg!$A$7:$J$31,10,FALSE)="","",VLOOKUP(Table1[[#This Row],[sheet]],Prg!$A$7:$J$31,10,FALSE)*1)</f>
        <v/>
      </c>
      <c r="AF499" s="72">
        <f>VLOOKUP(Table1[[#This Row],[sheet]],Prg!$A$7:$J$31,5,FALSE)</f>
        <v>0</v>
      </c>
      <c r="AG499" s="72">
        <f>ROW()</f>
        <v>499</v>
      </c>
    </row>
    <row r="500" spans="24:33" hidden="1" x14ac:dyDescent="0.35">
      <c r="X500" s="66">
        <v>3</v>
      </c>
      <c r="Y500" s="66" t="s">
        <v>499</v>
      </c>
      <c r="Z500" s="66" t="s">
        <v>21</v>
      </c>
      <c r="AA500" s="66" t="str">
        <f>IF(OR(VLOOKUP(Table1[[#This Row],[sheet]],Prg!$A$7:$F$31,6,FALSE)=Prg!$O$2,VLOOKUP(Table1[[#This Row],[sheet]],Prg!$A$7:$F$31,6,FALSE)=Prg!$O$3),"Yes","No")</f>
        <v>No</v>
      </c>
      <c r="AB500" s="66">
        <v>2026</v>
      </c>
      <c r="AC500" s="72">
        <v>19</v>
      </c>
      <c r="AD500" s="66">
        <f ca="1">IF(ISERROR(VLOOKUP(Table1[[#This Row],[item]],INDIRECT("'"&amp;Table1[[#This Row],[sheet]]&amp;"'!$A$8:$T$42"),Table1[[#This Row],[r]],FALSE)),"",VLOOKUP(Table1[[#This Row],[item]],INDIRECT("'"&amp;Table1[[#This Row],[sheet]]&amp;"'!$A$8:$T$42"),Table1[[#This Row],[r]],FALSE))</f>
        <v>0</v>
      </c>
      <c r="AE500" s="72" t="str">
        <f>IF(VLOOKUP(Table1[[#This Row],[sheet]],Prg!$A$7:$J$31,10,FALSE)="","",VLOOKUP(Table1[[#This Row],[sheet]],Prg!$A$7:$J$31,10,FALSE)*1)</f>
        <v/>
      </c>
      <c r="AF500" s="72">
        <f>VLOOKUP(Table1[[#This Row],[sheet]],Prg!$A$7:$J$31,5,FALSE)</f>
        <v>0</v>
      </c>
      <c r="AG500" s="72">
        <f>ROW()</f>
        <v>500</v>
      </c>
    </row>
    <row r="501" spans="24:33" hidden="1" x14ac:dyDescent="0.35">
      <c r="X501" s="66">
        <v>3</v>
      </c>
      <c r="Y501" s="66" t="s">
        <v>500</v>
      </c>
      <c r="Z501" s="66" t="s">
        <v>22</v>
      </c>
      <c r="AA501" s="66" t="str">
        <f>IF(OR(VLOOKUP(Table1[[#This Row],[sheet]],Prg!$A$7:$F$31,6,FALSE)=Prg!$O$2,VLOOKUP(Table1[[#This Row],[sheet]],Prg!$A$7:$F$31,6,FALSE)=Prg!$O$3),"Yes","No")</f>
        <v>No</v>
      </c>
      <c r="AB501" s="66">
        <v>2026</v>
      </c>
      <c r="AC501" s="72">
        <v>19</v>
      </c>
      <c r="AD501" s="66">
        <f ca="1">IF(ISERROR(VLOOKUP(Table1[[#This Row],[item]],INDIRECT("'"&amp;Table1[[#This Row],[sheet]]&amp;"'!$A$8:$T$42"),Table1[[#This Row],[r]],FALSE)),"",VLOOKUP(Table1[[#This Row],[item]],INDIRECT("'"&amp;Table1[[#This Row],[sheet]]&amp;"'!$A$8:$T$42"),Table1[[#This Row],[r]],FALSE))</f>
        <v>0</v>
      </c>
      <c r="AE501" s="72" t="str">
        <f>IF(VLOOKUP(Table1[[#This Row],[sheet]],Prg!$A$7:$J$31,10,FALSE)="","",VLOOKUP(Table1[[#This Row],[sheet]],Prg!$A$7:$J$31,10,FALSE)*1)</f>
        <v/>
      </c>
      <c r="AF501" s="72">
        <f>VLOOKUP(Table1[[#This Row],[sheet]],Prg!$A$7:$J$31,5,FALSE)</f>
        <v>0</v>
      </c>
      <c r="AG501" s="72">
        <f>ROW()</f>
        <v>501</v>
      </c>
    </row>
    <row r="502" spans="24:33" hidden="1" x14ac:dyDescent="0.35">
      <c r="X502" s="66">
        <v>3</v>
      </c>
      <c r="Y502" s="66" t="s">
        <v>501</v>
      </c>
      <c r="Z502" s="66" t="s">
        <v>23</v>
      </c>
      <c r="AA502" s="66" t="str">
        <f>IF(OR(VLOOKUP(Table1[[#This Row],[sheet]],Prg!$A$7:$F$31,6,FALSE)=Prg!$O$2,VLOOKUP(Table1[[#This Row],[sheet]],Prg!$A$7:$F$31,6,FALSE)=Prg!$O$3),"Yes","No")</f>
        <v>No</v>
      </c>
      <c r="AB502" s="66">
        <v>2026</v>
      </c>
      <c r="AC502" s="72">
        <v>19</v>
      </c>
      <c r="AD502" s="66">
        <f ca="1">IF(ISERROR(VLOOKUP(Table1[[#This Row],[item]],INDIRECT("'"&amp;Table1[[#This Row],[sheet]]&amp;"'!$A$8:$T$42"),Table1[[#This Row],[r]],FALSE)),"",VLOOKUP(Table1[[#This Row],[item]],INDIRECT("'"&amp;Table1[[#This Row],[sheet]]&amp;"'!$A$8:$T$42"),Table1[[#This Row],[r]],FALSE))</f>
        <v>0</v>
      </c>
      <c r="AE502" s="72" t="str">
        <f>IF(VLOOKUP(Table1[[#This Row],[sheet]],Prg!$A$7:$J$31,10,FALSE)="","",VLOOKUP(Table1[[#This Row],[sheet]],Prg!$A$7:$J$31,10,FALSE)*1)</f>
        <v/>
      </c>
      <c r="AF502" s="72">
        <f>VLOOKUP(Table1[[#This Row],[sheet]],Prg!$A$7:$J$31,5,FALSE)</f>
        <v>0</v>
      </c>
      <c r="AG502" s="72">
        <f>ROW()</f>
        <v>502</v>
      </c>
    </row>
    <row r="503" spans="24:33" hidden="1" x14ac:dyDescent="0.35">
      <c r="X503" s="66">
        <v>3</v>
      </c>
      <c r="Y503" s="66" t="s">
        <v>502</v>
      </c>
      <c r="Z503" s="66" t="s">
        <v>467</v>
      </c>
      <c r="AA503" s="66" t="str">
        <f>IF(OR(VLOOKUP(Table1[[#This Row],[sheet]],Prg!$A$7:$F$31,6,FALSE)=Prg!$O$2,VLOOKUP(Table1[[#This Row],[sheet]],Prg!$A$7:$F$31,6,FALSE)=Prg!$O$3),"Yes","No")</f>
        <v>No</v>
      </c>
      <c r="AB503" s="66">
        <v>2026</v>
      </c>
      <c r="AC503" s="72">
        <v>19</v>
      </c>
      <c r="AD503" s="66">
        <f ca="1">IF(ISERROR(VLOOKUP(Table1[[#This Row],[item]],INDIRECT("'"&amp;Table1[[#This Row],[sheet]]&amp;"'!$A$8:$T$42"),Table1[[#This Row],[r]],FALSE)),"",VLOOKUP(Table1[[#This Row],[item]],INDIRECT("'"&amp;Table1[[#This Row],[sheet]]&amp;"'!$A$8:$T$42"),Table1[[#This Row],[r]],FALSE))</f>
        <v>0</v>
      </c>
      <c r="AE503" s="72" t="str">
        <f>IF(VLOOKUP(Table1[[#This Row],[sheet]],Prg!$A$7:$J$31,10,FALSE)="","",VLOOKUP(Table1[[#This Row],[sheet]],Prg!$A$7:$J$31,10,FALSE)*1)</f>
        <v/>
      </c>
      <c r="AF503" s="72">
        <f>VLOOKUP(Table1[[#This Row],[sheet]],Prg!$A$7:$J$31,5,FALSE)</f>
        <v>0</v>
      </c>
      <c r="AG503" s="72">
        <f>ROW()</f>
        <v>503</v>
      </c>
    </row>
    <row r="504" spans="24:33" hidden="1" x14ac:dyDescent="0.35">
      <c r="X504" s="66">
        <v>3</v>
      </c>
      <c r="Y504" s="66" t="s">
        <v>473</v>
      </c>
      <c r="Z504" s="66" t="s">
        <v>1</v>
      </c>
      <c r="AA504" s="66" t="str">
        <f>IF(OR(VLOOKUP(Table1[[#This Row],[sheet]],Prg!$A$7:$F$31,6,FALSE)=Prg!$O$2,VLOOKUP(Table1[[#This Row],[sheet]],Prg!$A$7:$F$31,6,FALSE)=Prg!$O$3),"Yes","No")</f>
        <v>No</v>
      </c>
      <c r="AB504" s="66">
        <v>2026</v>
      </c>
      <c r="AC504" s="72">
        <v>19</v>
      </c>
      <c r="AD504" s="66">
        <f ca="1">IF(ISERROR(VLOOKUP(Table1[[#This Row],[item]],INDIRECT("'"&amp;Table1[[#This Row],[sheet]]&amp;"'!$A$8:$T$42"),Table1[[#This Row],[r]],FALSE)),"",VLOOKUP(Table1[[#This Row],[item]],INDIRECT("'"&amp;Table1[[#This Row],[sheet]]&amp;"'!$A$8:$T$42"),Table1[[#This Row],[r]],FALSE))</f>
        <v>0</v>
      </c>
      <c r="AE504" s="72" t="str">
        <f>IF(VLOOKUP(Table1[[#This Row],[sheet]],Prg!$A$7:$J$31,10,FALSE)="","",VLOOKUP(Table1[[#This Row],[sheet]],Prg!$A$7:$J$31,10,FALSE)*1)</f>
        <v/>
      </c>
      <c r="AF504" s="72">
        <f>VLOOKUP(Table1[[#This Row],[sheet]],Prg!$A$7:$J$31,5,FALSE)</f>
        <v>0</v>
      </c>
      <c r="AG504" s="72">
        <f>ROW()</f>
        <v>504</v>
      </c>
    </row>
    <row r="505" spans="24:33" hidden="1" x14ac:dyDescent="0.35">
      <c r="X505" s="66">
        <v>3</v>
      </c>
      <c r="Y505" s="66" t="s">
        <v>474</v>
      </c>
      <c r="Z505" s="66" t="s">
        <v>24</v>
      </c>
      <c r="AA505" s="66" t="str">
        <f>IF(OR(VLOOKUP(Table1[[#This Row],[sheet]],Prg!$A$7:$F$31,6,FALSE)=Prg!$O$2,VLOOKUP(Table1[[#This Row],[sheet]],Prg!$A$7:$F$31,6,FALSE)=Prg!$O$3),"Yes","No")</f>
        <v>No</v>
      </c>
      <c r="AB505" s="66">
        <v>2026</v>
      </c>
      <c r="AC505" s="72">
        <v>19</v>
      </c>
      <c r="AD505" s="66">
        <f ca="1">IF(ISERROR(VLOOKUP(Table1[[#This Row],[item]],INDIRECT("'"&amp;Table1[[#This Row],[sheet]]&amp;"'!$A$8:$T$42"),Table1[[#This Row],[r]],FALSE)),"",VLOOKUP(Table1[[#This Row],[item]],INDIRECT("'"&amp;Table1[[#This Row],[sheet]]&amp;"'!$A$8:$T$42"),Table1[[#This Row],[r]],FALSE))</f>
        <v>0</v>
      </c>
      <c r="AE505" s="72" t="str">
        <f>IF(VLOOKUP(Table1[[#This Row],[sheet]],Prg!$A$7:$J$31,10,FALSE)="","",VLOOKUP(Table1[[#This Row],[sheet]],Prg!$A$7:$J$31,10,FALSE)*1)</f>
        <v/>
      </c>
      <c r="AF505" s="72">
        <f>VLOOKUP(Table1[[#This Row],[sheet]],Prg!$A$7:$J$31,5,FALSE)</f>
        <v>0</v>
      </c>
      <c r="AG505" s="72">
        <f>ROW()</f>
        <v>505</v>
      </c>
    </row>
    <row r="506" spans="24:33" hidden="1" x14ac:dyDescent="0.35">
      <c r="X506" s="66">
        <v>3</v>
      </c>
      <c r="Y506" s="66" t="s">
        <v>477</v>
      </c>
      <c r="Z506" s="66" t="s">
        <v>25</v>
      </c>
      <c r="AA506" s="66" t="str">
        <f>IF(OR(VLOOKUP(Table1[[#This Row],[sheet]],Prg!$A$7:$F$31,6,FALSE)=Prg!$O$2,VLOOKUP(Table1[[#This Row],[sheet]],Prg!$A$7:$F$31,6,FALSE)=Prg!$O$3),"Yes","No")</f>
        <v>No</v>
      </c>
      <c r="AB506" s="66">
        <v>2026</v>
      </c>
      <c r="AC506" s="72">
        <v>19</v>
      </c>
      <c r="AD506" s="66">
        <f ca="1">IF(ISERROR(VLOOKUP(Table1[[#This Row],[item]],INDIRECT("'"&amp;Table1[[#This Row],[sheet]]&amp;"'!$A$8:$T$42"),Table1[[#This Row],[r]],FALSE)),"",VLOOKUP(Table1[[#This Row],[item]],INDIRECT("'"&amp;Table1[[#This Row],[sheet]]&amp;"'!$A$8:$T$42"),Table1[[#This Row],[r]],FALSE))</f>
        <v>0</v>
      </c>
      <c r="AE506" s="72" t="str">
        <f>IF(VLOOKUP(Table1[[#This Row],[sheet]],Prg!$A$7:$J$31,10,FALSE)="","",VLOOKUP(Table1[[#This Row],[sheet]],Prg!$A$7:$J$31,10,FALSE)*1)</f>
        <v/>
      </c>
      <c r="AF506" s="72">
        <f>VLOOKUP(Table1[[#This Row],[sheet]],Prg!$A$7:$J$31,5,FALSE)</f>
        <v>0</v>
      </c>
      <c r="AG506" s="72">
        <f>ROW()</f>
        <v>506</v>
      </c>
    </row>
    <row r="507" spans="24:33" hidden="1" x14ac:dyDescent="0.35">
      <c r="X507" s="66">
        <v>3</v>
      </c>
      <c r="Y507" s="66" t="s">
        <v>478</v>
      </c>
      <c r="Z507" s="66" t="s">
        <v>26</v>
      </c>
      <c r="AA507" s="66" t="str">
        <f>IF(OR(VLOOKUP(Table1[[#This Row],[sheet]],Prg!$A$7:$F$31,6,FALSE)=Prg!$O$2,VLOOKUP(Table1[[#This Row],[sheet]],Prg!$A$7:$F$31,6,FALSE)=Prg!$O$3),"Yes","No")</f>
        <v>No</v>
      </c>
      <c r="AB507" s="66">
        <v>2026</v>
      </c>
      <c r="AC507" s="72">
        <v>19</v>
      </c>
      <c r="AD507" s="66">
        <f ca="1">IF(ISERROR(VLOOKUP(Table1[[#This Row],[item]],INDIRECT("'"&amp;Table1[[#This Row],[sheet]]&amp;"'!$A$8:$T$42"),Table1[[#This Row],[r]],FALSE)),"",VLOOKUP(Table1[[#This Row],[item]],INDIRECT("'"&amp;Table1[[#This Row],[sheet]]&amp;"'!$A$8:$T$42"),Table1[[#This Row],[r]],FALSE))</f>
        <v>0</v>
      </c>
      <c r="AE507" s="72" t="str">
        <f>IF(VLOOKUP(Table1[[#This Row],[sheet]],Prg!$A$7:$J$31,10,FALSE)="","",VLOOKUP(Table1[[#This Row],[sheet]],Prg!$A$7:$J$31,10,FALSE)*1)</f>
        <v/>
      </c>
      <c r="AF507" s="72">
        <f>VLOOKUP(Table1[[#This Row],[sheet]],Prg!$A$7:$J$31,5,FALSE)</f>
        <v>0</v>
      </c>
      <c r="AG507" s="72">
        <f>ROW()</f>
        <v>507</v>
      </c>
    </row>
    <row r="508" spans="24:33" hidden="1" x14ac:dyDescent="0.35">
      <c r="X508" s="66">
        <v>3</v>
      </c>
      <c r="Y508" s="66" t="s">
        <v>479</v>
      </c>
      <c r="Z508" s="66" t="s">
        <v>27</v>
      </c>
      <c r="AA508" s="66" t="str">
        <f>IF(OR(VLOOKUP(Table1[[#This Row],[sheet]],Prg!$A$7:$F$31,6,FALSE)=Prg!$O$2,VLOOKUP(Table1[[#This Row],[sheet]],Prg!$A$7:$F$31,6,FALSE)=Prg!$O$3),"Yes","No")</f>
        <v>No</v>
      </c>
      <c r="AB508" s="66">
        <v>2026</v>
      </c>
      <c r="AC508" s="72">
        <v>19</v>
      </c>
      <c r="AD508" s="66">
        <f ca="1">IF(ISERROR(VLOOKUP(Table1[[#This Row],[item]],INDIRECT("'"&amp;Table1[[#This Row],[sheet]]&amp;"'!$A$8:$T$42"),Table1[[#This Row],[r]],FALSE)),"",VLOOKUP(Table1[[#This Row],[item]],INDIRECT("'"&amp;Table1[[#This Row],[sheet]]&amp;"'!$A$8:$T$42"),Table1[[#This Row],[r]],FALSE))</f>
        <v>0</v>
      </c>
      <c r="AE508" s="72" t="str">
        <f>IF(VLOOKUP(Table1[[#This Row],[sheet]],Prg!$A$7:$J$31,10,FALSE)="","",VLOOKUP(Table1[[#This Row],[sheet]],Prg!$A$7:$J$31,10,FALSE)*1)</f>
        <v/>
      </c>
      <c r="AF508" s="72">
        <f>VLOOKUP(Table1[[#This Row],[sheet]],Prg!$A$7:$J$31,5,FALSE)</f>
        <v>0</v>
      </c>
      <c r="AG508" s="72">
        <f>ROW()</f>
        <v>508</v>
      </c>
    </row>
    <row r="509" spans="24:33" hidden="1" x14ac:dyDescent="0.35">
      <c r="X509" s="66">
        <v>3</v>
      </c>
      <c r="Y509" s="66" t="s">
        <v>475</v>
      </c>
      <c r="Z509" s="66" t="s">
        <v>28</v>
      </c>
      <c r="AA509" s="66" t="str">
        <f>IF(OR(VLOOKUP(Table1[[#This Row],[sheet]],Prg!$A$7:$F$31,6,FALSE)=Prg!$O$2,VLOOKUP(Table1[[#This Row],[sheet]],Prg!$A$7:$F$31,6,FALSE)=Prg!$O$3),"Yes","No")</f>
        <v>No</v>
      </c>
      <c r="AB509" s="66">
        <v>2026</v>
      </c>
      <c r="AC509" s="72">
        <v>19</v>
      </c>
      <c r="AD509" s="66">
        <f ca="1">IF(ISERROR(VLOOKUP(Table1[[#This Row],[item]],INDIRECT("'"&amp;Table1[[#This Row],[sheet]]&amp;"'!$A$8:$T$42"),Table1[[#This Row],[r]],FALSE)),"",VLOOKUP(Table1[[#This Row],[item]],INDIRECT("'"&amp;Table1[[#This Row],[sheet]]&amp;"'!$A$8:$T$42"),Table1[[#This Row],[r]],FALSE))</f>
        <v>0</v>
      </c>
      <c r="AE509" s="72" t="str">
        <f>IF(VLOOKUP(Table1[[#This Row],[sheet]],Prg!$A$7:$J$31,10,FALSE)="","",VLOOKUP(Table1[[#This Row],[sheet]],Prg!$A$7:$J$31,10,FALSE)*1)</f>
        <v/>
      </c>
      <c r="AF509" s="72">
        <f>VLOOKUP(Table1[[#This Row],[sheet]],Prg!$A$7:$J$31,5,FALSE)</f>
        <v>0</v>
      </c>
      <c r="AG509" s="72">
        <f>ROW()</f>
        <v>509</v>
      </c>
    </row>
    <row r="510" spans="24:33" hidden="1" x14ac:dyDescent="0.35">
      <c r="X510" s="66">
        <v>3</v>
      </c>
      <c r="Y510" s="66" t="s">
        <v>480</v>
      </c>
      <c r="Z510" s="66" t="s">
        <v>29</v>
      </c>
      <c r="AA510" s="66" t="str">
        <f>IF(OR(VLOOKUP(Table1[[#This Row],[sheet]],Prg!$A$7:$F$31,6,FALSE)=Prg!$O$2,VLOOKUP(Table1[[#This Row],[sheet]],Prg!$A$7:$F$31,6,FALSE)=Prg!$O$3),"Yes","No")</f>
        <v>No</v>
      </c>
      <c r="AB510" s="66">
        <v>2026</v>
      </c>
      <c r="AC510" s="72">
        <v>19</v>
      </c>
      <c r="AD510" s="66">
        <f ca="1">IF(ISERROR(VLOOKUP(Table1[[#This Row],[item]],INDIRECT("'"&amp;Table1[[#This Row],[sheet]]&amp;"'!$A$8:$T$42"),Table1[[#This Row],[r]],FALSE)),"",VLOOKUP(Table1[[#This Row],[item]],INDIRECT("'"&amp;Table1[[#This Row],[sheet]]&amp;"'!$A$8:$T$42"),Table1[[#This Row],[r]],FALSE))</f>
        <v>0</v>
      </c>
      <c r="AE510" s="72" t="str">
        <f>IF(VLOOKUP(Table1[[#This Row],[sheet]],Prg!$A$7:$J$31,10,FALSE)="","",VLOOKUP(Table1[[#This Row],[sheet]],Prg!$A$7:$J$31,10,FALSE)*1)</f>
        <v/>
      </c>
      <c r="AF510" s="72">
        <f>VLOOKUP(Table1[[#This Row],[sheet]],Prg!$A$7:$J$31,5,FALSE)</f>
        <v>0</v>
      </c>
      <c r="AG510" s="72">
        <f>ROW()</f>
        <v>510</v>
      </c>
    </row>
    <row r="511" spans="24:33" hidden="1" x14ac:dyDescent="0.35">
      <c r="X511" s="66">
        <v>3</v>
      </c>
      <c r="Y511" s="66" t="s">
        <v>481</v>
      </c>
      <c r="Z511" s="66" t="s">
        <v>30</v>
      </c>
      <c r="AA511" s="66" t="str">
        <f>IF(OR(VLOOKUP(Table1[[#This Row],[sheet]],Prg!$A$7:$F$31,6,FALSE)=Prg!$O$2,VLOOKUP(Table1[[#This Row],[sheet]],Prg!$A$7:$F$31,6,FALSE)=Prg!$O$3),"Yes","No")</f>
        <v>No</v>
      </c>
      <c r="AB511" s="66">
        <v>2026</v>
      </c>
      <c r="AC511" s="72">
        <v>19</v>
      </c>
      <c r="AD511" s="66">
        <f ca="1">IF(ISERROR(VLOOKUP(Table1[[#This Row],[item]],INDIRECT("'"&amp;Table1[[#This Row],[sheet]]&amp;"'!$A$8:$T$42"),Table1[[#This Row],[r]],FALSE)),"",VLOOKUP(Table1[[#This Row],[item]],INDIRECT("'"&amp;Table1[[#This Row],[sheet]]&amp;"'!$A$8:$T$42"),Table1[[#This Row],[r]],FALSE))</f>
        <v>0</v>
      </c>
      <c r="AE511" s="72" t="str">
        <f>IF(VLOOKUP(Table1[[#This Row],[sheet]],Prg!$A$7:$J$31,10,FALSE)="","",VLOOKUP(Table1[[#This Row],[sheet]],Prg!$A$7:$J$31,10,FALSE)*1)</f>
        <v/>
      </c>
      <c r="AF511" s="72">
        <f>VLOOKUP(Table1[[#This Row],[sheet]],Prg!$A$7:$J$31,5,FALSE)</f>
        <v>0</v>
      </c>
      <c r="AG511" s="72">
        <f>ROW()</f>
        <v>511</v>
      </c>
    </row>
    <row r="512" spans="24:33" hidden="1" x14ac:dyDescent="0.35">
      <c r="X512" s="66">
        <v>3</v>
      </c>
      <c r="Y512" s="66" t="s">
        <v>482</v>
      </c>
      <c r="Z512" s="66" t="s">
        <v>27</v>
      </c>
      <c r="AA512" s="66" t="str">
        <f>IF(OR(VLOOKUP(Table1[[#This Row],[sheet]],Prg!$A$7:$F$31,6,FALSE)=Prg!$O$2,VLOOKUP(Table1[[#This Row],[sheet]],Prg!$A$7:$F$31,6,FALSE)=Prg!$O$3),"Yes","No")</f>
        <v>No</v>
      </c>
      <c r="AB512" s="66">
        <v>2026</v>
      </c>
      <c r="AC512" s="72">
        <v>19</v>
      </c>
      <c r="AD512" s="66">
        <f ca="1">IF(ISERROR(VLOOKUP(Table1[[#This Row],[item]],INDIRECT("'"&amp;Table1[[#This Row],[sheet]]&amp;"'!$A$8:$T$42"),Table1[[#This Row],[r]],FALSE)),"",VLOOKUP(Table1[[#This Row],[item]],INDIRECT("'"&amp;Table1[[#This Row],[sheet]]&amp;"'!$A$8:$T$42"),Table1[[#This Row],[r]],FALSE))</f>
        <v>0</v>
      </c>
      <c r="AE512" s="72" t="str">
        <f>IF(VLOOKUP(Table1[[#This Row],[sheet]],Prg!$A$7:$J$31,10,FALSE)="","",VLOOKUP(Table1[[#This Row],[sheet]],Prg!$A$7:$J$31,10,FALSE)*1)</f>
        <v/>
      </c>
      <c r="AF512" s="72">
        <f>VLOOKUP(Table1[[#This Row],[sheet]],Prg!$A$7:$J$31,5,FALSE)</f>
        <v>0</v>
      </c>
      <c r="AG512" s="72">
        <f>ROW()</f>
        <v>512</v>
      </c>
    </row>
    <row r="513" spans="24:33" hidden="1" x14ac:dyDescent="0.35">
      <c r="X513" s="66">
        <v>3</v>
      </c>
      <c r="Y513" s="66" t="s">
        <v>476</v>
      </c>
      <c r="Z513" s="66" t="s">
        <v>469</v>
      </c>
      <c r="AA513" s="66" t="str">
        <f>IF(OR(VLOOKUP(Table1[[#This Row],[sheet]],Prg!$A$7:$F$31,6,FALSE)=Prg!$O$2,VLOOKUP(Table1[[#This Row],[sheet]],Prg!$A$7:$F$31,6,FALSE)=Prg!$O$3),"Yes","No")</f>
        <v>No</v>
      </c>
      <c r="AB513" s="66">
        <v>2026</v>
      </c>
      <c r="AC513" s="72">
        <v>19</v>
      </c>
      <c r="AD513" s="66">
        <f ca="1">IF(ISERROR(VLOOKUP(Table1[[#This Row],[item]],INDIRECT("'"&amp;Table1[[#This Row],[sheet]]&amp;"'!$A$8:$T$42"),Table1[[#This Row],[r]],FALSE)),"",VLOOKUP(Table1[[#This Row],[item]],INDIRECT("'"&amp;Table1[[#This Row],[sheet]]&amp;"'!$A$8:$T$42"),Table1[[#This Row],[r]],FALSE))</f>
        <v>0</v>
      </c>
      <c r="AE513" s="72" t="str">
        <f>IF(VLOOKUP(Table1[[#This Row],[sheet]],Prg!$A$7:$J$31,10,FALSE)="","",VLOOKUP(Table1[[#This Row],[sheet]],Prg!$A$7:$J$31,10,FALSE)*1)</f>
        <v/>
      </c>
      <c r="AF513" s="72">
        <f>VLOOKUP(Table1[[#This Row],[sheet]],Prg!$A$7:$J$31,5,FALSE)</f>
        <v>0</v>
      </c>
      <c r="AG513" s="72">
        <f>ROW()</f>
        <v>513</v>
      </c>
    </row>
    <row r="514" spans="24:33" hidden="1" x14ac:dyDescent="0.35">
      <c r="X514" s="66">
        <v>3</v>
      </c>
      <c r="Y514" s="66" t="s">
        <v>483</v>
      </c>
      <c r="Z514" s="66" t="s">
        <v>470</v>
      </c>
      <c r="AA514" s="66" t="str">
        <f>IF(OR(VLOOKUP(Table1[[#This Row],[sheet]],Prg!$A$7:$F$31,6,FALSE)=Prg!$O$2,VLOOKUP(Table1[[#This Row],[sheet]],Prg!$A$7:$F$31,6,FALSE)=Prg!$O$3),"Yes","No")</f>
        <v>No</v>
      </c>
      <c r="AB514" s="66">
        <v>2026</v>
      </c>
      <c r="AC514" s="72">
        <v>19</v>
      </c>
      <c r="AD514" s="66">
        <f ca="1">IF(ISERROR(VLOOKUP(Table1[[#This Row],[item]],INDIRECT("'"&amp;Table1[[#This Row],[sheet]]&amp;"'!$A$8:$T$42"),Table1[[#This Row],[r]],FALSE)),"",VLOOKUP(Table1[[#This Row],[item]],INDIRECT("'"&amp;Table1[[#This Row],[sheet]]&amp;"'!$A$8:$T$42"),Table1[[#This Row],[r]],FALSE))</f>
        <v>0</v>
      </c>
      <c r="AE514" s="72" t="str">
        <f>IF(VLOOKUP(Table1[[#This Row],[sheet]],Prg!$A$7:$J$31,10,FALSE)="","",VLOOKUP(Table1[[#This Row],[sheet]],Prg!$A$7:$J$31,10,FALSE)*1)</f>
        <v/>
      </c>
      <c r="AF514" s="72">
        <f>VLOOKUP(Table1[[#This Row],[sheet]],Prg!$A$7:$J$31,5,FALSE)</f>
        <v>0</v>
      </c>
      <c r="AG514" s="72">
        <f>ROW()</f>
        <v>514</v>
      </c>
    </row>
    <row r="515" spans="24:33" hidden="1" x14ac:dyDescent="0.35">
      <c r="X515" s="66">
        <v>3</v>
      </c>
      <c r="Y515" s="66" t="s">
        <v>484</v>
      </c>
      <c r="Z515" s="66" t="s">
        <v>471</v>
      </c>
      <c r="AA515" s="66" t="str">
        <f>IF(OR(VLOOKUP(Table1[[#This Row],[sheet]],Prg!$A$7:$F$31,6,FALSE)=Prg!$O$2,VLOOKUP(Table1[[#This Row],[sheet]],Prg!$A$7:$F$31,6,FALSE)=Prg!$O$3),"Yes","No")</f>
        <v>No</v>
      </c>
      <c r="AB515" s="66">
        <v>2026</v>
      </c>
      <c r="AC515" s="72">
        <v>19</v>
      </c>
      <c r="AD515" s="66">
        <f ca="1">IF(ISERROR(VLOOKUP(Table1[[#This Row],[item]],INDIRECT("'"&amp;Table1[[#This Row],[sheet]]&amp;"'!$A$8:$T$42"),Table1[[#This Row],[r]],FALSE)),"",VLOOKUP(Table1[[#This Row],[item]],INDIRECT("'"&amp;Table1[[#This Row],[sheet]]&amp;"'!$A$8:$T$42"),Table1[[#This Row],[r]],FALSE))</f>
        <v>0</v>
      </c>
      <c r="AE515" s="72" t="str">
        <f>IF(VLOOKUP(Table1[[#This Row],[sheet]],Prg!$A$7:$J$31,10,FALSE)="","",VLOOKUP(Table1[[#This Row],[sheet]],Prg!$A$7:$J$31,10,FALSE)*1)</f>
        <v/>
      </c>
      <c r="AF515" s="72">
        <f>VLOOKUP(Table1[[#This Row],[sheet]],Prg!$A$7:$J$31,5,FALSE)</f>
        <v>0</v>
      </c>
      <c r="AG515" s="72">
        <f>ROW()</f>
        <v>515</v>
      </c>
    </row>
    <row r="516" spans="24:33" hidden="1" x14ac:dyDescent="0.35">
      <c r="X516" s="66">
        <v>3</v>
      </c>
      <c r="Y516" s="66" t="s">
        <v>485</v>
      </c>
      <c r="Z516" s="66" t="s">
        <v>472</v>
      </c>
      <c r="AA516" s="66" t="str">
        <f>IF(OR(VLOOKUP(Table1[[#This Row],[sheet]],Prg!$A$7:$F$31,6,FALSE)=Prg!$O$2,VLOOKUP(Table1[[#This Row],[sheet]],Prg!$A$7:$F$31,6,FALSE)=Prg!$O$3),"Yes","No")</f>
        <v>No</v>
      </c>
      <c r="AB516" s="66">
        <v>2026</v>
      </c>
      <c r="AC516" s="72">
        <v>19</v>
      </c>
      <c r="AD516" s="66">
        <f ca="1">IF(ISERROR(VLOOKUP(Table1[[#This Row],[item]],INDIRECT("'"&amp;Table1[[#This Row],[sheet]]&amp;"'!$A$8:$T$42"),Table1[[#This Row],[r]],FALSE)),"",VLOOKUP(Table1[[#This Row],[item]],INDIRECT("'"&amp;Table1[[#This Row],[sheet]]&amp;"'!$A$8:$T$42"),Table1[[#This Row],[r]],FALSE))</f>
        <v>0</v>
      </c>
      <c r="AE516" s="72" t="str">
        <f>IF(VLOOKUP(Table1[[#This Row],[sheet]],Prg!$A$7:$J$31,10,FALSE)="","",VLOOKUP(Table1[[#This Row],[sheet]],Prg!$A$7:$J$31,10,FALSE)*1)</f>
        <v/>
      </c>
      <c r="AF516" s="72">
        <f>VLOOKUP(Table1[[#This Row],[sheet]],Prg!$A$7:$J$31,5,FALSE)</f>
        <v>0</v>
      </c>
      <c r="AG516" s="72">
        <f>ROW()</f>
        <v>516</v>
      </c>
    </row>
    <row r="517" spans="24:33" hidden="1" x14ac:dyDescent="0.35">
      <c r="X517" s="66">
        <v>3</v>
      </c>
      <c r="Y517" s="66" t="s">
        <v>486</v>
      </c>
      <c r="Z517" s="66" t="s">
        <v>31</v>
      </c>
      <c r="AA517" s="66" t="str">
        <f>IF(OR(VLOOKUP(Table1[[#This Row],[sheet]],Prg!$A$7:$F$31,6,FALSE)=Prg!$O$2,VLOOKUP(Table1[[#This Row],[sheet]],Prg!$A$7:$F$31,6,FALSE)=Prg!$O$3),"Yes","No")</f>
        <v>No</v>
      </c>
      <c r="AB517" s="66">
        <v>2026</v>
      </c>
      <c r="AC517" s="72">
        <v>19</v>
      </c>
      <c r="AD517" s="66">
        <f ca="1">IF(ISERROR(VLOOKUP(Table1[[#This Row],[item]],INDIRECT("'"&amp;Table1[[#This Row],[sheet]]&amp;"'!$A$8:$T$42"),Table1[[#This Row],[r]],FALSE)),"",VLOOKUP(Table1[[#This Row],[item]],INDIRECT("'"&amp;Table1[[#This Row],[sheet]]&amp;"'!$A$8:$T$42"),Table1[[#This Row],[r]],FALSE))</f>
        <v>0</v>
      </c>
      <c r="AE517" s="72" t="str">
        <f>IF(VLOOKUP(Table1[[#This Row],[sheet]],Prg!$A$7:$J$31,10,FALSE)="","",VLOOKUP(Table1[[#This Row],[sheet]],Prg!$A$7:$J$31,10,FALSE)*1)</f>
        <v/>
      </c>
      <c r="AF517" s="72">
        <f>VLOOKUP(Table1[[#This Row],[sheet]],Prg!$A$7:$J$31,5,FALSE)</f>
        <v>0</v>
      </c>
      <c r="AG517" s="72">
        <f>ROW()</f>
        <v>517</v>
      </c>
    </row>
    <row r="518" spans="24:33" hidden="1" x14ac:dyDescent="0.35">
      <c r="X518" s="66">
        <v>3</v>
      </c>
      <c r="Y518" s="70" t="s">
        <v>487</v>
      </c>
      <c r="Z518" s="70" t="s">
        <v>12</v>
      </c>
      <c r="AA518" s="70" t="str">
        <f>IF(OR(VLOOKUP(Table1[[#This Row],[sheet]],Prg!$A$7:$F$31,6,FALSE)=Prg!$O$2,VLOOKUP(Table1[[#This Row],[sheet]],Prg!$A$7:$F$31,6,FALSE)=Prg!$O$3),"Yes","No")</f>
        <v>No</v>
      </c>
      <c r="AB518" s="70" t="s">
        <v>2</v>
      </c>
      <c r="AC518" s="72">
        <v>20</v>
      </c>
      <c r="AD518" s="66">
        <f ca="1">IF(ISERROR(VLOOKUP(Table1[[#This Row],[item]],INDIRECT("'"&amp;Table1[[#This Row],[sheet]]&amp;"'!$A$8:$T$42"),Table1[[#This Row],[r]],FALSE)),"",VLOOKUP(Table1[[#This Row],[item]],INDIRECT("'"&amp;Table1[[#This Row],[sheet]]&amp;"'!$A$8:$T$42"),Table1[[#This Row],[r]],FALSE))</f>
        <v>0</v>
      </c>
      <c r="AE518" s="72" t="str">
        <f>IF(VLOOKUP(Table1[[#This Row],[sheet]],Prg!$A$7:$J$31,10,FALSE)="","",VLOOKUP(Table1[[#This Row],[sheet]],Prg!$A$7:$J$31,10,FALSE)*1)</f>
        <v/>
      </c>
      <c r="AF518" s="72">
        <f>VLOOKUP(Table1[[#This Row],[sheet]],Prg!$A$7:$J$31,5,FALSE)</f>
        <v>0</v>
      </c>
      <c r="AG518" s="72">
        <f>ROW()</f>
        <v>518</v>
      </c>
    </row>
    <row r="519" spans="24:33" hidden="1" x14ac:dyDescent="0.35">
      <c r="X519" s="66">
        <v>3</v>
      </c>
      <c r="Y519" s="66" t="s">
        <v>488</v>
      </c>
      <c r="Z519" s="66" t="s">
        <v>13</v>
      </c>
      <c r="AA519" s="66" t="str">
        <f>IF(OR(VLOOKUP(Table1[[#This Row],[sheet]],Prg!$A$7:$F$31,6,FALSE)=Prg!$O$2,VLOOKUP(Table1[[#This Row],[sheet]],Prg!$A$7:$F$31,6,FALSE)=Prg!$O$3),"Yes","No")</f>
        <v>No</v>
      </c>
      <c r="AB519" s="66" t="s">
        <v>2</v>
      </c>
      <c r="AC519" s="72">
        <v>20</v>
      </c>
      <c r="AD519" s="66">
        <f ca="1">IF(ISERROR(VLOOKUP(Table1[[#This Row],[item]],INDIRECT("'"&amp;Table1[[#This Row],[sheet]]&amp;"'!$A$8:$T$42"),Table1[[#This Row],[r]],FALSE)),"",VLOOKUP(Table1[[#This Row],[item]],INDIRECT("'"&amp;Table1[[#This Row],[sheet]]&amp;"'!$A$8:$T$42"),Table1[[#This Row],[r]],FALSE))</f>
        <v>0</v>
      </c>
      <c r="AE519" s="72" t="str">
        <f>IF(VLOOKUP(Table1[[#This Row],[sheet]],Prg!$A$7:$J$31,10,FALSE)="","",VLOOKUP(Table1[[#This Row],[sheet]],Prg!$A$7:$J$31,10,FALSE)*1)</f>
        <v/>
      </c>
      <c r="AF519" s="72">
        <f>VLOOKUP(Table1[[#This Row],[sheet]],Prg!$A$7:$J$31,5,FALSE)</f>
        <v>0</v>
      </c>
      <c r="AG519" s="72">
        <f>ROW()</f>
        <v>519</v>
      </c>
    </row>
    <row r="520" spans="24:33" hidden="1" x14ac:dyDescent="0.35">
      <c r="X520" s="66">
        <v>3</v>
      </c>
      <c r="Y520" s="66" t="s">
        <v>489</v>
      </c>
      <c r="Z520" s="66" t="s">
        <v>14</v>
      </c>
      <c r="AA520" s="66" t="str">
        <f>IF(OR(VLOOKUP(Table1[[#This Row],[sheet]],Prg!$A$7:$F$31,6,FALSE)=Prg!$O$2,VLOOKUP(Table1[[#This Row],[sheet]],Prg!$A$7:$F$31,6,FALSE)=Prg!$O$3),"Yes","No")</f>
        <v>No</v>
      </c>
      <c r="AB520" s="66" t="s">
        <v>2</v>
      </c>
      <c r="AC520" s="72">
        <v>20</v>
      </c>
      <c r="AD520" s="66">
        <f ca="1">IF(ISERROR(VLOOKUP(Table1[[#This Row],[item]],INDIRECT("'"&amp;Table1[[#This Row],[sheet]]&amp;"'!$A$8:$T$42"),Table1[[#This Row],[r]],FALSE)),"",VLOOKUP(Table1[[#This Row],[item]],INDIRECT("'"&amp;Table1[[#This Row],[sheet]]&amp;"'!$A$8:$T$42"),Table1[[#This Row],[r]],FALSE))</f>
        <v>0</v>
      </c>
      <c r="AE520" s="72" t="str">
        <f>IF(VLOOKUP(Table1[[#This Row],[sheet]],Prg!$A$7:$J$31,10,FALSE)="","",VLOOKUP(Table1[[#This Row],[sheet]],Prg!$A$7:$J$31,10,FALSE)*1)</f>
        <v/>
      </c>
      <c r="AF520" s="72">
        <f>VLOOKUP(Table1[[#This Row],[sheet]],Prg!$A$7:$J$31,5,FALSE)</f>
        <v>0</v>
      </c>
      <c r="AG520" s="72">
        <f>ROW()</f>
        <v>520</v>
      </c>
    </row>
    <row r="521" spans="24:33" hidden="1" x14ac:dyDescent="0.35">
      <c r="X521" s="66">
        <v>3</v>
      </c>
      <c r="Y521" s="66" t="s">
        <v>490</v>
      </c>
      <c r="Z521" s="66" t="s">
        <v>464</v>
      </c>
      <c r="AA521" s="66" t="str">
        <f>IF(OR(VLOOKUP(Table1[[#This Row],[sheet]],Prg!$A$7:$F$31,6,FALSE)=Prg!$O$2,VLOOKUP(Table1[[#This Row],[sheet]],Prg!$A$7:$F$31,6,FALSE)=Prg!$O$3),"Yes","No")</f>
        <v>No</v>
      </c>
      <c r="AB521" s="66" t="s">
        <v>2</v>
      </c>
      <c r="AC521" s="72">
        <v>20</v>
      </c>
      <c r="AD521" s="66">
        <f ca="1">IF(ISERROR(VLOOKUP(Table1[[#This Row],[item]],INDIRECT("'"&amp;Table1[[#This Row],[sheet]]&amp;"'!$A$8:$T$42"),Table1[[#This Row],[r]],FALSE)),"",VLOOKUP(Table1[[#This Row],[item]],INDIRECT("'"&amp;Table1[[#This Row],[sheet]]&amp;"'!$A$8:$T$42"),Table1[[#This Row],[r]],FALSE))</f>
        <v>0</v>
      </c>
      <c r="AE521" s="72" t="str">
        <f>IF(VLOOKUP(Table1[[#This Row],[sheet]],Prg!$A$7:$J$31,10,FALSE)="","",VLOOKUP(Table1[[#This Row],[sheet]],Prg!$A$7:$J$31,10,FALSE)*1)</f>
        <v/>
      </c>
      <c r="AF521" s="72">
        <f>VLOOKUP(Table1[[#This Row],[sheet]],Prg!$A$7:$J$31,5,FALSE)</f>
        <v>0</v>
      </c>
      <c r="AG521" s="72">
        <f>ROW()</f>
        <v>521</v>
      </c>
    </row>
    <row r="522" spans="24:33" hidden="1" x14ac:dyDescent="0.35">
      <c r="X522" s="66">
        <v>3</v>
      </c>
      <c r="Y522" s="66" t="s">
        <v>491</v>
      </c>
      <c r="Z522" s="66" t="s">
        <v>15</v>
      </c>
      <c r="AA522" s="66" t="str">
        <f>IF(OR(VLOOKUP(Table1[[#This Row],[sheet]],Prg!$A$7:$F$31,6,FALSE)=Prg!$O$2,VLOOKUP(Table1[[#This Row],[sheet]],Prg!$A$7:$F$31,6,FALSE)=Prg!$O$3),"Yes","No")</f>
        <v>No</v>
      </c>
      <c r="AB522" s="66" t="s">
        <v>2</v>
      </c>
      <c r="AC522" s="72">
        <v>20</v>
      </c>
      <c r="AD522" s="66">
        <f ca="1">IF(ISERROR(VLOOKUP(Table1[[#This Row],[item]],INDIRECT("'"&amp;Table1[[#This Row],[sheet]]&amp;"'!$A$8:$T$42"),Table1[[#This Row],[r]],FALSE)),"",VLOOKUP(Table1[[#This Row],[item]],INDIRECT("'"&amp;Table1[[#This Row],[sheet]]&amp;"'!$A$8:$T$42"),Table1[[#This Row],[r]],FALSE))</f>
        <v>0</v>
      </c>
      <c r="AE522" s="72" t="str">
        <f>IF(VLOOKUP(Table1[[#This Row],[sheet]],Prg!$A$7:$J$31,10,FALSE)="","",VLOOKUP(Table1[[#This Row],[sheet]],Prg!$A$7:$J$31,10,FALSE)*1)</f>
        <v/>
      </c>
      <c r="AF522" s="72">
        <f>VLOOKUP(Table1[[#This Row],[sheet]],Prg!$A$7:$J$31,5,FALSE)</f>
        <v>0</v>
      </c>
      <c r="AG522" s="72">
        <f>ROW()</f>
        <v>522</v>
      </c>
    </row>
    <row r="523" spans="24:33" hidden="1" x14ac:dyDescent="0.35">
      <c r="X523" s="66">
        <v>3</v>
      </c>
      <c r="Y523" s="66" t="s">
        <v>492</v>
      </c>
      <c r="Z523" s="66" t="s">
        <v>16</v>
      </c>
      <c r="AA523" s="66" t="str">
        <f>IF(OR(VLOOKUP(Table1[[#This Row],[sheet]],Prg!$A$7:$F$31,6,FALSE)=Prg!$O$2,VLOOKUP(Table1[[#This Row],[sheet]],Prg!$A$7:$F$31,6,FALSE)=Prg!$O$3),"Yes","No")</f>
        <v>No</v>
      </c>
      <c r="AB523" s="66" t="s">
        <v>2</v>
      </c>
      <c r="AC523" s="72">
        <v>20</v>
      </c>
      <c r="AD523" s="66">
        <f ca="1">IF(ISERROR(VLOOKUP(Table1[[#This Row],[item]],INDIRECT("'"&amp;Table1[[#This Row],[sheet]]&amp;"'!$A$8:$T$42"),Table1[[#This Row],[r]],FALSE)),"",VLOOKUP(Table1[[#This Row],[item]],INDIRECT("'"&amp;Table1[[#This Row],[sheet]]&amp;"'!$A$8:$T$42"),Table1[[#This Row],[r]],FALSE))</f>
        <v>0</v>
      </c>
      <c r="AE523" s="72" t="str">
        <f>IF(VLOOKUP(Table1[[#This Row],[sheet]],Prg!$A$7:$J$31,10,FALSE)="","",VLOOKUP(Table1[[#This Row],[sheet]],Prg!$A$7:$J$31,10,FALSE)*1)</f>
        <v/>
      </c>
      <c r="AF523" s="72">
        <f>VLOOKUP(Table1[[#This Row],[sheet]],Prg!$A$7:$J$31,5,FALSE)</f>
        <v>0</v>
      </c>
      <c r="AG523" s="72">
        <f>ROW()</f>
        <v>523</v>
      </c>
    </row>
    <row r="524" spans="24:33" hidden="1" x14ac:dyDescent="0.35">
      <c r="X524" s="66">
        <v>3</v>
      </c>
      <c r="Y524" s="66" t="s">
        <v>493</v>
      </c>
      <c r="Z524" s="66" t="s">
        <v>17</v>
      </c>
      <c r="AA524" s="66" t="str">
        <f>IF(OR(VLOOKUP(Table1[[#This Row],[sheet]],Prg!$A$7:$F$31,6,FALSE)=Prg!$O$2,VLOOKUP(Table1[[#This Row],[sheet]],Prg!$A$7:$F$31,6,FALSE)=Prg!$O$3),"Yes","No")</f>
        <v>No</v>
      </c>
      <c r="AB524" s="66" t="s">
        <v>2</v>
      </c>
      <c r="AC524" s="72">
        <v>20</v>
      </c>
      <c r="AD524" s="66">
        <f ca="1">IF(ISERROR(VLOOKUP(Table1[[#This Row],[item]],INDIRECT("'"&amp;Table1[[#This Row],[sheet]]&amp;"'!$A$8:$T$42"),Table1[[#This Row],[r]],FALSE)),"",VLOOKUP(Table1[[#This Row],[item]],INDIRECT("'"&amp;Table1[[#This Row],[sheet]]&amp;"'!$A$8:$T$42"),Table1[[#This Row],[r]],FALSE))</f>
        <v>0</v>
      </c>
      <c r="AE524" s="72" t="str">
        <f>IF(VLOOKUP(Table1[[#This Row],[sheet]],Prg!$A$7:$J$31,10,FALSE)="","",VLOOKUP(Table1[[#This Row],[sheet]],Prg!$A$7:$J$31,10,FALSE)*1)</f>
        <v/>
      </c>
      <c r="AF524" s="72">
        <f>VLOOKUP(Table1[[#This Row],[sheet]],Prg!$A$7:$J$31,5,FALSE)</f>
        <v>0</v>
      </c>
      <c r="AG524" s="72">
        <f>ROW()</f>
        <v>524</v>
      </c>
    </row>
    <row r="525" spans="24:33" hidden="1" x14ac:dyDescent="0.35">
      <c r="X525" s="66">
        <v>3</v>
      </c>
      <c r="Y525" s="66" t="s">
        <v>494</v>
      </c>
      <c r="Z525" s="66" t="s">
        <v>465</v>
      </c>
      <c r="AA525" s="66" t="str">
        <f>IF(OR(VLOOKUP(Table1[[#This Row],[sheet]],Prg!$A$7:$F$31,6,FALSE)=Prg!$O$2,VLOOKUP(Table1[[#This Row],[sheet]],Prg!$A$7:$F$31,6,FALSE)=Prg!$O$3),"Yes","No")</f>
        <v>No</v>
      </c>
      <c r="AB525" s="66" t="s">
        <v>2</v>
      </c>
      <c r="AC525" s="72">
        <v>20</v>
      </c>
      <c r="AD525" s="66">
        <f ca="1">IF(ISERROR(VLOOKUP(Table1[[#This Row],[item]],INDIRECT("'"&amp;Table1[[#This Row],[sheet]]&amp;"'!$A$8:$T$42"),Table1[[#This Row],[r]],FALSE)),"",VLOOKUP(Table1[[#This Row],[item]],INDIRECT("'"&amp;Table1[[#This Row],[sheet]]&amp;"'!$A$8:$T$42"),Table1[[#This Row],[r]],FALSE))</f>
        <v>0</v>
      </c>
      <c r="AE525" s="72" t="str">
        <f>IF(VLOOKUP(Table1[[#This Row],[sheet]],Prg!$A$7:$J$31,10,FALSE)="","",VLOOKUP(Table1[[#This Row],[sheet]],Prg!$A$7:$J$31,10,FALSE)*1)</f>
        <v/>
      </c>
      <c r="AF525" s="72">
        <f>VLOOKUP(Table1[[#This Row],[sheet]],Prg!$A$7:$J$31,5,FALSE)</f>
        <v>0</v>
      </c>
      <c r="AG525" s="72">
        <f>ROW()</f>
        <v>525</v>
      </c>
    </row>
    <row r="526" spans="24:33" hidden="1" x14ac:dyDescent="0.35">
      <c r="X526" s="66">
        <v>3</v>
      </c>
      <c r="Y526" s="66" t="s">
        <v>495</v>
      </c>
      <c r="Z526" s="66" t="s">
        <v>18</v>
      </c>
      <c r="AA526" s="66" t="str">
        <f>IF(OR(VLOOKUP(Table1[[#This Row],[sheet]],Prg!$A$7:$F$31,6,FALSE)=Prg!$O$2,VLOOKUP(Table1[[#This Row],[sheet]],Prg!$A$7:$F$31,6,FALSE)=Prg!$O$3),"Yes","No")</f>
        <v>No</v>
      </c>
      <c r="AB526" s="66" t="s">
        <v>2</v>
      </c>
      <c r="AC526" s="72">
        <v>20</v>
      </c>
      <c r="AD526" s="66">
        <f ca="1">IF(ISERROR(VLOOKUP(Table1[[#This Row],[item]],INDIRECT("'"&amp;Table1[[#This Row],[sheet]]&amp;"'!$A$8:$T$42"),Table1[[#This Row],[r]],FALSE)),"",VLOOKUP(Table1[[#This Row],[item]],INDIRECT("'"&amp;Table1[[#This Row],[sheet]]&amp;"'!$A$8:$T$42"),Table1[[#This Row],[r]],FALSE))</f>
        <v>0</v>
      </c>
      <c r="AE526" s="72" t="str">
        <f>IF(VLOOKUP(Table1[[#This Row],[sheet]],Prg!$A$7:$J$31,10,FALSE)="","",VLOOKUP(Table1[[#This Row],[sheet]],Prg!$A$7:$J$31,10,FALSE)*1)</f>
        <v/>
      </c>
      <c r="AF526" s="72">
        <f>VLOOKUP(Table1[[#This Row],[sheet]],Prg!$A$7:$J$31,5,FALSE)</f>
        <v>0</v>
      </c>
      <c r="AG526" s="72">
        <f>ROW()</f>
        <v>526</v>
      </c>
    </row>
    <row r="527" spans="24:33" hidden="1" x14ac:dyDescent="0.35">
      <c r="X527" s="66">
        <v>3</v>
      </c>
      <c r="Y527" s="66" t="s">
        <v>496</v>
      </c>
      <c r="Z527" s="66" t="s">
        <v>19</v>
      </c>
      <c r="AA527" s="66" t="str">
        <f>IF(OR(VLOOKUP(Table1[[#This Row],[sheet]],Prg!$A$7:$F$31,6,FALSE)=Prg!$O$2,VLOOKUP(Table1[[#This Row],[sheet]],Prg!$A$7:$F$31,6,FALSE)=Prg!$O$3),"Yes","No")</f>
        <v>No</v>
      </c>
      <c r="AB527" s="66" t="s">
        <v>2</v>
      </c>
      <c r="AC527" s="72">
        <v>20</v>
      </c>
      <c r="AD527" s="66">
        <f ca="1">IF(ISERROR(VLOOKUP(Table1[[#This Row],[item]],INDIRECT("'"&amp;Table1[[#This Row],[sheet]]&amp;"'!$A$8:$T$42"),Table1[[#This Row],[r]],FALSE)),"",VLOOKUP(Table1[[#This Row],[item]],INDIRECT("'"&amp;Table1[[#This Row],[sheet]]&amp;"'!$A$8:$T$42"),Table1[[#This Row],[r]],FALSE))</f>
        <v>0</v>
      </c>
      <c r="AE527" s="72" t="str">
        <f>IF(VLOOKUP(Table1[[#This Row],[sheet]],Prg!$A$7:$J$31,10,FALSE)="","",VLOOKUP(Table1[[#This Row],[sheet]],Prg!$A$7:$J$31,10,FALSE)*1)</f>
        <v/>
      </c>
      <c r="AF527" s="72">
        <f>VLOOKUP(Table1[[#This Row],[sheet]],Prg!$A$7:$J$31,5,FALSE)</f>
        <v>0</v>
      </c>
      <c r="AG527" s="72">
        <f>ROW()</f>
        <v>527</v>
      </c>
    </row>
    <row r="528" spans="24:33" hidden="1" x14ac:dyDescent="0.35">
      <c r="X528" s="66">
        <v>3</v>
      </c>
      <c r="Y528" s="66" t="s">
        <v>497</v>
      </c>
      <c r="Z528" s="66" t="s">
        <v>20</v>
      </c>
      <c r="AA528" s="66" t="str">
        <f>IF(OR(VLOOKUP(Table1[[#This Row],[sheet]],Prg!$A$7:$F$31,6,FALSE)=Prg!$O$2,VLOOKUP(Table1[[#This Row],[sheet]],Prg!$A$7:$F$31,6,FALSE)=Prg!$O$3),"Yes","No")</f>
        <v>No</v>
      </c>
      <c r="AB528" s="66" t="s">
        <v>2</v>
      </c>
      <c r="AC528" s="72">
        <v>20</v>
      </c>
      <c r="AD528" s="66">
        <f ca="1">IF(ISERROR(VLOOKUP(Table1[[#This Row],[item]],INDIRECT("'"&amp;Table1[[#This Row],[sheet]]&amp;"'!$A$8:$T$42"),Table1[[#This Row],[r]],FALSE)),"",VLOOKUP(Table1[[#This Row],[item]],INDIRECT("'"&amp;Table1[[#This Row],[sheet]]&amp;"'!$A$8:$T$42"),Table1[[#This Row],[r]],FALSE))</f>
        <v>0</v>
      </c>
      <c r="AE528" s="72" t="str">
        <f>IF(VLOOKUP(Table1[[#This Row],[sheet]],Prg!$A$7:$J$31,10,FALSE)="","",VLOOKUP(Table1[[#This Row],[sheet]],Prg!$A$7:$J$31,10,FALSE)*1)</f>
        <v/>
      </c>
      <c r="AF528" s="72">
        <f>VLOOKUP(Table1[[#This Row],[sheet]],Prg!$A$7:$J$31,5,FALSE)</f>
        <v>0</v>
      </c>
      <c r="AG528" s="72">
        <f>ROW()</f>
        <v>528</v>
      </c>
    </row>
    <row r="529" spans="24:33" hidden="1" x14ac:dyDescent="0.35">
      <c r="X529" s="66">
        <v>3</v>
      </c>
      <c r="Y529" s="66" t="s">
        <v>498</v>
      </c>
      <c r="Z529" s="66" t="s">
        <v>466</v>
      </c>
      <c r="AA529" s="66" t="str">
        <f>IF(OR(VLOOKUP(Table1[[#This Row],[sheet]],Prg!$A$7:$F$31,6,FALSE)=Prg!$O$2,VLOOKUP(Table1[[#This Row],[sheet]],Prg!$A$7:$F$31,6,FALSE)=Prg!$O$3),"Yes","No")</f>
        <v>No</v>
      </c>
      <c r="AB529" s="66" t="s">
        <v>2</v>
      </c>
      <c r="AC529" s="72">
        <v>20</v>
      </c>
      <c r="AD529" s="66">
        <f ca="1">IF(ISERROR(VLOOKUP(Table1[[#This Row],[item]],INDIRECT("'"&amp;Table1[[#This Row],[sheet]]&amp;"'!$A$8:$T$42"),Table1[[#This Row],[r]],FALSE)),"",VLOOKUP(Table1[[#This Row],[item]],INDIRECT("'"&amp;Table1[[#This Row],[sheet]]&amp;"'!$A$8:$T$42"),Table1[[#This Row],[r]],FALSE))</f>
        <v>0</v>
      </c>
      <c r="AE529" s="72" t="str">
        <f>IF(VLOOKUP(Table1[[#This Row],[sheet]],Prg!$A$7:$J$31,10,FALSE)="","",VLOOKUP(Table1[[#This Row],[sheet]],Prg!$A$7:$J$31,10,FALSE)*1)</f>
        <v/>
      </c>
      <c r="AF529" s="72">
        <f>VLOOKUP(Table1[[#This Row],[sheet]],Prg!$A$7:$J$31,5,FALSE)</f>
        <v>0</v>
      </c>
      <c r="AG529" s="72">
        <f>ROW()</f>
        <v>529</v>
      </c>
    </row>
    <row r="530" spans="24:33" hidden="1" x14ac:dyDescent="0.35">
      <c r="X530" s="66">
        <v>3</v>
      </c>
      <c r="Y530" s="66" t="s">
        <v>499</v>
      </c>
      <c r="Z530" s="66" t="s">
        <v>21</v>
      </c>
      <c r="AA530" s="66" t="str">
        <f>IF(OR(VLOOKUP(Table1[[#This Row],[sheet]],Prg!$A$7:$F$31,6,FALSE)=Prg!$O$2,VLOOKUP(Table1[[#This Row],[sheet]],Prg!$A$7:$F$31,6,FALSE)=Prg!$O$3),"Yes","No")</f>
        <v>No</v>
      </c>
      <c r="AB530" s="66" t="s">
        <v>2</v>
      </c>
      <c r="AC530" s="72">
        <v>20</v>
      </c>
      <c r="AD530" s="66">
        <f ca="1">IF(ISERROR(VLOOKUP(Table1[[#This Row],[item]],INDIRECT("'"&amp;Table1[[#This Row],[sheet]]&amp;"'!$A$8:$T$42"),Table1[[#This Row],[r]],FALSE)),"",VLOOKUP(Table1[[#This Row],[item]],INDIRECT("'"&amp;Table1[[#This Row],[sheet]]&amp;"'!$A$8:$T$42"),Table1[[#This Row],[r]],FALSE))</f>
        <v>0</v>
      </c>
      <c r="AE530" s="72" t="str">
        <f>IF(VLOOKUP(Table1[[#This Row],[sheet]],Prg!$A$7:$J$31,10,FALSE)="","",VLOOKUP(Table1[[#This Row],[sheet]],Prg!$A$7:$J$31,10,FALSE)*1)</f>
        <v/>
      </c>
      <c r="AF530" s="72">
        <f>VLOOKUP(Table1[[#This Row],[sheet]],Prg!$A$7:$J$31,5,FALSE)</f>
        <v>0</v>
      </c>
      <c r="AG530" s="72">
        <f>ROW()</f>
        <v>530</v>
      </c>
    </row>
    <row r="531" spans="24:33" hidden="1" x14ac:dyDescent="0.35">
      <c r="X531" s="66">
        <v>3</v>
      </c>
      <c r="Y531" s="66" t="s">
        <v>500</v>
      </c>
      <c r="Z531" s="66" t="s">
        <v>22</v>
      </c>
      <c r="AA531" s="66" t="str">
        <f>IF(OR(VLOOKUP(Table1[[#This Row],[sheet]],Prg!$A$7:$F$31,6,FALSE)=Prg!$O$2,VLOOKUP(Table1[[#This Row],[sheet]],Prg!$A$7:$F$31,6,FALSE)=Prg!$O$3),"Yes","No")</f>
        <v>No</v>
      </c>
      <c r="AB531" s="66" t="s">
        <v>2</v>
      </c>
      <c r="AC531" s="72">
        <v>20</v>
      </c>
      <c r="AD531" s="66">
        <f ca="1">IF(ISERROR(VLOOKUP(Table1[[#This Row],[item]],INDIRECT("'"&amp;Table1[[#This Row],[sheet]]&amp;"'!$A$8:$T$42"),Table1[[#This Row],[r]],FALSE)),"",VLOOKUP(Table1[[#This Row],[item]],INDIRECT("'"&amp;Table1[[#This Row],[sheet]]&amp;"'!$A$8:$T$42"),Table1[[#This Row],[r]],FALSE))</f>
        <v>0</v>
      </c>
      <c r="AE531" s="72" t="str">
        <f>IF(VLOOKUP(Table1[[#This Row],[sheet]],Prg!$A$7:$J$31,10,FALSE)="","",VLOOKUP(Table1[[#This Row],[sheet]],Prg!$A$7:$J$31,10,FALSE)*1)</f>
        <v/>
      </c>
      <c r="AF531" s="72">
        <f>VLOOKUP(Table1[[#This Row],[sheet]],Prg!$A$7:$J$31,5,FALSE)</f>
        <v>0</v>
      </c>
      <c r="AG531" s="72">
        <f>ROW()</f>
        <v>531</v>
      </c>
    </row>
    <row r="532" spans="24:33" hidden="1" x14ac:dyDescent="0.35">
      <c r="X532" s="66">
        <v>3</v>
      </c>
      <c r="Y532" s="66" t="s">
        <v>501</v>
      </c>
      <c r="Z532" s="66" t="s">
        <v>23</v>
      </c>
      <c r="AA532" s="66" t="str">
        <f>IF(OR(VLOOKUP(Table1[[#This Row],[sheet]],Prg!$A$7:$F$31,6,FALSE)=Prg!$O$2,VLOOKUP(Table1[[#This Row],[sheet]],Prg!$A$7:$F$31,6,FALSE)=Prg!$O$3),"Yes","No")</f>
        <v>No</v>
      </c>
      <c r="AB532" s="66" t="s">
        <v>2</v>
      </c>
      <c r="AC532" s="72">
        <v>20</v>
      </c>
      <c r="AD532" s="66">
        <f ca="1">IF(ISERROR(VLOOKUP(Table1[[#This Row],[item]],INDIRECT("'"&amp;Table1[[#This Row],[sheet]]&amp;"'!$A$8:$T$42"),Table1[[#This Row],[r]],FALSE)),"",VLOOKUP(Table1[[#This Row],[item]],INDIRECT("'"&amp;Table1[[#This Row],[sheet]]&amp;"'!$A$8:$T$42"),Table1[[#This Row],[r]],FALSE))</f>
        <v>0</v>
      </c>
      <c r="AE532" s="72" t="str">
        <f>IF(VLOOKUP(Table1[[#This Row],[sheet]],Prg!$A$7:$J$31,10,FALSE)="","",VLOOKUP(Table1[[#This Row],[sheet]],Prg!$A$7:$J$31,10,FALSE)*1)</f>
        <v/>
      </c>
      <c r="AF532" s="72">
        <f>VLOOKUP(Table1[[#This Row],[sheet]],Prg!$A$7:$J$31,5,FALSE)</f>
        <v>0</v>
      </c>
      <c r="AG532" s="72">
        <f>ROW()</f>
        <v>532</v>
      </c>
    </row>
    <row r="533" spans="24:33" hidden="1" x14ac:dyDescent="0.35">
      <c r="X533" s="66">
        <v>3</v>
      </c>
      <c r="Y533" s="66" t="s">
        <v>502</v>
      </c>
      <c r="Z533" s="66" t="s">
        <v>467</v>
      </c>
      <c r="AA533" s="66" t="str">
        <f>IF(OR(VLOOKUP(Table1[[#This Row],[sheet]],Prg!$A$7:$F$31,6,FALSE)=Prg!$O$2,VLOOKUP(Table1[[#This Row],[sheet]],Prg!$A$7:$F$31,6,FALSE)=Prg!$O$3),"Yes","No")</f>
        <v>No</v>
      </c>
      <c r="AB533" s="66" t="s">
        <v>2</v>
      </c>
      <c r="AC533" s="72">
        <v>20</v>
      </c>
      <c r="AD533" s="66">
        <f ca="1">IF(ISERROR(VLOOKUP(Table1[[#This Row],[item]],INDIRECT("'"&amp;Table1[[#This Row],[sheet]]&amp;"'!$A$8:$T$42"),Table1[[#This Row],[r]],FALSE)),"",VLOOKUP(Table1[[#This Row],[item]],INDIRECT("'"&amp;Table1[[#This Row],[sheet]]&amp;"'!$A$8:$T$42"),Table1[[#This Row],[r]],FALSE))</f>
        <v>0</v>
      </c>
      <c r="AE533" s="72" t="str">
        <f>IF(VLOOKUP(Table1[[#This Row],[sheet]],Prg!$A$7:$J$31,10,FALSE)="","",VLOOKUP(Table1[[#This Row],[sheet]],Prg!$A$7:$J$31,10,FALSE)*1)</f>
        <v/>
      </c>
      <c r="AF533" s="72">
        <f>VLOOKUP(Table1[[#This Row],[sheet]],Prg!$A$7:$J$31,5,FALSE)</f>
        <v>0</v>
      </c>
      <c r="AG533" s="72">
        <f>ROW()</f>
        <v>533</v>
      </c>
    </row>
    <row r="534" spans="24:33" hidden="1" x14ac:dyDescent="0.35">
      <c r="X534" s="66">
        <v>3</v>
      </c>
      <c r="Y534" s="66" t="s">
        <v>473</v>
      </c>
      <c r="Z534" s="66" t="s">
        <v>1</v>
      </c>
      <c r="AA534" s="66" t="str">
        <f>IF(OR(VLOOKUP(Table1[[#This Row],[sheet]],Prg!$A$7:$F$31,6,FALSE)=Prg!$O$2,VLOOKUP(Table1[[#This Row],[sheet]],Prg!$A$7:$F$31,6,FALSE)=Prg!$O$3),"Yes","No")</f>
        <v>No</v>
      </c>
      <c r="AB534" s="66" t="s">
        <v>2</v>
      </c>
      <c r="AC534" s="72">
        <v>20</v>
      </c>
      <c r="AD534" s="66">
        <f ca="1">IF(ISERROR(VLOOKUP(Table1[[#This Row],[item]],INDIRECT("'"&amp;Table1[[#This Row],[sheet]]&amp;"'!$A$8:$T$42"),Table1[[#This Row],[r]],FALSE)),"",VLOOKUP(Table1[[#This Row],[item]],INDIRECT("'"&amp;Table1[[#This Row],[sheet]]&amp;"'!$A$8:$T$42"),Table1[[#This Row],[r]],FALSE))</f>
        <v>0</v>
      </c>
      <c r="AE534" s="72" t="str">
        <f>IF(VLOOKUP(Table1[[#This Row],[sheet]],Prg!$A$7:$J$31,10,FALSE)="","",VLOOKUP(Table1[[#This Row],[sheet]],Prg!$A$7:$J$31,10,FALSE)*1)</f>
        <v/>
      </c>
      <c r="AF534" s="72">
        <f>VLOOKUP(Table1[[#This Row],[sheet]],Prg!$A$7:$J$31,5,FALSE)</f>
        <v>0</v>
      </c>
      <c r="AG534" s="72">
        <f>ROW()</f>
        <v>534</v>
      </c>
    </row>
    <row r="535" spans="24:33" hidden="1" x14ac:dyDescent="0.35">
      <c r="X535" s="66">
        <v>3</v>
      </c>
      <c r="Y535" s="66" t="s">
        <v>474</v>
      </c>
      <c r="Z535" s="66" t="s">
        <v>24</v>
      </c>
      <c r="AA535" s="66" t="str">
        <f>IF(OR(VLOOKUP(Table1[[#This Row],[sheet]],Prg!$A$7:$F$31,6,FALSE)=Prg!$O$2,VLOOKUP(Table1[[#This Row],[sheet]],Prg!$A$7:$F$31,6,FALSE)=Prg!$O$3),"Yes","No")</f>
        <v>No</v>
      </c>
      <c r="AB535" s="66" t="s">
        <v>2</v>
      </c>
      <c r="AC535" s="72">
        <v>20</v>
      </c>
      <c r="AD535" s="66">
        <f ca="1">IF(ISERROR(VLOOKUP(Table1[[#This Row],[item]],INDIRECT("'"&amp;Table1[[#This Row],[sheet]]&amp;"'!$A$8:$T$42"),Table1[[#This Row],[r]],FALSE)),"",VLOOKUP(Table1[[#This Row],[item]],INDIRECT("'"&amp;Table1[[#This Row],[sheet]]&amp;"'!$A$8:$T$42"),Table1[[#This Row],[r]],FALSE))</f>
        <v>0</v>
      </c>
      <c r="AE535" s="72" t="str">
        <f>IF(VLOOKUP(Table1[[#This Row],[sheet]],Prg!$A$7:$J$31,10,FALSE)="","",VLOOKUP(Table1[[#This Row],[sheet]],Prg!$A$7:$J$31,10,FALSE)*1)</f>
        <v/>
      </c>
      <c r="AF535" s="72">
        <f>VLOOKUP(Table1[[#This Row],[sheet]],Prg!$A$7:$J$31,5,FALSE)</f>
        <v>0</v>
      </c>
      <c r="AG535" s="72">
        <f>ROW()</f>
        <v>535</v>
      </c>
    </row>
    <row r="536" spans="24:33" hidden="1" x14ac:dyDescent="0.35">
      <c r="X536" s="66">
        <v>3</v>
      </c>
      <c r="Y536" s="66" t="s">
        <v>477</v>
      </c>
      <c r="Z536" s="66" t="s">
        <v>25</v>
      </c>
      <c r="AA536" s="66" t="str">
        <f>IF(OR(VLOOKUP(Table1[[#This Row],[sheet]],Prg!$A$7:$F$31,6,FALSE)=Prg!$O$2,VLOOKUP(Table1[[#This Row],[sheet]],Prg!$A$7:$F$31,6,FALSE)=Prg!$O$3),"Yes","No")</f>
        <v>No</v>
      </c>
      <c r="AB536" s="66" t="s">
        <v>2</v>
      </c>
      <c r="AC536" s="72">
        <v>20</v>
      </c>
      <c r="AD536" s="66">
        <f ca="1">IF(ISERROR(VLOOKUP(Table1[[#This Row],[item]],INDIRECT("'"&amp;Table1[[#This Row],[sheet]]&amp;"'!$A$8:$T$42"),Table1[[#This Row],[r]],FALSE)),"",VLOOKUP(Table1[[#This Row],[item]],INDIRECT("'"&amp;Table1[[#This Row],[sheet]]&amp;"'!$A$8:$T$42"),Table1[[#This Row],[r]],FALSE))</f>
        <v>0</v>
      </c>
      <c r="AE536" s="72" t="str">
        <f>IF(VLOOKUP(Table1[[#This Row],[sheet]],Prg!$A$7:$J$31,10,FALSE)="","",VLOOKUP(Table1[[#This Row],[sheet]],Prg!$A$7:$J$31,10,FALSE)*1)</f>
        <v/>
      </c>
      <c r="AF536" s="72">
        <f>VLOOKUP(Table1[[#This Row],[sheet]],Prg!$A$7:$J$31,5,FALSE)</f>
        <v>0</v>
      </c>
      <c r="AG536" s="72">
        <f>ROW()</f>
        <v>536</v>
      </c>
    </row>
    <row r="537" spans="24:33" hidden="1" x14ac:dyDescent="0.35">
      <c r="X537" s="66">
        <v>3</v>
      </c>
      <c r="Y537" s="66" t="s">
        <v>478</v>
      </c>
      <c r="Z537" s="66" t="s">
        <v>26</v>
      </c>
      <c r="AA537" s="66" t="str">
        <f>IF(OR(VLOOKUP(Table1[[#This Row],[sheet]],Prg!$A$7:$F$31,6,FALSE)=Prg!$O$2,VLOOKUP(Table1[[#This Row],[sheet]],Prg!$A$7:$F$31,6,FALSE)=Prg!$O$3),"Yes","No")</f>
        <v>No</v>
      </c>
      <c r="AB537" s="66" t="s">
        <v>2</v>
      </c>
      <c r="AC537" s="72">
        <v>20</v>
      </c>
      <c r="AD537" s="66">
        <f ca="1">IF(ISERROR(VLOOKUP(Table1[[#This Row],[item]],INDIRECT("'"&amp;Table1[[#This Row],[sheet]]&amp;"'!$A$8:$T$42"),Table1[[#This Row],[r]],FALSE)),"",VLOOKUP(Table1[[#This Row],[item]],INDIRECT("'"&amp;Table1[[#This Row],[sheet]]&amp;"'!$A$8:$T$42"),Table1[[#This Row],[r]],FALSE))</f>
        <v>0</v>
      </c>
      <c r="AE537" s="72" t="str">
        <f>IF(VLOOKUP(Table1[[#This Row],[sheet]],Prg!$A$7:$J$31,10,FALSE)="","",VLOOKUP(Table1[[#This Row],[sheet]],Prg!$A$7:$J$31,10,FALSE)*1)</f>
        <v/>
      </c>
      <c r="AF537" s="72">
        <f>VLOOKUP(Table1[[#This Row],[sheet]],Prg!$A$7:$J$31,5,FALSE)</f>
        <v>0</v>
      </c>
      <c r="AG537" s="72">
        <f>ROW()</f>
        <v>537</v>
      </c>
    </row>
    <row r="538" spans="24:33" hidden="1" x14ac:dyDescent="0.35">
      <c r="X538" s="66">
        <v>3</v>
      </c>
      <c r="Y538" s="66" t="s">
        <v>479</v>
      </c>
      <c r="Z538" s="66" t="s">
        <v>27</v>
      </c>
      <c r="AA538" s="66" t="str">
        <f>IF(OR(VLOOKUP(Table1[[#This Row],[sheet]],Prg!$A$7:$F$31,6,FALSE)=Prg!$O$2,VLOOKUP(Table1[[#This Row],[sheet]],Prg!$A$7:$F$31,6,FALSE)=Prg!$O$3),"Yes","No")</f>
        <v>No</v>
      </c>
      <c r="AB538" s="66" t="s">
        <v>2</v>
      </c>
      <c r="AC538" s="72">
        <v>20</v>
      </c>
      <c r="AD538" s="66">
        <f ca="1">IF(ISERROR(VLOOKUP(Table1[[#This Row],[item]],INDIRECT("'"&amp;Table1[[#This Row],[sheet]]&amp;"'!$A$8:$T$42"),Table1[[#This Row],[r]],FALSE)),"",VLOOKUP(Table1[[#This Row],[item]],INDIRECT("'"&amp;Table1[[#This Row],[sheet]]&amp;"'!$A$8:$T$42"),Table1[[#This Row],[r]],FALSE))</f>
        <v>0</v>
      </c>
      <c r="AE538" s="72" t="str">
        <f>IF(VLOOKUP(Table1[[#This Row],[sheet]],Prg!$A$7:$J$31,10,FALSE)="","",VLOOKUP(Table1[[#This Row],[sheet]],Prg!$A$7:$J$31,10,FALSE)*1)</f>
        <v/>
      </c>
      <c r="AF538" s="72">
        <f>VLOOKUP(Table1[[#This Row],[sheet]],Prg!$A$7:$J$31,5,FALSE)</f>
        <v>0</v>
      </c>
      <c r="AG538" s="72">
        <f>ROW()</f>
        <v>538</v>
      </c>
    </row>
    <row r="539" spans="24:33" hidden="1" x14ac:dyDescent="0.35">
      <c r="X539" s="66">
        <v>3</v>
      </c>
      <c r="Y539" s="66" t="s">
        <v>475</v>
      </c>
      <c r="Z539" s="66" t="s">
        <v>28</v>
      </c>
      <c r="AA539" s="66" t="str">
        <f>IF(OR(VLOOKUP(Table1[[#This Row],[sheet]],Prg!$A$7:$F$31,6,FALSE)=Prg!$O$2,VLOOKUP(Table1[[#This Row],[sheet]],Prg!$A$7:$F$31,6,FALSE)=Prg!$O$3),"Yes","No")</f>
        <v>No</v>
      </c>
      <c r="AB539" s="66" t="s">
        <v>2</v>
      </c>
      <c r="AC539" s="72">
        <v>20</v>
      </c>
      <c r="AD539" s="66">
        <f ca="1">IF(ISERROR(VLOOKUP(Table1[[#This Row],[item]],INDIRECT("'"&amp;Table1[[#This Row],[sheet]]&amp;"'!$A$8:$T$42"),Table1[[#This Row],[r]],FALSE)),"",VLOOKUP(Table1[[#This Row],[item]],INDIRECT("'"&amp;Table1[[#This Row],[sheet]]&amp;"'!$A$8:$T$42"),Table1[[#This Row],[r]],FALSE))</f>
        <v>0</v>
      </c>
      <c r="AE539" s="72" t="str">
        <f>IF(VLOOKUP(Table1[[#This Row],[sheet]],Prg!$A$7:$J$31,10,FALSE)="","",VLOOKUP(Table1[[#This Row],[sheet]],Prg!$A$7:$J$31,10,FALSE)*1)</f>
        <v/>
      </c>
      <c r="AF539" s="72">
        <f>VLOOKUP(Table1[[#This Row],[sheet]],Prg!$A$7:$J$31,5,FALSE)</f>
        <v>0</v>
      </c>
      <c r="AG539" s="72">
        <f>ROW()</f>
        <v>539</v>
      </c>
    </row>
    <row r="540" spans="24:33" hidden="1" x14ac:dyDescent="0.35">
      <c r="X540" s="66">
        <v>3</v>
      </c>
      <c r="Y540" s="66" t="s">
        <v>480</v>
      </c>
      <c r="Z540" s="66" t="s">
        <v>29</v>
      </c>
      <c r="AA540" s="66" t="str">
        <f>IF(OR(VLOOKUP(Table1[[#This Row],[sheet]],Prg!$A$7:$F$31,6,FALSE)=Prg!$O$2,VLOOKUP(Table1[[#This Row],[sheet]],Prg!$A$7:$F$31,6,FALSE)=Prg!$O$3),"Yes","No")</f>
        <v>No</v>
      </c>
      <c r="AB540" s="66" t="s">
        <v>2</v>
      </c>
      <c r="AC540" s="72">
        <v>20</v>
      </c>
      <c r="AD540" s="66">
        <f ca="1">IF(ISERROR(VLOOKUP(Table1[[#This Row],[item]],INDIRECT("'"&amp;Table1[[#This Row],[sheet]]&amp;"'!$A$8:$T$42"),Table1[[#This Row],[r]],FALSE)),"",VLOOKUP(Table1[[#This Row],[item]],INDIRECT("'"&amp;Table1[[#This Row],[sheet]]&amp;"'!$A$8:$T$42"),Table1[[#This Row],[r]],FALSE))</f>
        <v>0</v>
      </c>
      <c r="AE540" s="72" t="str">
        <f>IF(VLOOKUP(Table1[[#This Row],[sheet]],Prg!$A$7:$J$31,10,FALSE)="","",VLOOKUP(Table1[[#This Row],[sheet]],Prg!$A$7:$J$31,10,FALSE)*1)</f>
        <v/>
      </c>
      <c r="AF540" s="72">
        <f>VLOOKUP(Table1[[#This Row],[sheet]],Prg!$A$7:$J$31,5,FALSE)</f>
        <v>0</v>
      </c>
      <c r="AG540" s="72">
        <f>ROW()</f>
        <v>540</v>
      </c>
    </row>
    <row r="541" spans="24:33" hidden="1" x14ac:dyDescent="0.35">
      <c r="X541" s="66">
        <v>3</v>
      </c>
      <c r="Y541" s="66" t="s">
        <v>481</v>
      </c>
      <c r="Z541" s="66" t="s">
        <v>30</v>
      </c>
      <c r="AA541" s="66" t="str">
        <f>IF(OR(VLOOKUP(Table1[[#This Row],[sheet]],Prg!$A$7:$F$31,6,FALSE)=Prg!$O$2,VLOOKUP(Table1[[#This Row],[sheet]],Prg!$A$7:$F$31,6,FALSE)=Prg!$O$3),"Yes","No")</f>
        <v>No</v>
      </c>
      <c r="AB541" s="66" t="s">
        <v>2</v>
      </c>
      <c r="AC541" s="72">
        <v>20</v>
      </c>
      <c r="AD541" s="66">
        <f ca="1">IF(ISERROR(VLOOKUP(Table1[[#This Row],[item]],INDIRECT("'"&amp;Table1[[#This Row],[sheet]]&amp;"'!$A$8:$T$42"),Table1[[#This Row],[r]],FALSE)),"",VLOOKUP(Table1[[#This Row],[item]],INDIRECT("'"&amp;Table1[[#This Row],[sheet]]&amp;"'!$A$8:$T$42"),Table1[[#This Row],[r]],FALSE))</f>
        <v>0</v>
      </c>
      <c r="AE541" s="72" t="str">
        <f>IF(VLOOKUP(Table1[[#This Row],[sheet]],Prg!$A$7:$J$31,10,FALSE)="","",VLOOKUP(Table1[[#This Row],[sheet]],Prg!$A$7:$J$31,10,FALSE)*1)</f>
        <v/>
      </c>
      <c r="AF541" s="72">
        <f>VLOOKUP(Table1[[#This Row],[sheet]],Prg!$A$7:$J$31,5,FALSE)</f>
        <v>0</v>
      </c>
      <c r="AG541" s="72">
        <f>ROW()</f>
        <v>541</v>
      </c>
    </row>
    <row r="542" spans="24:33" hidden="1" x14ac:dyDescent="0.35">
      <c r="X542" s="66">
        <v>3</v>
      </c>
      <c r="Y542" s="66" t="s">
        <v>482</v>
      </c>
      <c r="Z542" s="66" t="s">
        <v>27</v>
      </c>
      <c r="AA542" s="66" t="str">
        <f>IF(OR(VLOOKUP(Table1[[#This Row],[sheet]],Prg!$A$7:$F$31,6,FALSE)=Prg!$O$2,VLOOKUP(Table1[[#This Row],[sheet]],Prg!$A$7:$F$31,6,FALSE)=Prg!$O$3),"Yes","No")</f>
        <v>No</v>
      </c>
      <c r="AB542" s="66" t="s">
        <v>2</v>
      </c>
      <c r="AC542" s="72">
        <v>20</v>
      </c>
      <c r="AD542" s="66">
        <f ca="1">IF(ISERROR(VLOOKUP(Table1[[#This Row],[item]],INDIRECT("'"&amp;Table1[[#This Row],[sheet]]&amp;"'!$A$8:$T$42"),Table1[[#This Row],[r]],FALSE)),"",VLOOKUP(Table1[[#This Row],[item]],INDIRECT("'"&amp;Table1[[#This Row],[sheet]]&amp;"'!$A$8:$T$42"),Table1[[#This Row],[r]],FALSE))</f>
        <v>0</v>
      </c>
      <c r="AE542" s="72" t="str">
        <f>IF(VLOOKUP(Table1[[#This Row],[sheet]],Prg!$A$7:$J$31,10,FALSE)="","",VLOOKUP(Table1[[#This Row],[sheet]],Prg!$A$7:$J$31,10,FALSE)*1)</f>
        <v/>
      </c>
      <c r="AF542" s="72">
        <f>VLOOKUP(Table1[[#This Row],[sheet]],Prg!$A$7:$J$31,5,FALSE)</f>
        <v>0</v>
      </c>
      <c r="AG542" s="72">
        <f>ROW()</f>
        <v>542</v>
      </c>
    </row>
    <row r="543" spans="24:33" hidden="1" x14ac:dyDescent="0.35">
      <c r="X543" s="66">
        <v>3</v>
      </c>
      <c r="Y543" s="66" t="s">
        <v>476</v>
      </c>
      <c r="Z543" s="66" t="s">
        <v>469</v>
      </c>
      <c r="AA543" s="66" t="str">
        <f>IF(OR(VLOOKUP(Table1[[#This Row],[sheet]],Prg!$A$7:$F$31,6,FALSE)=Prg!$O$2,VLOOKUP(Table1[[#This Row],[sheet]],Prg!$A$7:$F$31,6,FALSE)=Prg!$O$3),"Yes","No")</f>
        <v>No</v>
      </c>
      <c r="AB543" s="66" t="s">
        <v>2</v>
      </c>
      <c r="AC543" s="72">
        <v>20</v>
      </c>
      <c r="AD543" s="66">
        <f ca="1">IF(ISERROR(VLOOKUP(Table1[[#This Row],[item]],INDIRECT("'"&amp;Table1[[#This Row],[sheet]]&amp;"'!$A$8:$T$42"),Table1[[#This Row],[r]],FALSE)),"",VLOOKUP(Table1[[#This Row],[item]],INDIRECT("'"&amp;Table1[[#This Row],[sheet]]&amp;"'!$A$8:$T$42"),Table1[[#This Row],[r]],FALSE))</f>
        <v>0</v>
      </c>
      <c r="AE543" s="72" t="str">
        <f>IF(VLOOKUP(Table1[[#This Row],[sheet]],Prg!$A$7:$J$31,10,FALSE)="","",VLOOKUP(Table1[[#This Row],[sheet]],Prg!$A$7:$J$31,10,FALSE)*1)</f>
        <v/>
      </c>
      <c r="AF543" s="72">
        <f>VLOOKUP(Table1[[#This Row],[sheet]],Prg!$A$7:$J$31,5,FALSE)</f>
        <v>0</v>
      </c>
      <c r="AG543" s="72">
        <f>ROW()</f>
        <v>543</v>
      </c>
    </row>
    <row r="544" spans="24:33" hidden="1" x14ac:dyDescent="0.35">
      <c r="X544" s="66">
        <v>3</v>
      </c>
      <c r="Y544" s="66" t="s">
        <v>483</v>
      </c>
      <c r="Z544" s="66" t="s">
        <v>470</v>
      </c>
      <c r="AA544" s="66" t="str">
        <f>IF(OR(VLOOKUP(Table1[[#This Row],[sheet]],Prg!$A$7:$F$31,6,FALSE)=Prg!$O$2,VLOOKUP(Table1[[#This Row],[sheet]],Prg!$A$7:$F$31,6,FALSE)=Prg!$O$3),"Yes","No")</f>
        <v>No</v>
      </c>
      <c r="AB544" s="66" t="s">
        <v>2</v>
      </c>
      <c r="AC544" s="72">
        <v>20</v>
      </c>
      <c r="AD544" s="66">
        <f ca="1">IF(ISERROR(VLOOKUP(Table1[[#This Row],[item]],INDIRECT("'"&amp;Table1[[#This Row],[sheet]]&amp;"'!$A$8:$T$42"),Table1[[#This Row],[r]],FALSE)),"",VLOOKUP(Table1[[#This Row],[item]],INDIRECT("'"&amp;Table1[[#This Row],[sheet]]&amp;"'!$A$8:$T$42"),Table1[[#This Row],[r]],FALSE))</f>
        <v>0</v>
      </c>
      <c r="AE544" s="72" t="str">
        <f>IF(VLOOKUP(Table1[[#This Row],[sheet]],Prg!$A$7:$J$31,10,FALSE)="","",VLOOKUP(Table1[[#This Row],[sheet]],Prg!$A$7:$J$31,10,FALSE)*1)</f>
        <v/>
      </c>
      <c r="AF544" s="72">
        <f>VLOOKUP(Table1[[#This Row],[sheet]],Prg!$A$7:$J$31,5,FALSE)</f>
        <v>0</v>
      </c>
      <c r="AG544" s="72">
        <f>ROW()</f>
        <v>544</v>
      </c>
    </row>
    <row r="545" spans="24:33" hidden="1" x14ac:dyDescent="0.35">
      <c r="X545" s="66">
        <v>3</v>
      </c>
      <c r="Y545" s="66" t="s">
        <v>484</v>
      </c>
      <c r="Z545" s="66" t="s">
        <v>471</v>
      </c>
      <c r="AA545" s="66" t="str">
        <f>IF(OR(VLOOKUP(Table1[[#This Row],[sheet]],Prg!$A$7:$F$31,6,FALSE)=Prg!$O$2,VLOOKUP(Table1[[#This Row],[sheet]],Prg!$A$7:$F$31,6,FALSE)=Prg!$O$3),"Yes","No")</f>
        <v>No</v>
      </c>
      <c r="AB545" s="66" t="s">
        <v>2</v>
      </c>
      <c r="AC545" s="72">
        <v>20</v>
      </c>
      <c r="AD545" s="66">
        <f ca="1">IF(ISERROR(VLOOKUP(Table1[[#This Row],[item]],INDIRECT("'"&amp;Table1[[#This Row],[sheet]]&amp;"'!$A$8:$T$42"),Table1[[#This Row],[r]],FALSE)),"",VLOOKUP(Table1[[#This Row],[item]],INDIRECT("'"&amp;Table1[[#This Row],[sheet]]&amp;"'!$A$8:$T$42"),Table1[[#This Row],[r]],FALSE))</f>
        <v>0</v>
      </c>
      <c r="AE545" s="72" t="str">
        <f>IF(VLOOKUP(Table1[[#This Row],[sheet]],Prg!$A$7:$J$31,10,FALSE)="","",VLOOKUP(Table1[[#This Row],[sheet]],Prg!$A$7:$J$31,10,FALSE)*1)</f>
        <v/>
      </c>
      <c r="AF545" s="72">
        <f>VLOOKUP(Table1[[#This Row],[sheet]],Prg!$A$7:$J$31,5,FALSE)</f>
        <v>0</v>
      </c>
      <c r="AG545" s="72">
        <f>ROW()</f>
        <v>545</v>
      </c>
    </row>
    <row r="546" spans="24:33" hidden="1" x14ac:dyDescent="0.35">
      <c r="X546" s="66">
        <v>3</v>
      </c>
      <c r="Y546" s="66" t="s">
        <v>485</v>
      </c>
      <c r="Z546" s="66" t="s">
        <v>472</v>
      </c>
      <c r="AA546" s="66" t="str">
        <f>IF(OR(VLOOKUP(Table1[[#This Row],[sheet]],Prg!$A$7:$F$31,6,FALSE)=Prg!$O$2,VLOOKUP(Table1[[#This Row],[sheet]],Prg!$A$7:$F$31,6,FALSE)=Prg!$O$3),"Yes","No")</f>
        <v>No</v>
      </c>
      <c r="AB546" s="66" t="s">
        <v>2</v>
      </c>
      <c r="AC546" s="72">
        <v>20</v>
      </c>
      <c r="AD546" s="66">
        <f ca="1">IF(ISERROR(VLOOKUP(Table1[[#This Row],[item]],INDIRECT("'"&amp;Table1[[#This Row],[sheet]]&amp;"'!$A$8:$T$42"),Table1[[#This Row],[r]],FALSE)),"",VLOOKUP(Table1[[#This Row],[item]],INDIRECT("'"&amp;Table1[[#This Row],[sheet]]&amp;"'!$A$8:$T$42"),Table1[[#This Row],[r]],FALSE))</f>
        <v>0</v>
      </c>
      <c r="AE546" s="72" t="str">
        <f>IF(VLOOKUP(Table1[[#This Row],[sheet]],Prg!$A$7:$J$31,10,FALSE)="","",VLOOKUP(Table1[[#This Row],[sheet]],Prg!$A$7:$J$31,10,FALSE)*1)</f>
        <v/>
      </c>
      <c r="AF546" s="72">
        <f>VLOOKUP(Table1[[#This Row],[sheet]],Prg!$A$7:$J$31,5,FALSE)</f>
        <v>0</v>
      </c>
      <c r="AG546" s="72">
        <f>ROW()</f>
        <v>546</v>
      </c>
    </row>
    <row r="547" spans="24:33" hidden="1" x14ac:dyDescent="0.35">
      <c r="X547" s="66">
        <v>3</v>
      </c>
      <c r="Y547" s="66" t="s">
        <v>486</v>
      </c>
      <c r="Z547" s="66" t="s">
        <v>31</v>
      </c>
      <c r="AA547" s="66" t="str">
        <f>IF(OR(VLOOKUP(Table1[[#This Row],[sheet]],Prg!$A$7:$F$31,6,FALSE)=Prg!$O$2,VLOOKUP(Table1[[#This Row],[sheet]],Prg!$A$7:$F$31,6,FALSE)=Prg!$O$3),"Yes","No")</f>
        <v>No</v>
      </c>
      <c r="AB547" s="66" t="s">
        <v>2</v>
      </c>
      <c r="AC547" s="72">
        <v>20</v>
      </c>
      <c r="AD547" s="66">
        <f ca="1">IF(ISERROR(VLOOKUP(Table1[[#This Row],[item]],INDIRECT("'"&amp;Table1[[#This Row],[sheet]]&amp;"'!$A$8:$T$42"),Table1[[#This Row],[r]],FALSE)),"",VLOOKUP(Table1[[#This Row],[item]],INDIRECT("'"&amp;Table1[[#This Row],[sheet]]&amp;"'!$A$8:$T$42"),Table1[[#This Row],[r]],FALSE))</f>
        <v>0</v>
      </c>
      <c r="AE547" s="72" t="str">
        <f>IF(VLOOKUP(Table1[[#This Row],[sheet]],Prg!$A$7:$J$31,10,FALSE)="","",VLOOKUP(Table1[[#This Row],[sheet]],Prg!$A$7:$J$31,10,FALSE)*1)</f>
        <v/>
      </c>
      <c r="AF547" s="72">
        <f>VLOOKUP(Table1[[#This Row],[sheet]],Prg!$A$7:$J$31,5,FALSE)</f>
        <v>0</v>
      </c>
      <c r="AG547" s="72">
        <f>ROW()</f>
        <v>547</v>
      </c>
    </row>
    <row r="548" spans="24:33" hidden="1" x14ac:dyDescent="0.35">
      <c r="X548" s="66">
        <v>4</v>
      </c>
      <c r="Y548" s="70" t="s">
        <v>487</v>
      </c>
      <c r="Z548" s="70" t="s">
        <v>12</v>
      </c>
      <c r="AA548" s="70" t="str">
        <f>IF(OR(VLOOKUP(Table1[[#This Row],[sheet]],Prg!$A$7:$F$31,6,FALSE)=Prg!$O$2,VLOOKUP(Table1[[#This Row],[sheet]],Prg!$A$7:$F$31,6,FALSE)=Prg!$O$3),"Yes","No")</f>
        <v>No</v>
      </c>
      <c r="AB548" s="70">
        <v>2022</v>
      </c>
      <c r="AC548" s="72">
        <v>15</v>
      </c>
      <c r="AD548" s="66">
        <f ca="1">IF(ISERROR(VLOOKUP(Table1[[#This Row],[item]],INDIRECT("'"&amp;Table1[[#This Row],[sheet]]&amp;"'!$A$8:$T$42"),Table1[[#This Row],[r]],FALSE)),"",VLOOKUP(Table1[[#This Row],[item]],INDIRECT("'"&amp;Table1[[#This Row],[sheet]]&amp;"'!$A$8:$T$42"),Table1[[#This Row],[r]],FALSE))</f>
        <v>0</v>
      </c>
      <c r="AE548" s="72" t="str">
        <f>IF(VLOOKUP(Table1[[#This Row],[sheet]],Prg!$A$7:$J$31,10,FALSE)="","",VLOOKUP(Table1[[#This Row],[sheet]],Prg!$A$7:$J$31,10,FALSE)*1)</f>
        <v/>
      </c>
      <c r="AF548" s="72">
        <f>VLOOKUP(Table1[[#This Row],[sheet]],Prg!$A$7:$J$31,5,FALSE)</f>
        <v>0</v>
      </c>
      <c r="AG548" s="72">
        <f>ROW()</f>
        <v>548</v>
      </c>
    </row>
    <row r="549" spans="24:33" hidden="1" x14ac:dyDescent="0.35">
      <c r="X549" s="66">
        <v>4</v>
      </c>
      <c r="Y549" s="66" t="s">
        <v>488</v>
      </c>
      <c r="Z549" s="66" t="s">
        <v>13</v>
      </c>
      <c r="AA549" s="66" t="str">
        <f>IF(OR(VLOOKUP(Table1[[#This Row],[sheet]],Prg!$A$7:$F$31,6,FALSE)=Prg!$O$2,VLOOKUP(Table1[[#This Row],[sheet]],Prg!$A$7:$F$31,6,FALSE)=Prg!$O$3),"Yes","No")</f>
        <v>No</v>
      </c>
      <c r="AB549" s="66">
        <v>2022</v>
      </c>
      <c r="AC549" s="72">
        <v>15</v>
      </c>
      <c r="AD549" s="66">
        <f ca="1">IF(ISERROR(VLOOKUP(Table1[[#This Row],[item]],INDIRECT("'"&amp;Table1[[#This Row],[sheet]]&amp;"'!$A$8:$T$42"),Table1[[#This Row],[r]],FALSE)),"",VLOOKUP(Table1[[#This Row],[item]],INDIRECT("'"&amp;Table1[[#This Row],[sheet]]&amp;"'!$A$8:$T$42"),Table1[[#This Row],[r]],FALSE))</f>
        <v>0</v>
      </c>
      <c r="AE549" s="72" t="str">
        <f>IF(VLOOKUP(Table1[[#This Row],[sheet]],Prg!$A$7:$J$31,10,FALSE)="","",VLOOKUP(Table1[[#This Row],[sheet]],Prg!$A$7:$J$31,10,FALSE)*1)</f>
        <v/>
      </c>
      <c r="AF549" s="72">
        <f>VLOOKUP(Table1[[#This Row],[sheet]],Prg!$A$7:$J$31,5,FALSE)</f>
        <v>0</v>
      </c>
      <c r="AG549" s="72">
        <f>ROW()</f>
        <v>549</v>
      </c>
    </row>
    <row r="550" spans="24:33" hidden="1" x14ac:dyDescent="0.35">
      <c r="X550" s="66">
        <v>4</v>
      </c>
      <c r="Y550" s="66" t="s">
        <v>489</v>
      </c>
      <c r="Z550" s="66" t="s">
        <v>14</v>
      </c>
      <c r="AA550" s="66" t="str">
        <f>IF(OR(VLOOKUP(Table1[[#This Row],[sheet]],Prg!$A$7:$F$31,6,FALSE)=Prg!$O$2,VLOOKUP(Table1[[#This Row],[sheet]],Prg!$A$7:$F$31,6,FALSE)=Prg!$O$3),"Yes","No")</f>
        <v>No</v>
      </c>
      <c r="AB550" s="66">
        <v>2022</v>
      </c>
      <c r="AC550" s="72">
        <v>15</v>
      </c>
      <c r="AD550" s="66">
        <f ca="1">IF(ISERROR(VLOOKUP(Table1[[#This Row],[item]],INDIRECT("'"&amp;Table1[[#This Row],[sheet]]&amp;"'!$A$8:$T$42"),Table1[[#This Row],[r]],FALSE)),"",VLOOKUP(Table1[[#This Row],[item]],INDIRECT("'"&amp;Table1[[#This Row],[sheet]]&amp;"'!$A$8:$T$42"),Table1[[#This Row],[r]],FALSE))</f>
        <v>0</v>
      </c>
      <c r="AE550" s="72" t="str">
        <f>IF(VLOOKUP(Table1[[#This Row],[sheet]],Prg!$A$7:$J$31,10,FALSE)="","",VLOOKUP(Table1[[#This Row],[sheet]],Prg!$A$7:$J$31,10,FALSE)*1)</f>
        <v/>
      </c>
      <c r="AF550" s="72">
        <f>VLOOKUP(Table1[[#This Row],[sheet]],Prg!$A$7:$J$31,5,FALSE)</f>
        <v>0</v>
      </c>
      <c r="AG550" s="72">
        <f>ROW()</f>
        <v>550</v>
      </c>
    </row>
    <row r="551" spans="24:33" hidden="1" x14ac:dyDescent="0.35">
      <c r="X551" s="66">
        <v>4</v>
      </c>
      <c r="Y551" s="66" t="s">
        <v>490</v>
      </c>
      <c r="Z551" s="66" t="s">
        <v>464</v>
      </c>
      <c r="AA551" s="66" t="str">
        <f>IF(OR(VLOOKUP(Table1[[#This Row],[sheet]],Prg!$A$7:$F$31,6,FALSE)=Prg!$O$2,VLOOKUP(Table1[[#This Row],[sheet]],Prg!$A$7:$F$31,6,FALSE)=Prg!$O$3),"Yes","No")</f>
        <v>No</v>
      </c>
      <c r="AB551" s="66">
        <v>2022</v>
      </c>
      <c r="AC551" s="72">
        <v>15</v>
      </c>
      <c r="AD551" s="66">
        <f ca="1">IF(ISERROR(VLOOKUP(Table1[[#This Row],[item]],INDIRECT("'"&amp;Table1[[#This Row],[sheet]]&amp;"'!$A$8:$T$42"),Table1[[#This Row],[r]],FALSE)),"",VLOOKUP(Table1[[#This Row],[item]],INDIRECT("'"&amp;Table1[[#This Row],[sheet]]&amp;"'!$A$8:$T$42"),Table1[[#This Row],[r]],FALSE))</f>
        <v>0</v>
      </c>
      <c r="AE551" s="72" t="str">
        <f>IF(VLOOKUP(Table1[[#This Row],[sheet]],Prg!$A$7:$J$31,10,FALSE)="","",VLOOKUP(Table1[[#This Row],[sheet]],Prg!$A$7:$J$31,10,FALSE)*1)</f>
        <v/>
      </c>
      <c r="AF551" s="72">
        <f>VLOOKUP(Table1[[#This Row],[sheet]],Prg!$A$7:$J$31,5,FALSE)</f>
        <v>0</v>
      </c>
      <c r="AG551" s="72">
        <f>ROW()</f>
        <v>551</v>
      </c>
    </row>
    <row r="552" spans="24:33" hidden="1" x14ac:dyDescent="0.35">
      <c r="X552" s="66">
        <v>4</v>
      </c>
      <c r="Y552" s="66" t="s">
        <v>491</v>
      </c>
      <c r="Z552" s="66" t="s">
        <v>15</v>
      </c>
      <c r="AA552" s="66" t="str">
        <f>IF(OR(VLOOKUP(Table1[[#This Row],[sheet]],Prg!$A$7:$F$31,6,FALSE)=Prg!$O$2,VLOOKUP(Table1[[#This Row],[sheet]],Prg!$A$7:$F$31,6,FALSE)=Prg!$O$3),"Yes","No")</f>
        <v>No</v>
      </c>
      <c r="AB552" s="66">
        <v>2022</v>
      </c>
      <c r="AC552" s="72">
        <v>15</v>
      </c>
      <c r="AD552" s="66">
        <f ca="1">IF(ISERROR(VLOOKUP(Table1[[#This Row],[item]],INDIRECT("'"&amp;Table1[[#This Row],[sheet]]&amp;"'!$A$8:$T$42"),Table1[[#This Row],[r]],FALSE)),"",VLOOKUP(Table1[[#This Row],[item]],INDIRECT("'"&amp;Table1[[#This Row],[sheet]]&amp;"'!$A$8:$T$42"),Table1[[#This Row],[r]],FALSE))</f>
        <v>0</v>
      </c>
      <c r="AE552" s="72" t="str">
        <f>IF(VLOOKUP(Table1[[#This Row],[sheet]],Prg!$A$7:$J$31,10,FALSE)="","",VLOOKUP(Table1[[#This Row],[sheet]],Prg!$A$7:$J$31,10,FALSE)*1)</f>
        <v/>
      </c>
      <c r="AF552" s="72">
        <f>VLOOKUP(Table1[[#This Row],[sheet]],Prg!$A$7:$J$31,5,FALSE)</f>
        <v>0</v>
      </c>
      <c r="AG552" s="72">
        <f>ROW()</f>
        <v>552</v>
      </c>
    </row>
    <row r="553" spans="24:33" hidden="1" x14ac:dyDescent="0.35">
      <c r="X553" s="66">
        <v>4</v>
      </c>
      <c r="Y553" s="66" t="s">
        <v>492</v>
      </c>
      <c r="Z553" s="66" t="s">
        <v>16</v>
      </c>
      <c r="AA553" s="66" t="str">
        <f>IF(OR(VLOOKUP(Table1[[#This Row],[sheet]],Prg!$A$7:$F$31,6,FALSE)=Prg!$O$2,VLOOKUP(Table1[[#This Row],[sheet]],Prg!$A$7:$F$31,6,FALSE)=Prg!$O$3),"Yes","No")</f>
        <v>No</v>
      </c>
      <c r="AB553" s="66">
        <v>2022</v>
      </c>
      <c r="AC553" s="72">
        <v>15</v>
      </c>
      <c r="AD553" s="66">
        <f ca="1">IF(ISERROR(VLOOKUP(Table1[[#This Row],[item]],INDIRECT("'"&amp;Table1[[#This Row],[sheet]]&amp;"'!$A$8:$T$42"),Table1[[#This Row],[r]],FALSE)),"",VLOOKUP(Table1[[#This Row],[item]],INDIRECT("'"&amp;Table1[[#This Row],[sheet]]&amp;"'!$A$8:$T$42"),Table1[[#This Row],[r]],FALSE))</f>
        <v>0</v>
      </c>
      <c r="AE553" s="72" t="str">
        <f>IF(VLOOKUP(Table1[[#This Row],[sheet]],Prg!$A$7:$J$31,10,FALSE)="","",VLOOKUP(Table1[[#This Row],[sheet]],Prg!$A$7:$J$31,10,FALSE)*1)</f>
        <v/>
      </c>
      <c r="AF553" s="72">
        <f>VLOOKUP(Table1[[#This Row],[sheet]],Prg!$A$7:$J$31,5,FALSE)</f>
        <v>0</v>
      </c>
      <c r="AG553" s="72">
        <f>ROW()</f>
        <v>553</v>
      </c>
    </row>
    <row r="554" spans="24:33" hidden="1" x14ac:dyDescent="0.35">
      <c r="X554" s="66">
        <v>4</v>
      </c>
      <c r="Y554" s="66" t="s">
        <v>493</v>
      </c>
      <c r="Z554" s="66" t="s">
        <v>17</v>
      </c>
      <c r="AA554" s="66" t="str">
        <f>IF(OR(VLOOKUP(Table1[[#This Row],[sheet]],Prg!$A$7:$F$31,6,FALSE)=Prg!$O$2,VLOOKUP(Table1[[#This Row],[sheet]],Prg!$A$7:$F$31,6,FALSE)=Prg!$O$3),"Yes","No")</f>
        <v>No</v>
      </c>
      <c r="AB554" s="66">
        <v>2022</v>
      </c>
      <c r="AC554" s="72">
        <v>15</v>
      </c>
      <c r="AD554" s="66">
        <f ca="1">IF(ISERROR(VLOOKUP(Table1[[#This Row],[item]],INDIRECT("'"&amp;Table1[[#This Row],[sheet]]&amp;"'!$A$8:$T$42"),Table1[[#This Row],[r]],FALSE)),"",VLOOKUP(Table1[[#This Row],[item]],INDIRECT("'"&amp;Table1[[#This Row],[sheet]]&amp;"'!$A$8:$T$42"),Table1[[#This Row],[r]],FALSE))</f>
        <v>0</v>
      </c>
      <c r="AE554" s="72" t="str">
        <f>IF(VLOOKUP(Table1[[#This Row],[sheet]],Prg!$A$7:$J$31,10,FALSE)="","",VLOOKUP(Table1[[#This Row],[sheet]],Prg!$A$7:$J$31,10,FALSE)*1)</f>
        <v/>
      </c>
      <c r="AF554" s="72">
        <f>VLOOKUP(Table1[[#This Row],[sheet]],Prg!$A$7:$J$31,5,FALSE)</f>
        <v>0</v>
      </c>
      <c r="AG554" s="72">
        <f>ROW()</f>
        <v>554</v>
      </c>
    </row>
    <row r="555" spans="24:33" hidden="1" x14ac:dyDescent="0.35">
      <c r="X555" s="66">
        <v>4</v>
      </c>
      <c r="Y555" s="66" t="s">
        <v>494</v>
      </c>
      <c r="Z555" s="66" t="s">
        <v>465</v>
      </c>
      <c r="AA555" s="66" t="str">
        <f>IF(OR(VLOOKUP(Table1[[#This Row],[sheet]],Prg!$A$7:$F$31,6,FALSE)=Prg!$O$2,VLOOKUP(Table1[[#This Row],[sheet]],Prg!$A$7:$F$31,6,FALSE)=Prg!$O$3),"Yes","No")</f>
        <v>No</v>
      </c>
      <c r="AB555" s="66">
        <v>2022</v>
      </c>
      <c r="AC555" s="72">
        <v>15</v>
      </c>
      <c r="AD555" s="66">
        <f ca="1">IF(ISERROR(VLOOKUP(Table1[[#This Row],[item]],INDIRECT("'"&amp;Table1[[#This Row],[sheet]]&amp;"'!$A$8:$T$42"),Table1[[#This Row],[r]],FALSE)),"",VLOOKUP(Table1[[#This Row],[item]],INDIRECT("'"&amp;Table1[[#This Row],[sheet]]&amp;"'!$A$8:$T$42"),Table1[[#This Row],[r]],FALSE))</f>
        <v>0</v>
      </c>
      <c r="AE555" s="72" t="str">
        <f>IF(VLOOKUP(Table1[[#This Row],[sheet]],Prg!$A$7:$J$31,10,FALSE)="","",VLOOKUP(Table1[[#This Row],[sheet]],Prg!$A$7:$J$31,10,FALSE)*1)</f>
        <v/>
      </c>
      <c r="AF555" s="72">
        <f>VLOOKUP(Table1[[#This Row],[sheet]],Prg!$A$7:$J$31,5,FALSE)</f>
        <v>0</v>
      </c>
      <c r="AG555" s="72">
        <f>ROW()</f>
        <v>555</v>
      </c>
    </row>
    <row r="556" spans="24:33" hidden="1" x14ac:dyDescent="0.35">
      <c r="X556" s="66">
        <v>4</v>
      </c>
      <c r="Y556" s="66" t="s">
        <v>495</v>
      </c>
      <c r="Z556" s="66" t="s">
        <v>18</v>
      </c>
      <c r="AA556" s="66" t="str">
        <f>IF(OR(VLOOKUP(Table1[[#This Row],[sheet]],Prg!$A$7:$F$31,6,FALSE)=Prg!$O$2,VLOOKUP(Table1[[#This Row],[sheet]],Prg!$A$7:$F$31,6,FALSE)=Prg!$O$3),"Yes","No")</f>
        <v>No</v>
      </c>
      <c r="AB556" s="66">
        <v>2022</v>
      </c>
      <c r="AC556" s="72">
        <v>15</v>
      </c>
      <c r="AD556" s="66">
        <f ca="1">IF(ISERROR(VLOOKUP(Table1[[#This Row],[item]],INDIRECT("'"&amp;Table1[[#This Row],[sheet]]&amp;"'!$A$8:$T$42"),Table1[[#This Row],[r]],FALSE)),"",VLOOKUP(Table1[[#This Row],[item]],INDIRECT("'"&amp;Table1[[#This Row],[sheet]]&amp;"'!$A$8:$T$42"),Table1[[#This Row],[r]],FALSE))</f>
        <v>0</v>
      </c>
      <c r="AE556" s="72" t="str">
        <f>IF(VLOOKUP(Table1[[#This Row],[sheet]],Prg!$A$7:$J$31,10,FALSE)="","",VLOOKUP(Table1[[#This Row],[sheet]],Prg!$A$7:$J$31,10,FALSE)*1)</f>
        <v/>
      </c>
      <c r="AF556" s="72">
        <f>VLOOKUP(Table1[[#This Row],[sheet]],Prg!$A$7:$J$31,5,FALSE)</f>
        <v>0</v>
      </c>
      <c r="AG556" s="72">
        <f>ROW()</f>
        <v>556</v>
      </c>
    </row>
    <row r="557" spans="24:33" hidden="1" x14ac:dyDescent="0.35">
      <c r="X557" s="66">
        <v>4</v>
      </c>
      <c r="Y557" s="66" t="s">
        <v>496</v>
      </c>
      <c r="Z557" s="66" t="s">
        <v>19</v>
      </c>
      <c r="AA557" s="66" t="str">
        <f>IF(OR(VLOOKUP(Table1[[#This Row],[sheet]],Prg!$A$7:$F$31,6,FALSE)=Prg!$O$2,VLOOKUP(Table1[[#This Row],[sheet]],Prg!$A$7:$F$31,6,FALSE)=Prg!$O$3),"Yes","No")</f>
        <v>No</v>
      </c>
      <c r="AB557" s="66">
        <v>2022</v>
      </c>
      <c r="AC557" s="72">
        <v>15</v>
      </c>
      <c r="AD557" s="66">
        <f ca="1">IF(ISERROR(VLOOKUP(Table1[[#This Row],[item]],INDIRECT("'"&amp;Table1[[#This Row],[sheet]]&amp;"'!$A$8:$T$42"),Table1[[#This Row],[r]],FALSE)),"",VLOOKUP(Table1[[#This Row],[item]],INDIRECT("'"&amp;Table1[[#This Row],[sheet]]&amp;"'!$A$8:$T$42"),Table1[[#This Row],[r]],FALSE))</f>
        <v>0</v>
      </c>
      <c r="AE557" s="72" t="str">
        <f>IF(VLOOKUP(Table1[[#This Row],[sheet]],Prg!$A$7:$J$31,10,FALSE)="","",VLOOKUP(Table1[[#This Row],[sheet]],Prg!$A$7:$J$31,10,FALSE)*1)</f>
        <v/>
      </c>
      <c r="AF557" s="72">
        <f>VLOOKUP(Table1[[#This Row],[sheet]],Prg!$A$7:$J$31,5,FALSE)</f>
        <v>0</v>
      </c>
      <c r="AG557" s="72">
        <f>ROW()</f>
        <v>557</v>
      </c>
    </row>
    <row r="558" spans="24:33" hidden="1" x14ac:dyDescent="0.35">
      <c r="X558" s="66">
        <v>4</v>
      </c>
      <c r="Y558" s="66" t="s">
        <v>497</v>
      </c>
      <c r="Z558" s="66" t="s">
        <v>20</v>
      </c>
      <c r="AA558" s="66" t="str">
        <f>IF(OR(VLOOKUP(Table1[[#This Row],[sheet]],Prg!$A$7:$F$31,6,FALSE)=Prg!$O$2,VLOOKUP(Table1[[#This Row],[sheet]],Prg!$A$7:$F$31,6,FALSE)=Prg!$O$3),"Yes","No")</f>
        <v>No</v>
      </c>
      <c r="AB558" s="66">
        <v>2022</v>
      </c>
      <c r="AC558" s="72">
        <v>15</v>
      </c>
      <c r="AD558" s="66">
        <f ca="1">IF(ISERROR(VLOOKUP(Table1[[#This Row],[item]],INDIRECT("'"&amp;Table1[[#This Row],[sheet]]&amp;"'!$A$8:$T$42"),Table1[[#This Row],[r]],FALSE)),"",VLOOKUP(Table1[[#This Row],[item]],INDIRECT("'"&amp;Table1[[#This Row],[sheet]]&amp;"'!$A$8:$T$42"),Table1[[#This Row],[r]],FALSE))</f>
        <v>0</v>
      </c>
      <c r="AE558" s="72" t="str">
        <f>IF(VLOOKUP(Table1[[#This Row],[sheet]],Prg!$A$7:$J$31,10,FALSE)="","",VLOOKUP(Table1[[#This Row],[sheet]],Prg!$A$7:$J$31,10,FALSE)*1)</f>
        <v/>
      </c>
      <c r="AF558" s="72">
        <f>VLOOKUP(Table1[[#This Row],[sheet]],Prg!$A$7:$J$31,5,FALSE)</f>
        <v>0</v>
      </c>
      <c r="AG558" s="72">
        <f>ROW()</f>
        <v>558</v>
      </c>
    </row>
    <row r="559" spans="24:33" hidden="1" x14ac:dyDescent="0.35">
      <c r="X559" s="66">
        <v>4</v>
      </c>
      <c r="Y559" s="66" t="s">
        <v>498</v>
      </c>
      <c r="Z559" s="66" t="s">
        <v>466</v>
      </c>
      <c r="AA559" s="66" t="str">
        <f>IF(OR(VLOOKUP(Table1[[#This Row],[sheet]],Prg!$A$7:$F$31,6,FALSE)=Prg!$O$2,VLOOKUP(Table1[[#This Row],[sheet]],Prg!$A$7:$F$31,6,FALSE)=Prg!$O$3),"Yes","No")</f>
        <v>No</v>
      </c>
      <c r="AB559" s="66">
        <v>2022</v>
      </c>
      <c r="AC559" s="72">
        <v>15</v>
      </c>
      <c r="AD559" s="66">
        <f ca="1">IF(ISERROR(VLOOKUP(Table1[[#This Row],[item]],INDIRECT("'"&amp;Table1[[#This Row],[sheet]]&amp;"'!$A$8:$T$42"),Table1[[#This Row],[r]],FALSE)),"",VLOOKUP(Table1[[#This Row],[item]],INDIRECT("'"&amp;Table1[[#This Row],[sheet]]&amp;"'!$A$8:$T$42"),Table1[[#This Row],[r]],FALSE))</f>
        <v>0</v>
      </c>
      <c r="AE559" s="72" t="str">
        <f>IF(VLOOKUP(Table1[[#This Row],[sheet]],Prg!$A$7:$J$31,10,FALSE)="","",VLOOKUP(Table1[[#This Row],[sheet]],Prg!$A$7:$J$31,10,FALSE)*1)</f>
        <v/>
      </c>
      <c r="AF559" s="72">
        <f>VLOOKUP(Table1[[#This Row],[sheet]],Prg!$A$7:$J$31,5,FALSE)</f>
        <v>0</v>
      </c>
      <c r="AG559" s="72">
        <f>ROW()</f>
        <v>559</v>
      </c>
    </row>
    <row r="560" spans="24:33" hidden="1" x14ac:dyDescent="0.35">
      <c r="X560" s="66">
        <v>4</v>
      </c>
      <c r="Y560" s="66" t="s">
        <v>499</v>
      </c>
      <c r="Z560" s="66" t="s">
        <v>21</v>
      </c>
      <c r="AA560" s="66" t="str">
        <f>IF(OR(VLOOKUP(Table1[[#This Row],[sheet]],Prg!$A$7:$F$31,6,FALSE)=Prg!$O$2,VLOOKUP(Table1[[#This Row],[sheet]],Prg!$A$7:$F$31,6,FALSE)=Prg!$O$3),"Yes","No")</f>
        <v>No</v>
      </c>
      <c r="AB560" s="66">
        <v>2022</v>
      </c>
      <c r="AC560" s="72">
        <v>15</v>
      </c>
      <c r="AD560" s="66">
        <f ca="1">IF(ISERROR(VLOOKUP(Table1[[#This Row],[item]],INDIRECT("'"&amp;Table1[[#This Row],[sheet]]&amp;"'!$A$8:$T$42"),Table1[[#This Row],[r]],FALSE)),"",VLOOKUP(Table1[[#This Row],[item]],INDIRECT("'"&amp;Table1[[#This Row],[sheet]]&amp;"'!$A$8:$T$42"),Table1[[#This Row],[r]],FALSE))</f>
        <v>0</v>
      </c>
      <c r="AE560" s="72" t="str">
        <f>IF(VLOOKUP(Table1[[#This Row],[sheet]],Prg!$A$7:$J$31,10,FALSE)="","",VLOOKUP(Table1[[#This Row],[sheet]],Prg!$A$7:$J$31,10,FALSE)*1)</f>
        <v/>
      </c>
      <c r="AF560" s="72">
        <f>VLOOKUP(Table1[[#This Row],[sheet]],Prg!$A$7:$J$31,5,FALSE)</f>
        <v>0</v>
      </c>
      <c r="AG560" s="72">
        <f>ROW()</f>
        <v>560</v>
      </c>
    </row>
    <row r="561" spans="24:33" hidden="1" x14ac:dyDescent="0.35">
      <c r="X561" s="66">
        <v>4</v>
      </c>
      <c r="Y561" s="66" t="s">
        <v>500</v>
      </c>
      <c r="Z561" s="66" t="s">
        <v>22</v>
      </c>
      <c r="AA561" s="66" t="str">
        <f>IF(OR(VLOOKUP(Table1[[#This Row],[sheet]],Prg!$A$7:$F$31,6,FALSE)=Prg!$O$2,VLOOKUP(Table1[[#This Row],[sheet]],Prg!$A$7:$F$31,6,FALSE)=Prg!$O$3),"Yes","No")</f>
        <v>No</v>
      </c>
      <c r="AB561" s="66">
        <v>2022</v>
      </c>
      <c r="AC561" s="72">
        <v>15</v>
      </c>
      <c r="AD561" s="66">
        <f ca="1">IF(ISERROR(VLOOKUP(Table1[[#This Row],[item]],INDIRECT("'"&amp;Table1[[#This Row],[sheet]]&amp;"'!$A$8:$T$42"),Table1[[#This Row],[r]],FALSE)),"",VLOOKUP(Table1[[#This Row],[item]],INDIRECT("'"&amp;Table1[[#This Row],[sheet]]&amp;"'!$A$8:$T$42"),Table1[[#This Row],[r]],FALSE))</f>
        <v>0</v>
      </c>
      <c r="AE561" s="72" t="str">
        <f>IF(VLOOKUP(Table1[[#This Row],[sheet]],Prg!$A$7:$J$31,10,FALSE)="","",VLOOKUP(Table1[[#This Row],[sheet]],Prg!$A$7:$J$31,10,FALSE)*1)</f>
        <v/>
      </c>
      <c r="AF561" s="72">
        <f>VLOOKUP(Table1[[#This Row],[sheet]],Prg!$A$7:$J$31,5,FALSE)</f>
        <v>0</v>
      </c>
      <c r="AG561" s="72">
        <f>ROW()</f>
        <v>561</v>
      </c>
    </row>
    <row r="562" spans="24:33" hidden="1" x14ac:dyDescent="0.35">
      <c r="X562" s="66">
        <v>4</v>
      </c>
      <c r="Y562" s="66" t="s">
        <v>501</v>
      </c>
      <c r="Z562" s="66" t="s">
        <v>23</v>
      </c>
      <c r="AA562" s="66" t="str">
        <f>IF(OR(VLOOKUP(Table1[[#This Row],[sheet]],Prg!$A$7:$F$31,6,FALSE)=Prg!$O$2,VLOOKUP(Table1[[#This Row],[sheet]],Prg!$A$7:$F$31,6,FALSE)=Prg!$O$3),"Yes","No")</f>
        <v>No</v>
      </c>
      <c r="AB562" s="66">
        <v>2022</v>
      </c>
      <c r="AC562" s="72">
        <v>15</v>
      </c>
      <c r="AD562" s="66">
        <f ca="1">IF(ISERROR(VLOOKUP(Table1[[#This Row],[item]],INDIRECT("'"&amp;Table1[[#This Row],[sheet]]&amp;"'!$A$8:$T$42"),Table1[[#This Row],[r]],FALSE)),"",VLOOKUP(Table1[[#This Row],[item]],INDIRECT("'"&amp;Table1[[#This Row],[sheet]]&amp;"'!$A$8:$T$42"),Table1[[#This Row],[r]],FALSE))</f>
        <v>0</v>
      </c>
      <c r="AE562" s="72" t="str">
        <f>IF(VLOOKUP(Table1[[#This Row],[sheet]],Prg!$A$7:$J$31,10,FALSE)="","",VLOOKUP(Table1[[#This Row],[sheet]],Prg!$A$7:$J$31,10,FALSE)*1)</f>
        <v/>
      </c>
      <c r="AF562" s="72">
        <f>VLOOKUP(Table1[[#This Row],[sheet]],Prg!$A$7:$J$31,5,FALSE)</f>
        <v>0</v>
      </c>
      <c r="AG562" s="72">
        <f>ROW()</f>
        <v>562</v>
      </c>
    </row>
    <row r="563" spans="24:33" hidden="1" x14ac:dyDescent="0.35">
      <c r="X563" s="66">
        <v>4</v>
      </c>
      <c r="Y563" s="66" t="s">
        <v>502</v>
      </c>
      <c r="Z563" s="66" t="s">
        <v>467</v>
      </c>
      <c r="AA563" s="66" t="str">
        <f>IF(OR(VLOOKUP(Table1[[#This Row],[sheet]],Prg!$A$7:$F$31,6,FALSE)=Prg!$O$2,VLOOKUP(Table1[[#This Row],[sheet]],Prg!$A$7:$F$31,6,FALSE)=Prg!$O$3),"Yes","No")</f>
        <v>No</v>
      </c>
      <c r="AB563" s="66">
        <v>2022</v>
      </c>
      <c r="AC563" s="72">
        <v>15</v>
      </c>
      <c r="AD563" s="66">
        <f ca="1">IF(ISERROR(VLOOKUP(Table1[[#This Row],[item]],INDIRECT("'"&amp;Table1[[#This Row],[sheet]]&amp;"'!$A$8:$T$42"),Table1[[#This Row],[r]],FALSE)),"",VLOOKUP(Table1[[#This Row],[item]],INDIRECT("'"&amp;Table1[[#This Row],[sheet]]&amp;"'!$A$8:$T$42"),Table1[[#This Row],[r]],FALSE))</f>
        <v>0</v>
      </c>
      <c r="AE563" s="72" t="str">
        <f>IF(VLOOKUP(Table1[[#This Row],[sheet]],Prg!$A$7:$J$31,10,FALSE)="","",VLOOKUP(Table1[[#This Row],[sheet]],Prg!$A$7:$J$31,10,FALSE)*1)</f>
        <v/>
      </c>
      <c r="AF563" s="72">
        <f>VLOOKUP(Table1[[#This Row],[sheet]],Prg!$A$7:$J$31,5,FALSE)</f>
        <v>0</v>
      </c>
      <c r="AG563" s="72">
        <f>ROW()</f>
        <v>563</v>
      </c>
    </row>
    <row r="564" spans="24:33" hidden="1" x14ac:dyDescent="0.35">
      <c r="X564" s="66">
        <v>4</v>
      </c>
      <c r="Y564" s="66" t="s">
        <v>473</v>
      </c>
      <c r="Z564" s="66" t="s">
        <v>1</v>
      </c>
      <c r="AA564" s="66" t="str">
        <f>IF(OR(VLOOKUP(Table1[[#This Row],[sheet]],Prg!$A$7:$F$31,6,FALSE)=Prg!$O$2,VLOOKUP(Table1[[#This Row],[sheet]],Prg!$A$7:$F$31,6,FALSE)=Prg!$O$3),"Yes","No")</f>
        <v>No</v>
      </c>
      <c r="AB564" s="66">
        <v>2022</v>
      </c>
      <c r="AC564" s="72">
        <v>15</v>
      </c>
      <c r="AD564" s="66">
        <f ca="1">IF(ISERROR(VLOOKUP(Table1[[#This Row],[item]],INDIRECT("'"&amp;Table1[[#This Row],[sheet]]&amp;"'!$A$8:$T$42"),Table1[[#This Row],[r]],FALSE)),"",VLOOKUP(Table1[[#This Row],[item]],INDIRECT("'"&amp;Table1[[#This Row],[sheet]]&amp;"'!$A$8:$T$42"),Table1[[#This Row],[r]],FALSE))</f>
        <v>0</v>
      </c>
      <c r="AE564" s="72" t="str">
        <f>IF(VLOOKUP(Table1[[#This Row],[sheet]],Prg!$A$7:$J$31,10,FALSE)="","",VLOOKUP(Table1[[#This Row],[sheet]],Prg!$A$7:$J$31,10,FALSE)*1)</f>
        <v/>
      </c>
      <c r="AF564" s="72">
        <f>VLOOKUP(Table1[[#This Row],[sheet]],Prg!$A$7:$J$31,5,FALSE)</f>
        <v>0</v>
      </c>
      <c r="AG564" s="72">
        <f>ROW()</f>
        <v>564</v>
      </c>
    </row>
    <row r="565" spans="24:33" hidden="1" x14ac:dyDescent="0.35">
      <c r="X565" s="66">
        <v>4</v>
      </c>
      <c r="Y565" s="66" t="s">
        <v>474</v>
      </c>
      <c r="Z565" s="66" t="s">
        <v>24</v>
      </c>
      <c r="AA565" s="66" t="str">
        <f>IF(OR(VLOOKUP(Table1[[#This Row],[sheet]],Prg!$A$7:$F$31,6,FALSE)=Prg!$O$2,VLOOKUP(Table1[[#This Row],[sheet]],Prg!$A$7:$F$31,6,FALSE)=Prg!$O$3),"Yes","No")</f>
        <v>No</v>
      </c>
      <c r="AB565" s="66">
        <v>2022</v>
      </c>
      <c r="AC565" s="72">
        <v>15</v>
      </c>
      <c r="AD565" s="66">
        <f ca="1">IF(ISERROR(VLOOKUP(Table1[[#This Row],[item]],INDIRECT("'"&amp;Table1[[#This Row],[sheet]]&amp;"'!$A$8:$T$42"),Table1[[#This Row],[r]],FALSE)),"",VLOOKUP(Table1[[#This Row],[item]],INDIRECT("'"&amp;Table1[[#This Row],[sheet]]&amp;"'!$A$8:$T$42"),Table1[[#This Row],[r]],FALSE))</f>
        <v>0</v>
      </c>
      <c r="AE565" s="72" t="str">
        <f>IF(VLOOKUP(Table1[[#This Row],[sheet]],Prg!$A$7:$J$31,10,FALSE)="","",VLOOKUP(Table1[[#This Row],[sheet]],Prg!$A$7:$J$31,10,FALSE)*1)</f>
        <v/>
      </c>
      <c r="AF565" s="72">
        <f>VLOOKUP(Table1[[#This Row],[sheet]],Prg!$A$7:$J$31,5,FALSE)</f>
        <v>0</v>
      </c>
      <c r="AG565" s="72">
        <f>ROW()</f>
        <v>565</v>
      </c>
    </row>
    <row r="566" spans="24:33" hidden="1" x14ac:dyDescent="0.35">
      <c r="X566" s="66">
        <v>4</v>
      </c>
      <c r="Y566" s="66" t="s">
        <v>477</v>
      </c>
      <c r="Z566" s="66" t="s">
        <v>25</v>
      </c>
      <c r="AA566" s="66" t="str">
        <f>IF(OR(VLOOKUP(Table1[[#This Row],[sheet]],Prg!$A$7:$F$31,6,FALSE)=Prg!$O$2,VLOOKUP(Table1[[#This Row],[sheet]],Prg!$A$7:$F$31,6,FALSE)=Prg!$O$3),"Yes","No")</f>
        <v>No</v>
      </c>
      <c r="AB566" s="66">
        <v>2022</v>
      </c>
      <c r="AC566" s="72">
        <v>15</v>
      </c>
      <c r="AD566" s="66">
        <f ca="1">IF(ISERROR(VLOOKUP(Table1[[#This Row],[item]],INDIRECT("'"&amp;Table1[[#This Row],[sheet]]&amp;"'!$A$8:$T$42"),Table1[[#This Row],[r]],FALSE)),"",VLOOKUP(Table1[[#This Row],[item]],INDIRECT("'"&amp;Table1[[#This Row],[sheet]]&amp;"'!$A$8:$T$42"),Table1[[#This Row],[r]],FALSE))</f>
        <v>0</v>
      </c>
      <c r="AE566" s="72" t="str">
        <f>IF(VLOOKUP(Table1[[#This Row],[sheet]],Prg!$A$7:$J$31,10,FALSE)="","",VLOOKUP(Table1[[#This Row],[sheet]],Prg!$A$7:$J$31,10,FALSE)*1)</f>
        <v/>
      </c>
      <c r="AF566" s="72">
        <f>VLOOKUP(Table1[[#This Row],[sheet]],Prg!$A$7:$J$31,5,FALSE)</f>
        <v>0</v>
      </c>
      <c r="AG566" s="72">
        <f>ROW()</f>
        <v>566</v>
      </c>
    </row>
    <row r="567" spans="24:33" hidden="1" x14ac:dyDescent="0.35">
      <c r="X567" s="66">
        <v>4</v>
      </c>
      <c r="Y567" s="66" t="s">
        <v>478</v>
      </c>
      <c r="Z567" s="66" t="s">
        <v>26</v>
      </c>
      <c r="AA567" s="66" t="str">
        <f>IF(OR(VLOOKUP(Table1[[#This Row],[sheet]],Prg!$A$7:$F$31,6,FALSE)=Prg!$O$2,VLOOKUP(Table1[[#This Row],[sheet]],Prg!$A$7:$F$31,6,FALSE)=Prg!$O$3),"Yes","No")</f>
        <v>No</v>
      </c>
      <c r="AB567" s="66">
        <v>2022</v>
      </c>
      <c r="AC567" s="72">
        <v>15</v>
      </c>
      <c r="AD567" s="66">
        <f ca="1">IF(ISERROR(VLOOKUP(Table1[[#This Row],[item]],INDIRECT("'"&amp;Table1[[#This Row],[sheet]]&amp;"'!$A$8:$T$42"),Table1[[#This Row],[r]],FALSE)),"",VLOOKUP(Table1[[#This Row],[item]],INDIRECT("'"&amp;Table1[[#This Row],[sheet]]&amp;"'!$A$8:$T$42"),Table1[[#This Row],[r]],FALSE))</f>
        <v>0</v>
      </c>
      <c r="AE567" s="72" t="str">
        <f>IF(VLOOKUP(Table1[[#This Row],[sheet]],Prg!$A$7:$J$31,10,FALSE)="","",VLOOKUP(Table1[[#This Row],[sheet]],Prg!$A$7:$J$31,10,FALSE)*1)</f>
        <v/>
      </c>
      <c r="AF567" s="72">
        <f>VLOOKUP(Table1[[#This Row],[sheet]],Prg!$A$7:$J$31,5,FALSE)</f>
        <v>0</v>
      </c>
      <c r="AG567" s="72">
        <f>ROW()</f>
        <v>567</v>
      </c>
    </row>
    <row r="568" spans="24:33" hidden="1" x14ac:dyDescent="0.35">
      <c r="X568" s="66">
        <v>4</v>
      </c>
      <c r="Y568" s="66" t="s">
        <v>479</v>
      </c>
      <c r="Z568" s="66" t="s">
        <v>27</v>
      </c>
      <c r="AA568" s="66" t="str">
        <f>IF(OR(VLOOKUP(Table1[[#This Row],[sheet]],Prg!$A$7:$F$31,6,FALSE)=Prg!$O$2,VLOOKUP(Table1[[#This Row],[sheet]],Prg!$A$7:$F$31,6,FALSE)=Prg!$O$3),"Yes","No")</f>
        <v>No</v>
      </c>
      <c r="AB568" s="66">
        <v>2022</v>
      </c>
      <c r="AC568" s="72">
        <v>15</v>
      </c>
      <c r="AD568" s="66">
        <f ca="1">IF(ISERROR(VLOOKUP(Table1[[#This Row],[item]],INDIRECT("'"&amp;Table1[[#This Row],[sheet]]&amp;"'!$A$8:$T$42"),Table1[[#This Row],[r]],FALSE)),"",VLOOKUP(Table1[[#This Row],[item]],INDIRECT("'"&amp;Table1[[#This Row],[sheet]]&amp;"'!$A$8:$T$42"),Table1[[#This Row],[r]],FALSE))</f>
        <v>0</v>
      </c>
      <c r="AE568" s="72" t="str">
        <f>IF(VLOOKUP(Table1[[#This Row],[sheet]],Prg!$A$7:$J$31,10,FALSE)="","",VLOOKUP(Table1[[#This Row],[sheet]],Prg!$A$7:$J$31,10,FALSE)*1)</f>
        <v/>
      </c>
      <c r="AF568" s="72">
        <f>VLOOKUP(Table1[[#This Row],[sheet]],Prg!$A$7:$J$31,5,FALSE)</f>
        <v>0</v>
      </c>
      <c r="AG568" s="72">
        <f>ROW()</f>
        <v>568</v>
      </c>
    </row>
    <row r="569" spans="24:33" hidden="1" x14ac:dyDescent="0.35">
      <c r="X569" s="66">
        <v>4</v>
      </c>
      <c r="Y569" s="66" t="s">
        <v>475</v>
      </c>
      <c r="Z569" s="66" t="s">
        <v>28</v>
      </c>
      <c r="AA569" s="66" t="str">
        <f>IF(OR(VLOOKUP(Table1[[#This Row],[sheet]],Prg!$A$7:$F$31,6,FALSE)=Prg!$O$2,VLOOKUP(Table1[[#This Row],[sheet]],Prg!$A$7:$F$31,6,FALSE)=Prg!$O$3),"Yes","No")</f>
        <v>No</v>
      </c>
      <c r="AB569" s="66">
        <v>2022</v>
      </c>
      <c r="AC569" s="72">
        <v>15</v>
      </c>
      <c r="AD569" s="66">
        <f ca="1">IF(ISERROR(VLOOKUP(Table1[[#This Row],[item]],INDIRECT("'"&amp;Table1[[#This Row],[sheet]]&amp;"'!$A$8:$T$42"),Table1[[#This Row],[r]],FALSE)),"",VLOOKUP(Table1[[#This Row],[item]],INDIRECT("'"&amp;Table1[[#This Row],[sheet]]&amp;"'!$A$8:$T$42"),Table1[[#This Row],[r]],FALSE))</f>
        <v>0</v>
      </c>
      <c r="AE569" s="72" t="str">
        <f>IF(VLOOKUP(Table1[[#This Row],[sheet]],Prg!$A$7:$J$31,10,FALSE)="","",VLOOKUP(Table1[[#This Row],[sheet]],Prg!$A$7:$J$31,10,FALSE)*1)</f>
        <v/>
      </c>
      <c r="AF569" s="72">
        <f>VLOOKUP(Table1[[#This Row],[sheet]],Prg!$A$7:$J$31,5,FALSE)</f>
        <v>0</v>
      </c>
      <c r="AG569" s="72">
        <f>ROW()</f>
        <v>569</v>
      </c>
    </row>
    <row r="570" spans="24:33" hidden="1" x14ac:dyDescent="0.35">
      <c r="X570" s="66">
        <v>4</v>
      </c>
      <c r="Y570" s="66" t="s">
        <v>480</v>
      </c>
      <c r="Z570" s="66" t="s">
        <v>29</v>
      </c>
      <c r="AA570" s="66" t="str">
        <f>IF(OR(VLOOKUP(Table1[[#This Row],[sheet]],Prg!$A$7:$F$31,6,FALSE)=Prg!$O$2,VLOOKUP(Table1[[#This Row],[sheet]],Prg!$A$7:$F$31,6,FALSE)=Prg!$O$3),"Yes","No")</f>
        <v>No</v>
      </c>
      <c r="AB570" s="66">
        <v>2022</v>
      </c>
      <c r="AC570" s="72">
        <v>15</v>
      </c>
      <c r="AD570" s="66">
        <f ca="1">IF(ISERROR(VLOOKUP(Table1[[#This Row],[item]],INDIRECT("'"&amp;Table1[[#This Row],[sheet]]&amp;"'!$A$8:$T$42"),Table1[[#This Row],[r]],FALSE)),"",VLOOKUP(Table1[[#This Row],[item]],INDIRECT("'"&amp;Table1[[#This Row],[sheet]]&amp;"'!$A$8:$T$42"),Table1[[#This Row],[r]],FALSE))</f>
        <v>0</v>
      </c>
      <c r="AE570" s="72" t="str">
        <f>IF(VLOOKUP(Table1[[#This Row],[sheet]],Prg!$A$7:$J$31,10,FALSE)="","",VLOOKUP(Table1[[#This Row],[sheet]],Prg!$A$7:$J$31,10,FALSE)*1)</f>
        <v/>
      </c>
      <c r="AF570" s="72">
        <f>VLOOKUP(Table1[[#This Row],[sheet]],Prg!$A$7:$J$31,5,FALSE)</f>
        <v>0</v>
      </c>
      <c r="AG570" s="72">
        <f>ROW()</f>
        <v>570</v>
      </c>
    </row>
    <row r="571" spans="24:33" hidden="1" x14ac:dyDescent="0.35">
      <c r="X571" s="66">
        <v>4</v>
      </c>
      <c r="Y571" s="66" t="s">
        <v>481</v>
      </c>
      <c r="Z571" s="66" t="s">
        <v>30</v>
      </c>
      <c r="AA571" s="66" t="str">
        <f>IF(OR(VLOOKUP(Table1[[#This Row],[sheet]],Prg!$A$7:$F$31,6,FALSE)=Prg!$O$2,VLOOKUP(Table1[[#This Row],[sheet]],Prg!$A$7:$F$31,6,FALSE)=Prg!$O$3),"Yes","No")</f>
        <v>No</v>
      </c>
      <c r="AB571" s="66">
        <v>2022</v>
      </c>
      <c r="AC571" s="72">
        <v>15</v>
      </c>
      <c r="AD571" s="66">
        <f ca="1">IF(ISERROR(VLOOKUP(Table1[[#This Row],[item]],INDIRECT("'"&amp;Table1[[#This Row],[sheet]]&amp;"'!$A$8:$T$42"),Table1[[#This Row],[r]],FALSE)),"",VLOOKUP(Table1[[#This Row],[item]],INDIRECT("'"&amp;Table1[[#This Row],[sheet]]&amp;"'!$A$8:$T$42"),Table1[[#This Row],[r]],FALSE))</f>
        <v>0</v>
      </c>
      <c r="AE571" s="72" t="str">
        <f>IF(VLOOKUP(Table1[[#This Row],[sheet]],Prg!$A$7:$J$31,10,FALSE)="","",VLOOKUP(Table1[[#This Row],[sheet]],Prg!$A$7:$J$31,10,FALSE)*1)</f>
        <v/>
      </c>
      <c r="AF571" s="72">
        <f>VLOOKUP(Table1[[#This Row],[sheet]],Prg!$A$7:$J$31,5,FALSE)</f>
        <v>0</v>
      </c>
      <c r="AG571" s="72">
        <f>ROW()</f>
        <v>571</v>
      </c>
    </row>
    <row r="572" spans="24:33" hidden="1" x14ac:dyDescent="0.35">
      <c r="X572" s="66">
        <v>4</v>
      </c>
      <c r="Y572" s="66" t="s">
        <v>482</v>
      </c>
      <c r="Z572" s="66" t="s">
        <v>27</v>
      </c>
      <c r="AA572" s="66" t="str">
        <f>IF(OR(VLOOKUP(Table1[[#This Row],[sheet]],Prg!$A$7:$F$31,6,FALSE)=Prg!$O$2,VLOOKUP(Table1[[#This Row],[sheet]],Prg!$A$7:$F$31,6,FALSE)=Prg!$O$3),"Yes","No")</f>
        <v>No</v>
      </c>
      <c r="AB572" s="66">
        <v>2022</v>
      </c>
      <c r="AC572" s="72">
        <v>15</v>
      </c>
      <c r="AD572" s="66">
        <f ca="1">IF(ISERROR(VLOOKUP(Table1[[#This Row],[item]],INDIRECT("'"&amp;Table1[[#This Row],[sheet]]&amp;"'!$A$8:$T$42"),Table1[[#This Row],[r]],FALSE)),"",VLOOKUP(Table1[[#This Row],[item]],INDIRECT("'"&amp;Table1[[#This Row],[sheet]]&amp;"'!$A$8:$T$42"),Table1[[#This Row],[r]],FALSE))</f>
        <v>0</v>
      </c>
      <c r="AE572" s="72" t="str">
        <f>IF(VLOOKUP(Table1[[#This Row],[sheet]],Prg!$A$7:$J$31,10,FALSE)="","",VLOOKUP(Table1[[#This Row],[sheet]],Prg!$A$7:$J$31,10,FALSE)*1)</f>
        <v/>
      </c>
      <c r="AF572" s="72">
        <f>VLOOKUP(Table1[[#This Row],[sheet]],Prg!$A$7:$J$31,5,FALSE)</f>
        <v>0</v>
      </c>
      <c r="AG572" s="72">
        <f>ROW()</f>
        <v>572</v>
      </c>
    </row>
    <row r="573" spans="24:33" hidden="1" x14ac:dyDescent="0.35">
      <c r="X573" s="66">
        <v>4</v>
      </c>
      <c r="Y573" s="66" t="s">
        <v>476</v>
      </c>
      <c r="Z573" s="66" t="s">
        <v>469</v>
      </c>
      <c r="AA573" s="66" t="str">
        <f>IF(OR(VLOOKUP(Table1[[#This Row],[sheet]],Prg!$A$7:$F$31,6,FALSE)=Prg!$O$2,VLOOKUP(Table1[[#This Row],[sheet]],Prg!$A$7:$F$31,6,FALSE)=Prg!$O$3),"Yes","No")</f>
        <v>No</v>
      </c>
      <c r="AB573" s="66">
        <v>2022</v>
      </c>
      <c r="AC573" s="72">
        <v>15</v>
      </c>
      <c r="AD573" s="66">
        <f ca="1">IF(ISERROR(VLOOKUP(Table1[[#This Row],[item]],INDIRECT("'"&amp;Table1[[#This Row],[sheet]]&amp;"'!$A$8:$T$42"),Table1[[#This Row],[r]],FALSE)),"",VLOOKUP(Table1[[#This Row],[item]],INDIRECT("'"&amp;Table1[[#This Row],[sheet]]&amp;"'!$A$8:$T$42"),Table1[[#This Row],[r]],FALSE))</f>
        <v>0</v>
      </c>
      <c r="AE573" s="72" t="str">
        <f>IF(VLOOKUP(Table1[[#This Row],[sheet]],Prg!$A$7:$J$31,10,FALSE)="","",VLOOKUP(Table1[[#This Row],[sheet]],Prg!$A$7:$J$31,10,FALSE)*1)</f>
        <v/>
      </c>
      <c r="AF573" s="72">
        <f>VLOOKUP(Table1[[#This Row],[sheet]],Prg!$A$7:$J$31,5,FALSE)</f>
        <v>0</v>
      </c>
      <c r="AG573" s="72">
        <f>ROW()</f>
        <v>573</v>
      </c>
    </row>
    <row r="574" spans="24:33" hidden="1" x14ac:dyDescent="0.35">
      <c r="X574" s="66">
        <v>4</v>
      </c>
      <c r="Y574" s="66" t="s">
        <v>483</v>
      </c>
      <c r="Z574" s="66" t="s">
        <v>470</v>
      </c>
      <c r="AA574" s="66" t="str">
        <f>IF(OR(VLOOKUP(Table1[[#This Row],[sheet]],Prg!$A$7:$F$31,6,FALSE)=Prg!$O$2,VLOOKUP(Table1[[#This Row],[sheet]],Prg!$A$7:$F$31,6,FALSE)=Prg!$O$3),"Yes","No")</f>
        <v>No</v>
      </c>
      <c r="AB574" s="66">
        <v>2022</v>
      </c>
      <c r="AC574" s="72">
        <v>15</v>
      </c>
      <c r="AD574" s="66">
        <f ca="1">IF(ISERROR(VLOOKUP(Table1[[#This Row],[item]],INDIRECT("'"&amp;Table1[[#This Row],[sheet]]&amp;"'!$A$8:$T$42"),Table1[[#This Row],[r]],FALSE)),"",VLOOKUP(Table1[[#This Row],[item]],INDIRECT("'"&amp;Table1[[#This Row],[sheet]]&amp;"'!$A$8:$T$42"),Table1[[#This Row],[r]],FALSE))</f>
        <v>0</v>
      </c>
      <c r="AE574" s="72" t="str">
        <f>IF(VLOOKUP(Table1[[#This Row],[sheet]],Prg!$A$7:$J$31,10,FALSE)="","",VLOOKUP(Table1[[#This Row],[sheet]],Prg!$A$7:$J$31,10,FALSE)*1)</f>
        <v/>
      </c>
      <c r="AF574" s="72">
        <f>VLOOKUP(Table1[[#This Row],[sheet]],Prg!$A$7:$J$31,5,FALSE)</f>
        <v>0</v>
      </c>
      <c r="AG574" s="72">
        <f>ROW()</f>
        <v>574</v>
      </c>
    </row>
    <row r="575" spans="24:33" hidden="1" x14ac:dyDescent="0.35">
      <c r="X575" s="66">
        <v>4</v>
      </c>
      <c r="Y575" s="66" t="s">
        <v>484</v>
      </c>
      <c r="Z575" s="66" t="s">
        <v>471</v>
      </c>
      <c r="AA575" s="66" t="str">
        <f>IF(OR(VLOOKUP(Table1[[#This Row],[sheet]],Prg!$A$7:$F$31,6,FALSE)=Prg!$O$2,VLOOKUP(Table1[[#This Row],[sheet]],Prg!$A$7:$F$31,6,FALSE)=Prg!$O$3),"Yes","No")</f>
        <v>No</v>
      </c>
      <c r="AB575" s="66">
        <v>2022</v>
      </c>
      <c r="AC575" s="72">
        <v>15</v>
      </c>
      <c r="AD575" s="66">
        <f ca="1">IF(ISERROR(VLOOKUP(Table1[[#This Row],[item]],INDIRECT("'"&amp;Table1[[#This Row],[sheet]]&amp;"'!$A$8:$T$42"),Table1[[#This Row],[r]],FALSE)),"",VLOOKUP(Table1[[#This Row],[item]],INDIRECT("'"&amp;Table1[[#This Row],[sheet]]&amp;"'!$A$8:$T$42"),Table1[[#This Row],[r]],FALSE))</f>
        <v>0</v>
      </c>
      <c r="AE575" s="72" t="str">
        <f>IF(VLOOKUP(Table1[[#This Row],[sheet]],Prg!$A$7:$J$31,10,FALSE)="","",VLOOKUP(Table1[[#This Row],[sheet]],Prg!$A$7:$J$31,10,FALSE)*1)</f>
        <v/>
      </c>
      <c r="AF575" s="72">
        <f>VLOOKUP(Table1[[#This Row],[sheet]],Prg!$A$7:$J$31,5,FALSE)</f>
        <v>0</v>
      </c>
      <c r="AG575" s="72">
        <f>ROW()</f>
        <v>575</v>
      </c>
    </row>
    <row r="576" spans="24:33" hidden="1" x14ac:dyDescent="0.35">
      <c r="X576" s="66">
        <v>4</v>
      </c>
      <c r="Y576" s="66" t="s">
        <v>485</v>
      </c>
      <c r="Z576" s="66" t="s">
        <v>472</v>
      </c>
      <c r="AA576" s="66" t="str">
        <f>IF(OR(VLOOKUP(Table1[[#This Row],[sheet]],Prg!$A$7:$F$31,6,FALSE)=Prg!$O$2,VLOOKUP(Table1[[#This Row],[sheet]],Prg!$A$7:$F$31,6,FALSE)=Prg!$O$3),"Yes","No")</f>
        <v>No</v>
      </c>
      <c r="AB576" s="66">
        <v>2022</v>
      </c>
      <c r="AC576" s="72">
        <v>15</v>
      </c>
      <c r="AD576" s="66">
        <f ca="1">IF(ISERROR(VLOOKUP(Table1[[#This Row],[item]],INDIRECT("'"&amp;Table1[[#This Row],[sheet]]&amp;"'!$A$8:$T$42"),Table1[[#This Row],[r]],FALSE)),"",VLOOKUP(Table1[[#This Row],[item]],INDIRECT("'"&amp;Table1[[#This Row],[sheet]]&amp;"'!$A$8:$T$42"),Table1[[#This Row],[r]],FALSE))</f>
        <v>0</v>
      </c>
      <c r="AE576" s="72" t="str">
        <f>IF(VLOOKUP(Table1[[#This Row],[sheet]],Prg!$A$7:$J$31,10,FALSE)="","",VLOOKUP(Table1[[#This Row],[sheet]],Prg!$A$7:$J$31,10,FALSE)*1)</f>
        <v/>
      </c>
      <c r="AF576" s="72">
        <f>VLOOKUP(Table1[[#This Row],[sheet]],Prg!$A$7:$J$31,5,FALSE)</f>
        <v>0</v>
      </c>
      <c r="AG576" s="72">
        <f>ROW()</f>
        <v>576</v>
      </c>
    </row>
    <row r="577" spans="24:33" hidden="1" x14ac:dyDescent="0.35">
      <c r="X577" s="66">
        <v>4</v>
      </c>
      <c r="Y577" s="66" t="s">
        <v>486</v>
      </c>
      <c r="Z577" s="66" t="s">
        <v>31</v>
      </c>
      <c r="AA577" s="66" t="str">
        <f>IF(OR(VLOOKUP(Table1[[#This Row],[sheet]],Prg!$A$7:$F$31,6,FALSE)=Prg!$O$2,VLOOKUP(Table1[[#This Row],[sheet]],Prg!$A$7:$F$31,6,FALSE)=Prg!$O$3),"Yes","No")</f>
        <v>No</v>
      </c>
      <c r="AB577" s="66">
        <v>2022</v>
      </c>
      <c r="AC577" s="72">
        <v>15</v>
      </c>
      <c r="AD577" s="66">
        <f ca="1">IF(ISERROR(VLOOKUP(Table1[[#This Row],[item]],INDIRECT("'"&amp;Table1[[#This Row],[sheet]]&amp;"'!$A$8:$T$42"),Table1[[#This Row],[r]],FALSE)),"",VLOOKUP(Table1[[#This Row],[item]],INDIRECT("'"&amp;Table1[[#This Row],[sheet]]&amp;"'!$A$8:$T$42"),Table1[[#This Row],[r]],FALSE))</f>
        <v>0</v>
      </c>
      <c r="AE577" s="72" t="str">
        <f>IF(VLOOKUP(Table1[[#This Row],[sheet]],Prg!$A$7:$J$31,10,FALSE)="","",VLOOKUP(Table1[[#This Row],[sheet]],Prg!$A$7:$J$31,10,FALSE)*1)</f>
        <v/>
      </c>
      <c r="AF577" s="72">
        <f>VLOOKUP(Table1[[#This Row],[sheet]],Prg!$A$7:$J$31,5,FALSE)</f>
        <v>0</v>
      </c>
      <c r="AG577" s="72">
        <f>ROW()</f>
        <v>577</v>
      </c>
    </row>
    <row r="578" spans="24:33" hidden="1" x14ac:dyDescent="0.35">
      <c r="X578" s="66">
        <v>4</v>
      </c>
      <c r="Y578" s="70" t="s">
        <v>487</v>
      </c>
      <c r="Z578" s="70" t="s">
        <v>12</v>
      </c>
      <c r="AA578" s="70" t="str">
        <f>IF(OR(VLOOKUP(Table1[[#This Row],[sheet]],Prg!$A$7:$F$31,6,FALSE)=Prg!$O$2,VLOOKUP(Table1[[#This Row],[sheet]],Prg!$A$7:$F$31,6,FALSE)=Prg!$O$3),"Yes","No")</f>
        <v>No</v>
      </c>
      <c r="AB578" s="70">
        <v>2023</v>
      </c>
      <c r="AC578" s="72">
        <v>16</v>
      </c>
      <c r="AD578" s="66">
        <f ca="1">IF(ISERROR(VLOOKUP(Table1[[#This Row],[item]],INDIRECT("'"&amp;Table1[[#This Row],[sheet]]&amp;"'!$A$8:$T$42"),Table1[[#This Row],[r]],FALSE)),"",VLOOKUP(Table1[[#This Row],[item]],INDIRECT("'"&amp;Table1[[#This Row],[sheet]]&amp;"'!$A$8:$T$42"),Table1[[#This Row],[r]],FALSE))</f>
        <v>0</v>
      </c>
      <c r="AE578" s="72" t="str">
        <f>IF(VLOOKUP(Table1[[#This Row],[sheet]],Prg!$A$7:$J$31,10,FALSE)="","",VLOOKUP(Table1[[#This Row],[sheet]],Prg!$A$7:$J$31,10,FALSE)*1)</f>
        <v/>
      </c>
      <c r="AF578" s="72">
        <f>VLOOKUP(Table1[[#This Row],[sheet]],Prg!$A$7:$J$31,5,FALSE)</f>
        <v>0</v>
      </c>
      <c r="AG578" s="72">
        <f>ROW()</f>
        <v>578</v>
      </c>
    </row>
    <row r="579" spans="24:33" hidden="1" x14ac:dyDescent="0.35">
      <c r="X579" s="66">
        <v>4</v>
      </c>
      <c r="Y579" s="66" t="s">
        <v>488</v>
      </c>
      <c r="Z579" s="66" t="s">
        <v>13</v>
      </c>
      <c r="AA579" s="66" t="str">
        <f>IF(OR(VLOOKUP(Table1[[#This Row],[sheet]],Prg!$A$7:$F$31,6,FALSE)=Prg!$O$2,VLOOKUP(Table1[[#This Row],[sheet]],Prg!$A$7:$F$31,6,FALSE)=Prg!$O$3),"Yes","No")</f>
        <v>No</v>
      </c>
      <c r="AB579" s="66">
        <v>2023</v>
      </c>
      <c r="AC579" s="72">
        <v>16</v>
      </c>
      <c r="AD579" s="66">
        <f ca="1">IF(ISERROR(VLOOKUP(Table1[[#This Row],[item]],INDIRECT("'"&amp;Table1[[#This Row],[sheet]]&amp;"'!$A$8:$T$42"),Table1[[#This Row],[r]],FALSE)),"",VLOOKUP(Table1[[#This Row],[item]],INDIRECT("'"&amp;Table1[[#This Row],[sheet]]&amp;"'!$A$8:$T$42"),Table1[[#This Row],[r]],FALSE))</f>
        <v>0</v>
      </c>
      <c r="AE579" s="72" t="str">
        <f>IF(VLOOKUP(Table1[[#This Row],[sheet]],Prg!$A$7:$J$31,10,FALSE)="","",VLOOKUP(Table1[[#This Row],[sheet]],Prg!$A$7:$J$31,10,FALSE)*1)</f>
        <v/>
      </c>
      <c r="AF579" s="72">
        <f>VLOOKUP(Table1[[#This Row],[sheet]],Prg!$A$7:$J$31,5,FALSE)</f>
        <v>0</v>
      </c>
      <c r="AG579" s="72">
        <f>ROW()</f>
        <v>579</v>
      </c>
    </row>
    <row r="580" spans="24:33" hidden="1" x14ac:dyDescent="0.35">
      <c r="X580" s="66">
        <v>4</v>
      </c>
      <c r="Y580" s="66" t="s">
        <v>489</v>
      </c>
      <c r="Z580" s="66" t="s">
        <v>14</v>
      </c>
      <c r="AA580" s="66" t="str">
        <f>IF(OR(VLOOKUP(Table1[[#This Row],[sheet]],Prg!$A$7:$F$31,6,FALSE)=Prg!$O$2,VLOOKUP(Table1[[#This Row],[sheet]],Prg!$A$7:$F$31,6,FALSE)=Prg!$O$3),"Yes","No")</f>
        <v>No</v>
      </c>
      <c r="AB580" s="66">
        <v>2023</v>
      </c>
      <c r="AC580" s="72">
        <v>16</v>
      </c>
      <c r="AD580" s="66">
        <f ca="1">IF(ISERROR(VLOOKUP(Table1[[#This Row],[item]],INDIRECT("'"&amp;Table1[[#This Row],[sheet]]&amp;"'!$A$8:$T$42"),Table1[[#This Row],[r]],FALSE)),"",VLOOKUP(Table1[[#This Row],[item]],INDIRECT("'"&amp;Table1[[#This Row],[sheet]]&amp;"'!$A$8:$T$42"),Table1[[#This Row],[r]],FALSE))</f>
        <v>0</v>
      </c>
      <c r="AE580" s="72" t="str">
        <f>IF(VLOOKUP(Table1[[#This Row],[sheet]],Prg!$A$7:$J$31,10,FALSE)="","",VLOOKUP(Table1[[#This Row],[sheet]],Prg!$A$7:$J$31,10,FALSE)*1)</f>
        <v/>
      </c>
      <c r="AF580" s="72">
        <f>VLOOKUP(Table1[[#This Row],[sheet]],Prg!$A$7:$J$31,5,FALSE)</f>
        <v>0</v>
      </c>
      <c r="AG580" s="72">
        <f>ROW()</f>
        <v>580</v>
      </c>
    </row>
    <row r="581" spans="24:33" hidden="1" x14ac:dyDescent="0.35">
      <c r="X581" s="66">
        <v>4</v>
      </c>
      <c r="Y581" s="66" t="s">
        <v>490</v>
      </c>
      <c r="Z581" s="66" t="s">
        <v>464</v>
      </c>
      <c r="AA581" s="66" t="str">
        <f>IF(OR(VLOOKUP(Table1[[#This Row],[sheet]],Prg!$A$7:$F$31,6,FALSE)=Prg!$O$2,VLOOKUP(Table1[[#This Row],[sheet]],Prg!$A$7:$F$31,6,FALSE)=Prg!$O$3),"Yes","No")</f>
        <v>No</v>
      </c>
      <c r="AB581" s="66">
        <v>2023</v>
      </c>
      <c r="AC581" s="72">
        <v>16</v>
      </c>
      <c r="AD581" s="66">
        <f ca="1">IF(ISERROR(VLOOKUP(Table1[[#This Row],[item]],INDIRECT("'"&amp;Table1[[#This Row],[sheet]]&amp;"'!$A$8:$T$42"),Table1[[#This Row],[r]],FALSE)),"",VLOOKUP(Table1[[#This Row],[item]],INDIRECT("'"&amp;Table1[[#This Row],[sheet]]&amp;"'!$A$8:$T$42"),Table1[[#This Row],[r]],FALSE))</f>
        <v>0</v>
      </c>
      <c r="AE581" s="72" t="str">
        <f>IF(VLOOKUP(Table1[[#This Row],[sheet]],Prg!$A$7:$J$31,10,FALSE)="","",VLOOKUP(Table1[[#This Row],[sheet]],Prg!$A$7:$J$31,10,FALSE)*1)</f>
        <v/>
      </c>
      <c r="AF581" s="72">
        <f>VLOOKUP(Table1[[#This Row],[sheet]],Prg!$A$7:$J$31,5,FALSE)</f>
        <v>0</v>
      </c>
      <c r="AG581" s="72">
        <f>ROW()</f>
        <v>581</v>
      </c>
    </row>
    <row r="582" spans="24:33" hidden="1" x14ac:dyDescent="0.35">
      <c r="X582" s="66">
        <v>4</v>
      </c>
      <c r="Y582" s="66" t="s">
        <v>491</v>
      </c>
      <c r="Z582" s="66" t="s">
        <v>15</v>
      </c>
      <c r="AA582" s="66" t="str">
        <f>IF(OR(VLOOKUP(Table1[[#This Row],[sheet]],Prg!$A$7:$F$31,6,FALSE)=Prg!$O$2,VLOOKUP(Table1[[#This Row],[sheet]],Prg!$A$7:$F$31,6,FALSE)=Prg!$O$3),"Yes","No")</f>
        <v>No</v>
      </c>
      <c r="AB582" s="66">
        <v>2023</v>
      </c>
      <c r="AC582" s="72">
        <v>16</v>
      </c>
      <c r="AD582" s="66">
        <f ca="1">IF(ISERROR(VLOOKUP(Table1[[#This Row],[item]],INDIRECT("'"&amp;Table1[[#This Row],[sheet]]&amp;"'!$A$8:$T$42"),Table1[[#This Row],[r]],FALSE)),"",VLOOKUP(Table1[[#This Row],[item]],INDIRECT("'"&amp;Table1[[#This Row],[sheet]]&amp;"'!$A$8:$T$42"),Table1[[#This Row],[r]],FALSE))</f>
        <v>0</v>
      </c>
      <c r="AE582" s="72" t="str">
        <f>IF(VLOOKUP(Table1[[#This Row],[sheet]],Prg!$A$7:$J$31,10,FALSE)="","",VLOOKUP(Table1[[#This Row],[sheet]],Prg!$A$7:$J$31,10,FALSE)*1)</f>
        <v/>
      </c>
      <c r="AF582" s="72">
        <f>VLOOKUP(Table1[[#This Row],[sheet]],Prg!$A$7:$J$31,5,FALSE)</f>
        <v>0</v>
      </c>
      <c r="AG582" s="72">
        <f>ROW()</f>
        <v>582</v>
      </c>
    </row>
    <row r="583" spans="24:33" hidden="1" x14ac:dyDescent="0.35">
      <c r="X583" s="66">
        <v>4</v>
      </c>
      <c r="Y583" s="66" t="s">
        <v>492</v>
      </c>
      <c r="Z583" s="66" t="s">
        <v>16</v>
      </c>
      <c r="AA583" s="66" t="str">
        <f>IF(OR(VLOOKUP(Table1[[#This Row],[sheet]],Prg!$A$7:$F$31,6,FALSE)=Prg!$O$2,VLOOKUP(Table1[[#This Row],[sheet]],Prg!$A$7:$F$31,6,FALSE)=Prg!$O$3),"Yes","No")</f>
        <v>No</v>
      </c>
      <c r="AB583" s="66">
        <v>2023</v>
      </c>
      <c r="AC583" s="72">
        <v>16</v>
      </c>
      <c r="AD583" s="66">
        <f ca="1">IF(ISERROR(VLOOKUP(Table1[[#This Row],[item]],INDIRECT("'"&amp;Table1[[#This Row],[sheet]]&amp;"'!$A$8:$T$42"),Table1[[#This Row],[r]],FALSE)),"",VLOOKUP(Table1[[#This Row],[item]],INDIRECT("'"&amp;Table1[[#This Row],[sheet]]&amp;"'!$A$8:$T$42"),Table1[[#This Row],[r]],FALSE))</f>
        <v>0</v>
      </c>
      <c r="AE583" s="72" t="str">
        <f>IF(VLOOKUP(Table1[[#This Row],[sheet]],Prg!$A$7:$J$31,10,FALSE)="","",VLOOKUP(Table1[[#This Row],[sheet]],Prg!$A$7:$J$31,10,FALSE)*1)</f>
        <v/>
      </c>
      <c r="AF583" s="72">
        <f>VLOOKUP(Table1[[#This Row],[sheet]],Prg!$A$7:$J$31,5,FALSE)</f>
        <v>0</v>
      </c>
      <c r="AG583" s="72">
        <f>ROW()</f>
        <v>583</v>
      </c>
    </row>
    <row r="584" spans="24:33" hidden="1" x14ac:dyDescent="0.35">
      <c r="X584" s="66">
        <v>4</v>
      </c>
      <c r="Y584" s="66" t="s">
        <v>493</v>
      </c>
      <c r="Z584" s="66" t="s">
        <v>17</v>
      </c>
      <c r="AA584" s="66" t="str">
        <f>IF(OR(VLOOKUP(Table1[[#This Row],[sheet]],Prg!$A$7:$F$31,6,FALSE)=Prg!$O$2,VLOOKUP(Table1[[#This Row],[sheet]],Prg!$A$7:$F$31,6,FALSE)=Prg!$O$3),"Yes","No")</f>
        <v>No</v>
      </c>
      <c r="AB584" s="66">
        <v>2023</v>
      </c>
      <c r="AC584" s="72">
        <v>16</v>
      </c>
      <c r="AD584" s="66">
        <f ca="1">IF(ISERROR(VLOOKUP(Table1[[#This Row],[item]],INDIRECT("'"&amp;Table1[[#This Row],[sheet]]&amp;"'!$A$8:$T$42"),Table1[[#This Row],[r]],FALSE)),"",VLOOKUP(Table1[[#This Row],[item]],INDIRECT("'"&amp;Table1[[#This Row],[sheet]]&amp;"'!$A$8:$T$42"),Table1[[#This Row],[r]],FALSE))</f>
        <v>0</v>
      </c>
      <c r="AE584" s="72" t="str">
        <f>IF(VLOOKUP(Table1[[#This Row],[sheet]],Prg!$A$7:$J$31,10,FALSE)="","",VLOOKUP(Table1[[#This Row],[sheet]],Prg!$A$7:$J$31,10,FALSE)*1)</f>
        <v/>
      </c>
      <c r="AF584" s="72">
        <f>VLOOKUP(Table1[[#This Row],[sheet]],Prg!$A$7:$J$31,5,FALSE)</f>
        <v>0</v>
      </c>
      <c r="AG584" s="72">
        <f>ROW()</f>
        <v>584</v>
      </c>
    </row>
    <row r="585" spans="24:33" hidden="1" x14ac:dyDescent="0.35">
      <c r="X585" s="66">
        <v>4</v>
      </c>
      <c r="Y585" s="66" t="s">
        <v>494</v>
      </c>
      <c r="Z585" s="66" t="s">
        <v>465</v>
      </c>
      <c r="AA585" s="66" t="str">
        <f>IF(OR(VLOOKUP(Table1[[#This Row],[sheet]],Prg!$A$7:$F$31,6,FALSE)=Prg!$O$2,VLOOKUP(Table1[[#This Row],[sheet]],Prg!$A$7:$F$31,6,FALSE)=Prg!$O$3),"Yes","No")</f>
        <v>No</v>
      </c>
      <c r="AB585" s="66">
        <v>2023</v>
      </c>
      <c r="AC585" s="72">
        <v>16</v>
      </c>
      <c r="AD585" s="66">
        <f ca="1">IF(ISERROR(VLOOKUP(Table1[[#This Row],[item]],INDIRECT("'"&amp;Table1[[#This Row],[sheet]]&amp;"'!$A$8:$T$42"),Table1[[#This Row],[r]],FALSE)),"",VLOOKUP(Table1[[#This Row],[item]],INDIRECT("'"&amp;Table1[[#This Row],[sheet]]&amp;"'!$A$8:$T$42"),Table1[[#This Row],[r]],FALSE))</f>
        <v>0</v>
      </c>
      <c r="AE585" s="72" t="str">
        <f>IF(VLOOKUP(Table1[[#This Row],[sheet]],Prg!$A$7:$J$31,10,FALSE)="","",VLOOKUP(Table1[[#This Row],[sheet]],Prg!$A$7:$J$31,10,FALSE)*1)</f>
        <v/>
      </c>
      <c r="AF585" s="72">
        <f>VLOOKUP(Table1[[#This Row],[sheet]],Prg!$A$7:$J$31,5,FALSE)</f>
        <v>0</v>
      </c>
      <c r="AG585" s="72">
        <f>ROW()</f>
        <v>585</v>
      </c>
    </row>
    <row r="586" spans="24:33" hidden="1" x14ac:dyDescent="0.35">
      <c r="X586" s="66">
        <v>4</v>
      </c>
      <c r="Y586" s="66" t="s">
        <v>495</v>
      </c>
      <c r="Z586" s="66" t="s">
        <v>18</v>
      </c>
      <c r="AA586" s="66" t="str">
        <f>IF(OR(VLOOKUP(Table1[[#This Row],[sheet]],Prg!$A$7:$F$31,6,FALSE)=Prg!$O$2,VLOOKUP(Table1[[#This Row],[sheet]],Prg!$A$7:$F$31,6,FALSE)=Prg!$O$3),"Yes","No")</f>
        <v>No</v>
      </c>
      <c r="AB586" s="66">
        <v>2023</v>
      </c>
      <c r="AC586" s="72">
        <v>16</v>
      </c>
      <c r="AD586" s="66">
        <f ca="1">IF(ISERROR(VLOOKUP(Table1[[#This Row],[item]],INDIRECT("'"&amp;Table1[[#This Row],[sheet]]&amp;"'!$A$8:$T$42"),Table1[[#This Row],[r]],FALSE)),"",VLOOKUP(Table1[[#This Row],[item]],INDIRECT("'"&amp;Table1[[#This Row],[sheet]]&amp;"'!$A$8:$T$42"),Table1[[#This Row],[r]],FALSE))</f>
        <v>0</v>
      </c>
      <c r="AE586" s="72" t="str">
        <f>IF(VLOOKUP(Table1[[#This Row],[sheet]],Prg!$A$7:$J$31,10,FALSE)="","",VLOOKUP(Table1[[#This Row],[sheet]],Prg!$A$7:$J$31,10,FALSE)*1)</f>
        <v/>
      </c>
      <c r="AF586" s="72">
        <f>VLOOKUP(Table1[[#This Row],[sheet]],Prg!$A$7:$J$31,5,FALSE)</f>
        <v>0</v>
      </c>
      <c r="AG586" s="72">
        <f>ROW()</f>
        <v>586</v>
      </c>
    </row>
    <row r="587" spans="24:33" hidden="1" x14ac:dyDescent="0.35">
      <c r="X587" s="66">
        <v>4</v>
      </c>
      <c r="Y587" s="66" t="s">
        <v>496</v>
      </c>
      <c r="Z587" s="66" t="s">
        <v>19</v>
      </c>
      <c r="AA587" s="66" t="str">
        <f>IF(OR(VLOOKUP(Table1[[#This Row],[sheet]],Prg!$A$7:$F$31,6,FALSE)=Prg!$O$2,VLOOKUP(Table1[[#This Row],[sheet]],Prg!$A$7:$F$31,6,FALSE)=Prg!$O$3),"Yes","No")</f>
        <v>No</v>
      </c>
      <c r="AB587" s="66">
        <v>2023</v>
      </c>
      <c r="AC587" s="72">
        <v>16</v>
      </c>
      <c r="AD587" s="66">
        <f ca="1">IF(ISERROR(VLOOKUP(Table1[[#This Row],[item]],INDIRECT("'"&amp;Table1[[#This Row],[sheet]]&amp;"'!$A$8:$T$42"),Table1[[#This Row],[r]],FALSE)),"",VLOOKUP(Table1[[#This Row],[item]],INDIRECT("'"&amp;Table1[[#This Row],[sheet]]&amp;"'!$A$8:$T$42"),Table1[[#This Row],[r]],FALSE))</f>
        <v>0</v>
      </c>
      <c r="AE587" s="72" t="str">
        <f>IF(VLOOKUP(Table1[[#This Row],[sheet]],Prg!$A$7:$J$31,10,FALSE)="","",VLOOKUP(Table1[[#This Row],[sheet]],Prg!$A$7:$J$31,10,FALSE)*1)</f>
        <v/>
      </c>
      <c r="AF587" s="72">
        <f>VLOOKUP(Table1[[#This Row],[sheet]],Prg!$A$7:$J$31,5,FALSE)</f>
        <v>0</v>
      </c>
      <c r="AG587" s="72">
        <f>ROW()</f>
        <v>587</v>
      </c>
    </row>
    <row r="588" spans="24:33" hidden="1" x14ac:dyDescent="0.35">
      <c r="X588" s="66">
        <v>4</v>
      </c>
      <c r="Y588" s="66" t="s">
        <v>497</v>
      </c>
      <c r="Z588" s="66" t="s">
        <v>20</v>
      </c>
      <c r="AA588" s="66" t="str">
        <f>IF(OR(VLOOKUP(Table1[[#This Row],[sheet]],Prg!$A$7:$F$31,6,FALSE)=Prg!$O$2,VLOOKUP(Table1[[#This Row],[sheet]],Prg!$A$7:$F$31,6,FALSE)=Prg!$O$3),"Yes","No")</f>
        <v>No</v>
      </c>
      <c r="AB588" s="66">
        <v>2023</v>
      </c>
      <c r="AC588" s="72">
        <v>16</v>
      </c>
      <c r="AD588" s="66">
        <f ca="1">IF(ISERROR(VLOOKUP(Table1[[#This Row],[item]],INDIRECT("'"&amp;Table1[[#This Row],[sheet]]&amp;"'!$A$8:$T$42"),Table1[[#This Row],[r]],FALSE)),"",VLOOKUP(Table1[[#This Row],[item]],INDIRECT("'"&amp;Table1[[#This Row],[sheet]]&amp;"'!$A$8:$T$42"),Table1[[#This Row],[r]],FALSE))</f>
        <v>0</v>
      </c>
      <c r="AE588" s="72" t="str">
        <f>IF(VLOOKUP(Table1[[#This Row],[sheet]],Prg!$A$7:$J$31,10,FALSE)="","",VLOOKUP(Table1[[#This Row],[sheet]],Prg!$A$7:$J$31,10,FALSE)*1)</f>
        <v/>
      </c>
      <c r="AF588" s="72">
        <f>VLOOKUP(Table1[[#This Row],[sheet]],Prg!$A$7:$J$31,5,FALSE)</f>
        <v>0</v>
      </c>
      <c r="AG588" s="72">
        <f>ROW()</f>
        <v>588</v>
      </c>
    </row>
    <row r="589" spans="24:33" hidden="1" x14ac:dyDescent="0.35">
      <c r="X589" s="66">
        <v>4</v>
      </c>
      <c r="Y589" s="66" t="s">
        <v>498</v>
      </c>
      <c r="Z589" s="66" t="s">
        <v>466</v>
      </c>
      <c r="AA589" s="66" t="str">
        <f>IF(OR(VLOOKUP(Table1[[#This Row],[sheet]],Prg!$A$7:$F$31,6,FALSE)=Prg!$O$2,VLOOKUP(Table1[[#This Row],[sheet]],Prg!$A$7:$F$31,6,FALSE)=Prg!$O$3),"Yes","No")</f>
        <v>No</v>
      </c>
      <c r="AB589" s="66">
        <v>2023</v>
      </c>
      <c r="AC589" s="72">
        <v>16</v>
      </c>
      <c r="AD589" s="66">
        <f ca="1">IF(ISERROR(VLOOKUP(Table1[[#This Row],[item]],INDIRECT("'"&amp;Table1[[#This Row],[sheet]]&amp;"'!$A$8:$T$42"),Table1[[#This Row],[r]],FALSE)),"",VLOOKUP(Table1[[#This Row],[item]],INDIRECT("'"&amp;Table1[[#This Row],[sheet]]&amp;"'!$A$8:$T$42"),Table1[[#This Row],[r]],FALSE))</f>
        <v>0</v>
      </c>
      <c r="AE589" s="72" t="str">
        <f>IF(VLOOKUP(Table1[[#This Row],[sheet]],Prg!$A$7:$J$31,10,FALSE)="","",VLOOKUP(Table1[[#This Row],[sheet]],Prg!$A$7:$J$31,10,FALSE)*1)</f>
        <v/>
      </c>
      <c r="AF589" s="72">
        <f>VLOOKUP(Table1[[#This Row],[sheet]],Prg!$A$7:$J$31,5,FALSE)</f>
        <v>0</v>
      </c>
      <c r="AG589" s="72">
        <f>ROW()</f>
        <v>589</v>
      </c>
    </row>
    <row r="590" spans="24:33" hidden="1" x14ac:dyDescent="0.35">
      <c r="X590" s="66">
        <v>4</v>
      </c>
      <c r="Y590" s="66" t="s">
        <v>499</v>
      </c>
      <c r="Z590" s="66" t="s">
        <v>21</v>
      </c>
      <c r="AA590" s="66" t="str">
        <f>IF(OR(VLOOKUP(Table1[[#This Row],[sheet]],Prg!$A$7:$F$31,6,FALSE)=Prg!$O$2,VLOOKUP(Table1[[#This Row],[sheet]],Prg!$A$7:$F$31,6,FALSE)=Prg!$O$3),"Yes","No")</f>
        <v>No</v>
      </c>
      <c r="AB590" s="66">
        <v>2023</v>
      </c>
      <c r="AC590" s="72">
        <v>16</v>
      </c>
      <c r="AD590" s="66">
        <f ca="1">IF(ISERROR(VLOOKUP(Table1[[#This Row],[item]],INDIRECT("'"&amp;Table1[[#This Row],[sheet]]&amp;"'!$A$8:$T$42"),Table1[[#This Row],[r]],FALSE)),"",VLOOKUP(Table1[[#This Row],[item]],INDIRECT("'"&amp;Table1[[#This Row],[sheet]]&amp;"'!$A$8:$T$42"),Table1[[#This Row],[r]],FALSE))</f>
        <v>0</v>
      </c>
      <c r="AE590" s="72" t="str">
        <f>IF(VLOOKUP(Table1[[#This Row],[sheet]],Prg!$A$7:$J$31,10,FALSE)="","",VLOOKUP(Table1[[#This Row],[sheet]],Prg!$A$7:$J$31,10,FALSE)*1)</f>
        <v/>
      </c>
      <c r="AF590" s="72">
        <f>VLOOKUP(Table1[[#This Row],[sheet]],Prg!$A$7:$J$31,5,FALSE)</f>
        <v>0</v>
      </c>
      <c r="AG590" s="72">
        <f>ROW()</f>
        <v>590</v>
      </c>
    </row>
    <row r="591" spans="24:33" hidden="1" x14ac:dyDescent="0.35">
      <c r="X591" s="66">
        <v>4</v>
      </c>
      <c r="Y591" s="66" t="s">
        <v>500</v>
      </c>
      <c r="Z591" s="66" t="s">
        <v>22</v>
      </c>
      <c r="AA591" s="66" t="str">
        <f>IF(OR(VLOOKUP(Table1[[#This Row],[sheet]],Prg!$A$7:$F$31,6,FALSE)=Prg!$O$2,VLOOKUP(Table1[[#This Row],[sheet]],Prg!$A$7:$F$31,6,FALSE)=Prg!$O$3),"Yes","No")</f>
        <v>No</v>
      </c>
      <c r="AB591" s="66">
        <v>2023</v>
      </c>
      <c r="AC591" s="72">
        <v>16</v>
      </c>
      <c r="AD591" s="66">
        <f ca="1">IF(ISERROR(VLOOKUP(Table1[[#This Row],[item]],INDIRECT("'"&amp;Table1[[#This Row],[sheet]]&amp;"'!$A$8:$T$42"),Table1[[#This Row],[r]],FALSE)),"",VLOOKUP(Table1[[#This Row],[item]],INDIRECT("'"&amp;Table1[[#This Row],[sheet]]&amp;"'!$A$8:$T$42"),Table1[[#This Row],[r]],FALSE))</f>
        <v>0</v>
      </c>
      <c r="AE591" s="72" t="str">
        <f>IF(VLOOKUP(Table1[[#This Row],[sheet]],Prg!$A$7:$J$31,10,FALSE)="","",VLOOKUP(Table1[[#This Row],[sheet]],Prg!$A$7:$J$31,10,FALSE)*1)</f>
        <v/>
      </c>
      <c r="AF591" s="72">
        <f>VLOOKUP(Table1[[#This Row],[sheet]],Prg!$A$7:$J$31,5,FALSE)</f>
        <v>0</v>
      </c>
      <c r="AG591" s="72">
        <f>ROW()</f>
        <v>591</v>
      </c>
    </row>
    <row r="592" spans="24:33" hidden="1" x14ac:dyDescent="0.35">
      <c r="X592" s="66">
        <v>4</v>
      </c>
      <c r="Y592" s="66" t="s">
        <v>501</v>
      </c>
      <c r="Z592" s="66" t="s">
        <v>23</v>
      </c>
      <c r="AA592" s="66" t="str">
        <f>IF(OR(VLOOKUP(Table1[[#This Row],[sheet]],Prg!$A$7:$F$31,6,FALSE)=Prg!$O$2,VLOOKUP(Table1[[#This Row],[sheet]],Prg!$A$7:$F$31,6,FALSE)=Prg!$O$3),"Yes","No")</f>
        <v>No</v>
      </c>
      <c r="AB592" s="66">
        <v>2023</v>
      </c>
      <c r="AC592" s="72">
        <v>16</v>
      </c>
      <c r="AD592" s="66">
        <f ca="1">IF(ISERROR(VLOOKUP(Table1[[#This Row],[item]],INDIRECT("'"&amp;Table1[[#This Row],[sheet]]&amp;"'!$A$8:$T$42"),Table1[[#This Row],[r]],FALSE)),"",VLOOKUP(Table1[[#This Row],[item]],INDIRECT("'"&amp;Table1[[#This Row],[sheet]]&amp;"'!$A$8:$T$42"),Table1[[#This Row],[r]],FALSE))</f>
        <v>0</v>
      </c>
      <c r="AE592" s="72" t="str">
        <f>IF(VLOOKUP(Table1[[#This Row],[sheet]],Prg!$A$7:$J$31,10,FALSE)="","",VLOOKUP(Table1[[#This Row],[sheet]],Prg!$A$7:$J$31,10,FALSE)*1)</f>
        <v/>
      </c>
      <c r="AF592" s="72">
        <f>VLOOKUP(Table1[[#This Row],[sheet]],Prg!$A$7:$J$31,5,FALSE)</f>
        <v>0</v>
      </c>
      <c r="AG592" s="72">
        <f>ROW()</f>
        <v>592</v>
      </c>
    </row>
    <row r="593" spans="24:33" hidden="1" x14ac:dyDescent="0.35">
      <c r="X593" s="66">
        <v>4</v>
      </c>
      <c r="Y593" s="66" t="s">
        <v>502</v>
      </c>
      <c r="Z593" s="66" t="s">
        <v>467</v>
      </c>
      <c r="AA593" s="66" t="str">
        <f>IF(OR(VLOOKUP(Table1[[#This Row],[sheet]],Prg!$A$7:$F$31,6,FALSE)=Prg!$O$2,VLOOKUP(Table1[[#This Row],[sheet]],Prg!$A$7:$F$31,6,FALSE)=Prg!$O$3),"Yes","No")</f>
        <v>No</v>
      </c>
      <c r="AB593" s="66">
        <v>2023</v>
      </c>
      <c r="AC593" s="72">
        <v>16</v>
      </c>
      <c r="AD593" s="66">
        <f ca="1">IF(ISERROR(VLOOKUP(Table1[[#This Row],[item]],INDIRECT("'"&amp;Table1[[#This Row],[sheet]]&amp;"'!$A$8:$T$42"),Table1[[#This Row],[r]],FALSE)),"",VLOOKUP(Table1[[#This Row],[item]],INDIRECT("'"&amp;Table1[[#This Row],[sheet]]&amp;"'!$A$8:$T$42"),Table1[[#This Row],[r]],FALSE))</f>
        <v>0</v>
      </c>
      <c r="AE593" s="72" t="str">
        <f>IF(VLOOKUP(Table1[[#This Row],[sheet]],Prg!$A$7:$J$31,10,FALSE)="","",VLOOKUP(Table1[[#This Row],[sheet]],Prg!$A$7:$J$31,10,FALSE)*1)</f>
        <v/>
      </c>
      <c r="AF593" s="72">
        <f>VLOOKUP(Table1[[#This Row],[sheet]],Prg!$A$7:$J$31,5,FALSE)</f>
        <v>0</v>
      </c>
      <c r="AG593" s="72">
        <f>ROW()</f>
        <v>593</v>
      </c>
    </row>
    <row r="594" spans="24:33" hidden="1" x14ac:dyDescent="0.35">
      <c r="X594" s="66">
        <v>4</v>
      </c>
      <c r="Y594" s="66" t="s">
        <v>473</v>
      </c>
      <c r="Z594" s="66" t="s">
        <v>1</v>
      </c>
      <c r="AA594" s="66" t="str">
        <f>IF(OR(VLOOKUP(Table1[[#This Row],[sheet]],Prg!$A$7:$F$31,6,FALSE)=Prg!$O$2,VLOOKUP(Table1[[#This Row],[sheet]],Prg!$A$7:$F$31,6,FALSE)=Prg!$O$3),"Yes","No")</f>
        <v>No</v>
      </c>
      <c r="AB594" s="66">
        <v>2023</v>
      </c>
      <c r="AC594" s="72">
        <v>16</v>
      </c>
      <c r="AD594" s="66">
        <f ca="1">IF(ISERROR(VLOOKUP(Table1[[#This Row],[item]],INDIRECT("'"&amp;Table1[[#This Row],[sheet]]&amp;"'!$A$8:$T$42"),Table1[[#This Row],[r]],FALSE)),"",VLOOKUP(Table1[[#This Row],[item]],INDIRECT("'"&amp;Table1[[#This Row],[sheet]]&amp;"'!$A$8:$T$42"),Table1[[#This Row],[r]],FALSE))</f>
        <v>0</v>
      </c>
      <c r="AE594" s="72" t="str">
        <f>IF(VLOOKUP(Table1[[#This Row],[sheet]],Prg!$A$7:$J$31,10,FALSE)="","",VLOOKUP(Table1[[#This Row],[sheet]],Prg!$A$7:$J$31,10,FALSE)*1)</f>
        <v/>
      </c>
      <c r="AF594" s="72">
        <f>VLOOKUP(Table1[[#This Row],[sheet]],Prg!$A$7:$J$31,5,FALSE)</f>
        <v>0</v>
      </c>
      <c r="AG594" s="72">
        <f>ROW()</f>
        <v>594</v>
      </c>
    </row>
    <row r="595" spans="24:33" hidden="1" x14ac:dyDescent="0.35">
      <c r="X595" s="66">
        <v>4</v>
      </c>
      <c r="Y595" s="66" t="s">
        <v>474</v>
      </c>
      <c r="Z595" s="66" t="s">
        <v>24</v>
      </c>
      <c r="AA595" s="66" t="str">
        <f>IF(OR(VLOOKUP(Table1[[#This Row],[sheet]],Prg!$A$7:$F$31,6,FALSE)=Prg!$O$2,VLOOKUP(Table1[[#This Row],[sheet]],Prg!$A$7:$F$31,6,FALSE)=Prg!$O$3),"Yes","No")</f>
        <v>No</v>
      </c>
      <c r="AB595" s="66">
        <v>2023</v>
      </c>
      <c r="AC595" s="72">
        <v>16</v>
      </c>
      <c r="AD595" s="66">
        <f ca="1">IF(ISERROR(VLOOKUP(Table1[[#This Row],[item]],INDIRECT("'"&amp;Table1[[#This Row],[sheet]]&amp;"'!$A$8:$T$42"),Table1[[#This Row],[r]],FALSE)),"",VLOOKUP(Table1[[#This Row],[item]],INDIRECT("'"&amp;Table1[[#This Row],[sheet]]&amp;"'!$A$8:$T$42"),Table1[[#This Row],[r]],FALSE))</f>
        <v>0</v>
      </c>
      <c r="AE595" s="72" t="str">
        <f>IF(VLOOKUP(Table1[[#This Row],[sheet]],Prg!$A$7:$J$31,10,FALSE)="","",VLOOKUP(Table1[[#This Row],[sheet]],Prg!$A$7:$J$31,10,FALSE)*1)</f>
        <v/>
      </c>
      <c r="AF595" s="72">
        <f>VLOOKUP(Table1[[#This Row],[sheet]],Prg!$A$7:$J$31,5,FALSE)</f>
        <v>0</v>
      </c>
      <c r="AG595" s="72">
        <f>ROW()</f>
        <v>595</v>
      </c>
    </row>
    <row r="596" spans="24:33" hidden="1" x14ac:dyDescent="0.35">
      <c r="X596" s="66">
        <v>4</v>
      </c>
      <c r="Y596" s="66" t="s">
        <v>477</v>
      </c>
      <c r="Z596" s="66" t="s">
        <v>25</v>
      </c>
      <c r="AA596" s="66" t="str">
        <f>IF(OR(VLOOKUP(Table1[[#This Row],[sheet]],Prg!$A$7:$F$31,6,FALSE)=Prg!$O$2,VLOOKUP(Table1[[#This Row],[sheet]],Prg!$A$7:$F$31,6,FALSE)=Prg!$O$3),"Yes","No")</f>
        <v>No</v>
      </c>
      <c r="AB596" s="66">
        <v>2023</v>
      </c>
      <c r="AC596" s="72">
        <v>16</v>
      </c>
      <c r="AD596" s="66">
        <f ca="1">IF(ISERROR(VLOOKUP(Table1[[#This Row],[item]],INDIRECT("'"&amp;Table1[[#This Row],[sheet]]&amp;"'!$A$8:$T$42"),Table1[[#This Row],[r]],FALSE)),"",VLOOKUP(Table1[[#This Row],[item]],INDIRECT("'"&amp;Table1[[#This Row],[sheet]]&amp;"'!$A$8:$T$42"),Table1[[#This Row],[r]],FALSE))</f>
        <v>0</v>
      </c>
      <c r="AE596" s="72" t="str">
        <f>IF(VLOOKUP(Table1[[#This Row],[sheet]],Prg!$A$7:$J$31,10,FALSE)="","",VLOOKUP(Table1[[#This Row],[sheet]],Prg!$A$7:$J$31,10,FALSE)*1)</f>
        <v/>
      </c>
      <c r="AF596" s="72">
        <f>VLOOKUP(Table1[[#This Row],[sheet]],Prg!$A$7:$J$31,5,FALSE)</f>
        <v>0</v>
      </c>
      <c r="AG596" s="72">
        <f>ROW()</f>
        <v>596</v>
      </c>
    </row>
    <row r="597" spans="24:33" hidden="1" x14ac:dyDescent="0.35">
      <c r="X597" s="66">
        <v>4</v>
      </c>
      <c r="Y597" s="66" t="s">
        <v>478</v>
      </c>
      <c r="Z597" s="66" t="s">
        <v>26</v>
      </c>
      <c r="AA597" s="66" t="str">
        <f>IF(OR(VLOOKUP(Table1[[#This Row],[sheet]],Prg!$A$7:$F$31,6,FALSE)=Prg!$O$2,VLOOKUP(Table1[[#This Row],[sheet]],Prg!$A$7:$F$31,6,FALSE)=Prg!$O$3),"Yes","No")</f>
        <v>No</v>
      </c>
      <c r="AB597" s="66">
        <v>2023</v>
      </c>
      <c r="AC597" s="72">
        <v>16</v>
      </c>
      <c r="AD597" s="66">
        <f ca="1">IF(ISERROR(VLOOKUP(Table1[[#This Row],[item]],INDIRECT("'"&amp;Table1[[#This Row],[sheet]]&amp;"'!$A$8:$T$42"),Table1[[#This Row],[r]],FALSE)),"",VLOOKUP(Table1[[#This Row],[item]],INDIRECT("'"&amp;Table1[[#This Row],[sheet]]&amp;"'!$A$8:$T$42"),Table1[[#This Row],[r]],FALSE))</f>
        <v>0</v>
      </c>
      <c r="AE597" s="72" t="str">
        <f>IF(VLOOKUP(Table1[[#This Row],[sheet]],Prg!$A$7:$J$31,10,FALSE)="","",VLOOKUP(Table1[[#This Row],[sheet]],Prg!$A$7:$J$31,10,FALSE)*1)</f>
        <v/>
      </c>
      <c r="AF597" s="72">
        <f>VLOOKUP(Table1[[#This Row],[sheet]],Prg!$A$7:$J$31,5,FALSE)</f>
        <v>0</v>
      </c>
      <c r="AG597" s="72">
        <f>ROW()</f>
        <v>597</v>
      </c>
    </row>
    <row r="598" spans="24:33" hidden="1" x14ac:dyDescent="0.35">
      <c r="X598" s="66">
        <v>4</v>
      </c>
      <c r="Y598" s="66" t="s">
        <v>479</v>
      </c>
      <c r="Z598" s="66" t="s">
        <v>27</v>
      </c>
      <c r="AA598" s="66" t="str">
        <f>IF(OR(VLOOKUP(Table1[[#This Row],[sheet]],Prg!$A$7:$F$31,6,FALSE)=Prg!$O$2,VLOOKUP(Table1[[#This Row],[sheet]],Prg!$A$7:$F$31,6,FALSE)=Prg!$O$3),"Yes","No")</f>
        <v>No</v>
      </c>
      <c r="AB598" s="66">
        <v>2023</v>
      </c>
      <c r="AC598" s="72">
        <v>16</v>
      </c>
      <c r="AD598" s="66">
        <f ca="1">IF(ISERROR(VLOOKUP(Table1[[#This Row],[item]],INDIRECT("'"&amp;Table1[[#This Row],[sheet]]&amp;"'!$A$8:$T$42"),Table1[[#This Row],[r]],FALSE)),"",VLOOKUP(Table1[[#This Row],[item]],INDIRECT("'"&amp;Table1[[#This Row],[sheet]]&amp;"'!$A$8:$T$42"),Table1[[#This Row],[r]],FALSE))</f>
        <v>0</v>
      </c>
      <c r="AE598" s="72" t="str">
        <f>IF(VLOOKUP(Table1[[#This Row],[sheet]],Prg!$A$7:$J$31,10,FALSE)="","",VLOOKUP(Table1[[#This Row],[sheet]],Prg!$A$7:$J$31,10,FALSE)*1)</f>
        <v/>
      </c>
      <c r="AF598" s="72">
        <f>VLOOKUP(Table1[[#This Row],[sheet]],Prg!$A$7:$J$31,5,FALSE)</f>
        <v>0</v>
      </c>
      <c r="AG598" s="72">
        <f>ROW()</f>
        <v>598</v>
      </c>
    </row>
    <row r="599" spans="24:33" hidden="1" x14ac:dyDescent="0.35">
      <c r="X599" s="66">
        <v>4</v>
      </c>
      <c r="Y599" s="66" t="s">
        <v>475</v>
      </c>
      <c r="Z599" s="66" t="s">
        <v>28</v>
      </c>
      <c r="AA599" s="66" t="str">
        <f>IF(OR(VLOOKUP(Table1[[#This Row],[sheet]],Prg!$A$7:$F$31,6,FALSE)=Prg!$O$2,VLOOKUP(Table1[[#This Row],[sheet]],Prg!$A$7:$F$31,6,FALSE)=Prg!$O$3),"Yes","No")</f>
        <v>No</v>
      </c>
      <c r="AB599" s="66">
        <v>2023</v>
      </c>
      <c r="AC599" s="72">
        <v>16</v>
      </c>
      <c r="AD599" s="66">
        <f ca="1">IF(ISERROR(VLOOKUP(Table1[[#This Row],[item]],INDIRECT("'"&amp;Table1[[#This Row],[sheet]]&amp;"'!$A$8:$T$42"),Table1[[#This Row],[r]],FALSE)),"",VLOOKUP(Table1[[#This Row],[item]],INDIRECT("'"&amp;Table1[[#This Row],[sheet]]&amp;"'!$A$8:$T$42"),Table1[[#This Row],[r]],FALSE))</f>
        <v>0</v>
      </c>
      <c r="AE599" s="72" t="str">
        <f>IF(VLOOKUP(Table1[[#This Row],[sheet]],Prg!$A$7:$J$31,10,FALSE)="","",VLOOKUP(Table1[[#This Row],[sheet]],Prg!$A$7:$J$31,10,FALSE)*1)</f>
        <v/>
      </c>
      <c r="AF599" s="72">
        <f>VLOOKUP(Table1[[#This Row],[sheet]],Prg!$A$7:$J$31,5,FALSE)</f>
        <v>0</v>
      </c>
      <c r="AG599" s="72">
        <f>ROW()</f>
        <v>599</v>
      </c>
    </row>
    <row r="600" spans="24:33" hidden="1" x14ac:dyDescent="0.35">
      <c r="X600" s="66">
        <v>4</v>
      </c>
      <c r="Y600" s="66" t="s">
        <v>480</v>
      </c>
      <c r="Z600" s="66" t="s">
        <v>29</v>
      </c>
      <c r="AA600" s="66" t="str">
        <f>IF(OR(VLOOKUP(Table1[[#This Row],[sheet]],Prg!$A$7:$F$31,6,FALSE)=Prg!$O$2,VLOOKUP(Table1[[#This Row],[sheet]],Prg!$A$7:$F$31,6,FALSE)=Prg!$O$3),"Yes","No")</f>
        <v>No</v>
      </c>
      <c r="AB600" s="66">
        <v>2023</v>
      </c>
      <c r="AC600" s="72">
        <v>16</v>
      </c>
      <c r="AD600" s="66">
        <f ca="1">IF(ISERROR(VLOOKUP(Table1[[#This Row],[item]],INDIRECT("'"&amp;Table1[[#This Row],[sheet]]&amp;"'!$A$8:$T$42"),Table1[[#This Row],[r]],FALSE)),"",VLOOKUP(Table1[[#This Row],[item]],INDIRECT("'"&amp;Table1[[#This Row],[sheet]]&amp;"'!$A$8:$T$42"),Table1[[#This Row],[r]],FALSE))</f>
        <v>0</v>
      </c>
      <c r="AE600" s="72" t="str">
        <f>IF(VLOOKUP(Table1[[#This Row],[sheet]],Prg!$A$7:$J$31,10,FALSE)="","",VLOOKUP(Table1[[#This Row],[sheet]],Prg!$A$7:$J$31,10,FALSE)*1)</f>
        <v/>
      </c>
      <c r="AF600" s="72">
        <f>VLOOKUP(Table1[[#This Row],[sheet]],Prg!$A$7:$J$31,5,FALSE)</f>
        <v>0</v>
      </c>
      <c r="AG600" s="72">
        <f>ROW()</f>
        <v>600</v>
      </c>
    </row>
    <row r="601" spans="24:33" hidden="1" x14ac:dyDescent="0.35">
      <c r="X601" s="66">
        <v>4</v>
      </c>
      <c r="Y601" s="66" t="s">
        <v>481</v>
      </c>
      <c r="Z601" s="66" t="s">
        <v>30</v>
      </c>
      <c r="AA601" s="66" t="str">
        <f>IF(OR(VLOOKUP(Table1[[#This Row],[sheet]],Prg!$A$7:$F$31,6,FALSE)=Prg!$O$2,VLOOKUP(Table1[[#This Row],[sheet]],Prg!$A$7:$F$31,6,FALSE)=Prg!$O$3),"Yes","No")</f>
        <v>No</v>
      </c>
      <c r="AB601" s="66">
        <v>2023</v>
      </c>
      <c r="AC601" s="72">
        <v>16</v>
      </c>
      <c r="AD601" s="66">
        <f ca="1">IF(ISERROR(VLOOKUP(Table1[[#This Row],[item]],INDIRECT("'"&amp;Table1[[#This Row],[sheet]]&amp;"'!$A$8:$T$42"),Table1[[#This Row],[r]],FALSE)),"",VLOOKUP(Table1[[#This Row],[item]],INDIRECT("'"&amp;Table1[[#This Row],[sheet]]&amp;"'!$A$8:$T$42"),Table1[[#This Row],[r]],FALSE))</f>
        <v>0</v>
      </c>
      <c r="AE601" s="72" t="str">
        <f>IF(VLOOKUP(Table1[[#This Row],[sheet]],Prg!$A$7:$J$31,10,FALSE)="","",VLOOKUP(Table1[[#This Row],[sheet]],Prg!$A$7:$J$31,10,FALSE)*1)</f>
        <v/>
      </c>
      <c r="AF601" s="72">
        <f>VLOOKUP(Table1[[#This Row],[sheet]],Prg!$A$7:$J$31,5,FALSE)</f>
        <v>0</v>
      </c>
      <c r="AG601" s="72">
        <f>ROW()</f>
        <v>601</v>
      </c>
    </row>
    <row r="602" spans="24:33" hidden="1" x14ac:dyDescent="0.35">
      <c r="X602" s="66">
        <v>4</v>
      </c>
      <c r="Y602" s="66" t="s">
        <v>482</v>
      </c>
      <c r="Z602" s="66" t="s">
        <v>27</v>
      </c>
      <c r="AA602" s="66" t="str">
        <f>IF(OR(VLOOKUP(Table1[[#This Row],[sheet]],Prg!$A$7:$F$31,6,FALSE)=Prg!$O$2,VLOOKUP(Table1[[#This Row],[sheet]],Prg!$A$7:$F$31,6,FALSE)=Prg!$O$3),"Yes","No")</f>
        <v>No</v>
      </c>
      <c r="AB602" s="66">
        <v>2023</v>
      </c>
      <c r="AC602" s="72">
        <v>16</v>
      </c>
      <c r="AD602" s="66">
        <f ca="1">IF(ISERROR(VLOOKUP(Table1[[#This Row],[item]],INDIRECT("'"&amp;Table1[[#This Row],[sheet]]&amp;"'!$A$8:$T$42"),Table1[[#This Row],[r]],FALSE)),"",VLOOKUP(Table1[[#This Row],[item]],INDIRECT("'"&amp;Table1[[#This Row],[sheet]]&amp;"'!$A$8:$T$42"),Table1[[#This Row],[r]],FALSE))</f>
        <v>0</v>
      </c>
      <c r="AE602" s="72" t="str">
        <f>IF(VLOOKUP(Table1[[#This Row],[sheet]],Prg!$A$7:$J$31,10,FALSE)="","",VLOOKUP(Table1[[#This Row],[sheet]],Prg!$A$7:$J$31,10,FALSE)*1)</f>
        <v/>
      </c>
      <c r="AF602" s="72">
        <f>VLOOKUP(Table1[[#This Row],[sheet]],Prg!$A$7:$J$31,5,FALSE)</f>
        <v>0</v>
      </c>
      <c r="AG602" s="72">
        <f>ROW()</f>
        <v>602</v>
      </c>
    </row>
    <row r="603" spans="24:33" hidden="1" x14ac:dyDescent="0.35">
      <c r="X603" s="66">
        <v>4</v>
      </c>
      <c r="Y603" s="66" t="s">
        <v>476</v>
      </c>
      <c r="Z603" s="66" t="s">
        <v>469</v>
      </c>
      <c r="AA603" s="66" t="str">
        <f>IF(OR(VLOOKUP(Table1[[#This Row],[sheet]],Prg!$A$7:$F$31,6,FALSE)=Prg!$O$2,VLOOKUP(Table1[[#This Row],[sheet]],Prg!$A$7:$F$31,6,FALSE)=Prg!$O$3),"Yes","No")</f>
        <v>No</v>
      </c>
      <c r="AB603" s="66">
        <v>2023</v>
      </c>
      <c r="AC603" s="72">
        <v>16</v>
      </c>
      <c r="AD603" s="66">
        <f ca="1">IF(ISERROR(VLOOKUP(Table1[[#This Row],[item]],INDIRECT("'"&amp;Table1[[#This Row],[sheet]]&amp;"'!$A$8:$T$42"),Table1[[#This Row],[r]],FALSE)),"",VLOOKUP(Table1[[#This Row],[item]],INDIRECT("'"&amp;Table1[[#This Row],[sheet]]&amp;"'!$A$8:$T$42"),Table1[[#This Row],[r]],FALSE))</f>
        <v>0</v>
      </c>
      <c r="AE603" s="72" t="str">
        <f>IF(VLOOKUP(Table1[[#This Row],[sheet]],Prg!$A$7:$J$31,10,FALSE)="","",VLOOKUP(Table1[[#This Row],[sheet]],Prg!$A$7:$J$31,10,FALSE)*1)</f>
        <v/>
      </c>
      <c r="AF603" s="72">
        <f>VLOOKUP(Table1[[#This Row],[sheet]],Prg!$A$7:$J$31,5,FALSE)</f>
        <v>0</v>
      </c>
      <c r="AG603" s="72">
        <f>ROW()</f>
        <v>603</v>
      </c>
    </row>
    <row r="604" spans="24:33" hidden="1" x14ac:dyDescent="0.35">
      <c r="X604" s="66">
        <v>4</v>
      </c>
      <c r="Y604" s="66" t="s">
        <v>483</v>
      </c>
      <c r="Z604" s="66" t="s">
        <v>470</v>
      </c>
      <c r="AA604" s="66" t="str">
        <f>IF(OR(VLOOKUP(Table1[[#This Row],[sheet]],Prg!$A$7:$F$31,6,FALSE)=Prg!$O$2,VLOOKUP(Table1[[#This Row],[sheet]],Prg!$A$7:$F$31,6,FALSE)=Prg!$O$3),"Yes","No")</f>
        <v>No</v>
      </c>
      <c r="AB604" s="66">
        <v>2023</v>
      </c>
      <c r="AC604" s="72">
        <v>16</v>
      </c>
      <c r="AD604" s="66">
        <f ca="1">IF(ISERROR(VLOOKUP(Table1[[#This Row],[item]],INDIRECT("'"&amp;Table1[[#This Row],[sheet]]&amp;"'!$A$8:$T$42"),Table1[[#This Row],[r]],FALSE)),"",VLOOKUP(Table1[[#This Row],[item]],INDIRECT("'"&amp;Table1[[#This Row],[sheet]]&amp;"'!$A$8:$T$42"),Table1[[#This Row],[r]],FALSE))</f>
        <v>0</v>
      </c>
      <c r="AE604" s="72" t="str">
        <f>IF(VLOOKUP(Table1[[#This Row],[sheet]],Prg!$A$7:$J$31,10,FALSE)="","",VLOOKUP(Table1[[#This Row],[sheet]],Prg!$A$7:$J$31,10,FALSE)*1)</f>
        <v/>
      </c>
      <c r="AF604" s="72">
        <f>VLOOKUP(Table1[[#This Row],[sheet]],Prg!$A$7:$J$31,5,FALSE)</f>
        <v>0</v>
      </c>
      <c r="AG604" s="72">
        <f>ROW()</f>
        <v>604</v>
      </c>
    </row>
    <row r="605" spans="24:33" hidden="1" x14ac:dyDescent="0.35">
      <c r="X605" s="66">
        <v>4</v>
      </c>
      <c r="Y605" s="66" t="s">
        <v>484</v>
      </c>
      <c r="Z605" s="66" t="s">
        <v>471</v>
      </c>
      <c r="AA605" s="66" t="str">
        <f>IF(OR(VLOOKUP(Table1[[#This Row],[sheet]],Prg!$A$7:$F$31,6,FALSE)=Prg!$O$2,VLOOKUP(Table1[[#This Row],[sheet]],Prg!$A$7:$F$31,6,FALSE)=Prg!$O$3),"Yes","No")</f>
        <v>No</v>
      </c>
      <c r="AB605" s="66">
        <v>2023</v>
      </c>
      <c r="AC605" s="72">
        <v>16</v>
      </c>
      <c r="AD605" s="66">
        <f ca="1">IF(ISERROR(VLOOKUP(Table1[[#This Row],[item]],INDIRECT("'"&amp;Table1[[#This Row],[sheet]]&amp;"'!$A$8:$T$42"),Table1[[#This Row],[r]],FALSE)),"",VLOOKUP(Table1[[#This Row],[item]],INDIRECT("'"&amp;Table1[[#This Row],[sheet]]&amp;"'!$A$8:$T$42"),Table1[[#This Row],[r]],FALSE))</f>
        <v>0</v>
      </c>
      <c r="AE605" s="72" t="str">
        <f>IF(VLOOKUP(Table1[[#This Row],[sheet]],Prg!$A$7:$J$31,10,FALSE)="","",VLOOKUP(Table1[[#This Row],[sheet]],Prg!$A$7:$J$31,10,FALSE)*1)</f>
        <v/>
      </c>
      <c r="AF605" s="72">
        <f>VLOOKUP(Table1[[#This Row],[sheet]],Prg!$A$7:$J$31,5,FALSE)</f>
        <v>0</v>
      </c>
      <c r="AG605" s="72">
        <f>ROW()</f>
        <v>605</v>
      </c>
    </row>
    <row r="606" spans="24:33" hidden="1" x14ac:dyDescent="0.35">
      <c r="X606" s="66">
        <v>4</v>
      </c>
      <c r="Y606" s="66" t="s">
        <v>485</v>
      </c>
      <c r="Z606" s="66" t="s">
        <v>472</v>
      </c>
      <c r="AA606" s="66" t="str">
        <f>IF(OR(VLOOKUP(Table1[[#This Row],[sheet]],Prg!$A$7:$F$31,6,FALSE)=Prg!$O$2,VLOOKUP(Table1[[#This Row],[sheet]],Prg!$A$7:$F$31,6,FALSE)=Prg!$O$3),"Yes","No")</f>
        <v>No</v>
      </c>
      <c r="AB606" s="66">
        <v>2023</v>
      </c>
      <c r="AC606" s="72">
        <v>16</v>
      </c>
      <c r="AD606" s="66">
        <f ca="1">IF(ISERROR(VLOOKUP(Table1[[#This Row],[item]],INDIRECT("'"&amp;Table1[[#This Row],[sheet]]&amp;"'!$A$8:$T$42"),Table1[[#This Row],[r]],FALSE)),"",VLOOKUP(Table1[[#This Row],[item]],INDIRECT("'"&amp;Table1[[#This Row],[sheet]]&amp;"'!$A$8:$T$42"),Table1[[#This Row],[r]],FALSE))</f>
        <v>0</v>
      </c>
      <c r="AE606" s="72" t="str">
        <f>IF(VLOOKUP(Table1[[#This Row],[sheet]],Prg!$A$7:$J$31,10,FALSE)="","",VLOOKUP(Table1[[#This Row],[sheet]],Prg!$A$7:$J$31,10,FALSE)*1)</f>
        <v/>
      </c>
      <c r="AF606" s="72">
        <f>VLOOKUP(Table1[[#This Row],[sheet]],Prg!$A$7:$J$31,5,FALSE)</f>
        <v>0</v>
      </c>
      <c r="AG606" s="72">
        <f>ROW()</f>
        <v>606</v>
      </c>
    </row>
    <row r="607" spans="24:33" hidden="1" x14ac:dyDescent="0.35">
      <c r="X607" s="66">
        <v>4</v>
      </c>
      <c r="Y607" s="66" t="s">
        <v>486</v>
      </c>
      <c r="Z607" s="66" t="s">
        <v>31</v>
      </c>
      <c r="AA607" s="66" t="str">
        <f>IF(OR(VLOOKUP(Table1[[#This Row],[sheet]],Prg!$A$7:$F$31,6,FALSE)=Prg!$O$2,VLOOKUP(Table1[[#This Row],[sheet]],Prg!$A$7:$F$31,6,FALSE)=Prg!$O$3),"Yes","No")</f>
        <v>No</v>
      </c>
      <c r="AB607" s="66">
        <v>2023</v>
      </c>
      <c r="AC607" s="72">
        <v>16</v>
      </c>
      <c r="AD607" s="66">
        <f ca="1">IF(ISERROR(VLOOKUP(Table1[[#This Row],[item]],INDIRECT("'"&amp;Table1[[#This Row],[sheet]]&amp;"'!$A$8:$T$42"),Table1[[#This Row],[r]],FALSE)),"",VLOOKUP(Table1[[#This Row],[item]],INDIRECT("'"&amp;Table1[[#This Row],[sheet]]&amp;"'!$A$8:$T$42"),Table1[[#This Row],[r]],FALSE))</f>
        <v>0</v>
      </c>
      <c r="AE607" s="72" t="str">
        <f>IF(VLOOKUP(Table1[[#This Row],[sheet]],Prg!$A$7:$J$31,10,FALSE)="","",VLOOKUP(Table1[[#This Row],[sheet]],Prg!$A$7:$J$31,10,FALSE)*1)</f>
        <v/>
      </c>
      <c r="AF607" s="72">
        <f>VLOOKUP(Table1[[#This Row],[sheet]],Prg!$A$7:$J$31,5,FALSE)</f>
        <v>0</v>
      </c>
      <c r="AG607" s="72">
        <f>ROW()</f>
        <v>607</v>
      </c>
    </row>
    <row r="608" spans="24:33" hidden="1" x14ac:dyDescent="0.35">
      <c r="X608" s="66">
        <v>4</v>
      </c>
      <c r="Y608" s="70" t="s">
        <v>487</v>
      </c>
      <c r="Z608" s="70" t="s">
        <v>12</v>
      </c>
      <c r="AA608" s="70" t="str">
        <f>IF(OR(VLOOKUP(Table1[[#This Row],[sheet]],Prg!$A$7:$F$31,6,FALSE)=Prg!$O$2,VLOOKUP(Table1[[#This Row],[sheet]],Prg!$A$7:$F$31,6,FALSE)=Prg!$O$3),"Yes","No")</f>
        <v>No</v>
      </c>
      <c r="AB608" s="70">
        <v>2024</v>
      </c>
      <c r="AC608" s="72">
        <v>17</v>
      </c>
      <c r="AD608" s="66">
        <f ca="1">IF(ISERROR(VLOOKUP(Table1[[#This Row],[item]],INDIRECT("'"&amp;Table1[[#This Row],[sheet]]&amp;"'!$A$8:$T$42"),Table1[[#This Row],[r]],FALSE)),"",VLOOKUP(Table1[[#This Row],[item]],INDIRECT("'"&amp;Table1[[#This Row],[sheet]]&amp;"'!$A$8:$T$42"),Table1[[#This Row],[r]],FALSE))</f>
        <v>0</v>
      </c>
      <c r="AE608" s="72" t="str">
        <f>IF(VLOOKUP(Table1[[#This Row],[sheet]],Prg!$A$7:$J$31,10,FALSE)="","",VLOOKUP(Table1[[#This Row],[sheet]],Prg!$A$7:$J$31,10,FALSE)*1)</f>
        <v/>
      </c>
      <c r="AF608" s="72">
        <f>VLOOKUP(Table1[[#This Row],[sheet]],Prg!$A$7:$J$31,5,FALSE)</f>
        <v>0</v>
      </c>
      <c r="AG608" s="72">
        <f>ROW()</f>
        <v>608</v>
      </c>
    </row>
    <row r="609" spans="24:33" hidden="1" x14ac:dyDescent="0.35">
      <c r="X609" s="66">
        <v>4</v>
      </c>
      <c r="Y609" s="66" t="s">
        <v>488</v>
      </c>
      <c r="Z609" s="66" t="s">
        <v>13</v>
      </c>
      <c r="AA609" s="66" t="str">
        <f>IF(OR(VLOOKUP(Table1[[#This Row],[sheet]],Prg!$A$7:$F$31,6,FALSE)=Prg!$O$2,VLOOKUP(Table1[[#This Row],[sheet]],Prg!$A$7:$F$31,6,FALSE)=Prg!$O$3),"Yes","No")</f>
        <v>No</v>
      </c>
      <c r="AB609" s="66">
        <v>2024</v>
      </c>
      <c r="AC609" s="72">
        <v>17</v>
      </c>
      <c r="AD609" s="66">
        <f ca="1">IF(ISERROR(VLOOKUP(Table1[[#This Row],[item]],INDIRECT("'"&amp;Table1[[#This Row],[sheet]]&amp;"'!$A$8:$T$42"),Table1[[#This Row],[r]],FALSE)),"",VLOOKUP(Table1[[#This Row],[item]],INDIRECT("'"&amp;Table1[[#This Row],[sheet]]&amp;"'!$A$8:$T$42"),Table1[[#This Row],[r]],FALSE))</f>
        <v>0</v>
      </c>
      <c r="AE609" s="72" t="str">
        <f>IF(VLOOKUP(Table1[[#This Row],[sheet]],Prg!$A$7:$J$31,10,FALSE)="","",VLOOKUP(Table1[[#This Row],[sheet]],Prg!$A$7:$J$31,10,FALSE)*1)</f>
        <v/>
      </c>
      <c r="AF609" s="72">
        <f>VLOOKUP(Table1[[#This Row],[sheet]],Prg!$A$7:$J$31,5,FALSE)</f>
        <v>0</v>
      </c>
      <c r="AG609" s="72">
        <f>ROW()</f>
        <v>609</v>
      </c>
    </row>
    <row r="610" spans="24:33" hidden="1" x14ac:dyDescent="0.35">
      <c r="X610" s="66">
        <v>4</v>
      </c>
      <c r="Y610" s="66" t="s">
        <v>489</v>
      </c>
      <c r="Z610" s="66" t="s">
        <v>14</v>
      </c>
      <c r="AA610" s="66" t="str">
        <f>IF(OR(VLOOKUP(Table1[[#This Row],[sheet]],Prg!$A$7:$F$31,6,FALSE)=Prg!$O$2,VLOOKUP(Table1[[#This Row],[sheet]],Prg!$A$7:$F$31,6,FALSE)=Prg!$O$3),"Yes","No")</f>
        <v>No</v>
      </c>
      <c r="AB610" s="66">
        <v>2024</v>
      </c>
      <c r="AC610" s="72">
        <v>17</v>
      </c>
      <c r="AD610" s="66">
        <f ca="1">IF(ISERROR(VLOOKUP(Table1[[#This Row],[item]],INDIRECT("'"&amp;Table1[[#This Row],[sheet]]&amp;"'!$A$8:$T$42"),Table1[[#This Row],[r]],FALSE)),"",VLOOKUP(Table1[[#This Row],[item]],INDIRECT("'"&amp;Table1[[#This Row],[sheet]]&amp;"'!$A$8:$T$42"),Table1[[#This Row],[r]],FALSE))</f>
        <v>0</v>
      </c>
      <c r="AE610" s="72" t="str">
        <f>IF(VLOOKUP(Table1[[#This Row],[sheet]],Prg!$A$7:$J$31,10,FALSE)="","",VLOOKUP(Table1[[#This Row],[sheet]],Prg!$A$7:$J$31,10,FALSE)*1)</f>
        <v/>
      </c>
      <c r="AF610" s="72">
        <f>VLOOKUP(Table1[[#This Row],[sheet]],Prg!$A$7:$J$31,5,FALSE)</f>
        <v>0</v>
      </c>
      <c r="AG610" s="72">
        <f>ROW()</f>
        <v>610</v>
      </c>
    </row>
    <row r="611" spans="24:33" hidden="1" x14ac:dyDescent="0.35">
      <c r="X611" s="66">
        <v>4</v>
      </c>
      <c r="Y611" s="66" t="s">
        <v>490</v>
      </c>
      <c r="Z611" s="66" t="s">
        <v>464</v>
      </c>
      <c r="AA611" s="66" t="str">
        <f>IF(OR(VLOOKUP(Table1[[#This Row],[sheet]],Prg!$A$7:$F$31,6,FALSE)=Prg!$O$2,VLOOKUP(Table1[[#This Row],[sheet]],Prg!$A$7:$F$31,6,FALSE)=Prg!$O$3),"Yes","No")</f>
        <v>No</v>
      </c>
      <c r="AB611" s="66">
        <v>2024</v>
      </c>
      <c r="AC611" s="72">
        <v>17</v>
      </c>
      <c r="AD611" s="66">
        <f ca="1">IF(ISERROR(VLOOKUP(Table1[[#This Row],[item]],INDIRECT("'"&amp;Table1[[#This Row],[sheet]]&amp;"'!$A$8:$T$42"),Table1[[#This Row],[r]],FALSE)),"",VLOOKUP(Table1[[#This Row],[item]],INDIRECT("'"&amp;Table1[[#This Row],[sheet]]&amp;"'!$A$8:$T$42"),Table1[[#This Row],[r]],FALSE))</f>
        <v>0</v>
      </c>
      <c r="AE611" s="72" t="str">
        <f>IF(VLOOKUP(Table1[[#This Row],[sheet]],Prg!$A$7:$J$31,10,FALSE)="","",VLOOKUP(Table1[[#This Row],[sheet]],Prg!$A$7:$J$31,10,FALSE)*1)</f>
        <v/>
      </c>
      <c r="AF611" s="72">
        <f>VLOOKUP(Table1[[#This Row],[sheet]],Prg!$A$7:$J$31,5,FALSE)</f>
        <v>0</v>
      </c>
      <c r="AG611" s="72">
        <f>ROW()</f>
        <v>611</v>
      </c>
    </row>
    <row r="612" spans="24:33" hidden="1" x14ac:dyDescent="0.35">
      <c r="X612" s="66">
        <v>4</v>
      </c>
      <c r="Y612" s="66" t="s">
        <v>491</v>
      </c>
      <c r="Z612" s="66" t="s">
        <v>15</v>
      </c>
      <c r="AA612" s="66" t="str">
        <f>IF(OR(VLOOKUP(Table1[[#This Row],[sheet]],Prg!$A$7:$F$31,6,FALSE)=Prg!$O$2,VLOOKUP(Table1[[#This Row],[sheet]],Prg!$A$7:$F$31,6,FALSE)=Prg!$O$3),"Yes","No")</f>
        <v>No</v>
      </c>
      <c r="AB612" s="66">
        <v>2024</v>
      </c>
      <c r="AC612" s="72">
        <v>17</v>
      </c>
      <c r="AD612" s="66">
        <f ca="1">IF(ISERROR(VLOOKUP(Table1[[#This Row],[item]],INDIRECT("'"&amp;Table1[[#This Row],[sheet]]&amp;"'!$A$8:$T$42"),Table1[[#This Row],[r]],FALSE)),"",VLOOKUP(Table1[[#This Row],[item]],INDIRECT("'"&amp;Table1[[#This Row],[sheet]]&amp;"'!$A$8:$T$42"),Table1[[#This Row],[r]],FALSE))</f>
        <v>0</v>
      </c>
      <c r="AE612" s="72" t="str">
        <f>IF(VLOOKUP(Table1[[#This Row],[sheet]],Prg!$A$7:$J$31,10,FALSE)="","",VLOOKUP(Table1[[#This Row],[sheet]],Prg!$A$7:$J$31,10,FALSE)*1)</f>
        <v/>
      </c>
      <c r="AF612" s="72">
        <f>VLOOKUP(Table1[[#This Row],[sheet]],Prg!$A$7:$J$31,5,FALSE)</f>
        <v>0</v>
      </c>
      <c r="AG612" s="72">
        <f>ROW()</f>
        <v>612</v>
      </c>
    </row>
    <row r="613" spans="24:33" hidden="1" x14ac:dyDescent="0.35">
      <c r="X613" s="66">
        <v>4</v>
      </c>
      <c r="Y613" s="66" t="s">
        <v>492</v>
      </c>
      <c r="Z613" s="66" t="s">
        <v>16</v>
      </c>
      <c r="AA613" s="66" t="str">
        <f>IF(OR(VLOOKUP(Table1[[#This Row],[sheet]],Prg!$A$7:$F$31,6,FALSE)=Prg!$O$2,VLOOKUP(Table1[[#This Row],[sheet]],Prg!$A$7:$F$31,6,FALSE)=Prg!$O$3),"Yes","No")</f>
        <v>No</v>
      </c>
      <c r="AB613" s="66">
        <v>2024</v>
      </c>
      <c r="AC613" s="72">
        <v>17</v>
      </c>
      <c r="AD613" s="66">
        <f ca="1">IF(ISERROR(VLOOKUP(Table1[[#This Row],[item]],INDIRECT("'"&amp;Table1[[#This Row],[sheet]]&amp;"'!$A$8:$T$42"),Table1[[#This Row],[r]],FALSE)),"",VLOOKUP(Table1[[#This Row],[item]],INDIRECT("'"&amp;Table1[[#This Row],[sheet]]&amp;"'!$A$8:$T$42"),Table1[[#This Row],[r]],FALSE))</f>
        <v>0</v>
      </c>
      <c r="AE613" s="72" t="str">
        <f>IF(VLOOKUP(Table1[[#This Row],[sheet]],Prg!$A$7:$J$31,10,FALSE)="","",VLOOKUP(Table1[[#This Row],[sheet]],Prg!$A$7:$J$31,10,FALSE)*1)</f>
        <v/>
      </c>
      <c r="AF613" s="72">
        <f>VLOOKUP(Table1[[#This Row],[sheet]],Prg!$A$7:$J$31,5,FALSE)</f>
        <v>0</v>
      </c>
      <c r="AG613" s="72">
        <f>ROW()</f>
        <v>613</v>
      </c>
    </row>
    <row r="614" spans="24:33" hidden="1" x14ac:dyDescent="0.35">
      <c r="X614" s="66">
        <v>4</v>
      </c>
      <c r="Y614" s="66" t="s">
        <v>493</v>
      </c>
      <c r="Z614" s="66" t="s">
        <v>17</v>
      </c>
      <c r="AA614" s="66" t="str">
        <f>IF(OR(VLOOKUP(Table1[[#This Row],[sheet]],Prg!$A$7:$F$31,6,FALSE)=Prg!$O$2,VLOOKUP(Table1[[#This Row],[sheet]],Prg!$A$7:$F$31,6,FALSE)=Prg!$O$3),"Yes","No")</f>
        <v>No</v>
      </c>
      <c r="AB614" s="66">
        <v>2024</v>
      </c>
      <c r="AC614" s="72">
        <v>17</v>
      </c>
      <c r="AD614" s="66">
        <f ca="1">IF(ISERROR(VLOOKUP(Table1[[#This Row],[item]],INDIRECT("'"&amp;Table1[[#This Row],[sheet]]&amp;"'!$A$8:$T$42"),Table1[[#This Row],[r]],FALSE)),"",VLOOKUP(Table1[[#This Row],[item]],INDIRECT("'"&amp;Table1[[#This Row],[sheet]]&amp;"'!$A$8:$T$42"),Table1[[#This Row],[r]],FALSE))</f>
        <v>0</v>
      </c>
      <c r="AE614" s="72" t="str">
        <f>IF(VLOOKUP(Table1[[#This Row],[sheet]],Prg!$A$7:$J$31,10,FALSE)="","",VLOOKUP(Table1[[#This Row],[sheet]],Prg!$A$7:$J$31,10,FALSE)*1)</f>
        <v/>
      </c>
      <c r="AF614" s="72">
        <f>VLOOKUP(Table1[[#This Row],[sheet]],Prg!$A$7:$J$31,5,FALSE)</f>
        <v>0</v>
      </c>
      <c r="AG614" s="72">
        <f>ROW()</f>
        <v>614</v>
      </c>
    </row>
    <row r="615" spans="24:33" hidden="1" x14ac:dyDescent="0.35">
      <c r="X615" s="66">
        <v>4</v>
      </c>
      <c r="Y615" s="66" t="s">
        <v>494</v>
      </c>
      <c r="Z615" s="66" t="s">
        <v>465</v>
      </c>
      <c r="AA615" s="66" t="str">
        <f>IF(OR(VLOOKUP(Table1[[#This Row],[sheet]],Prg!$A$7:$F$31,6,FALSE)=Prg!$O$2,VLOOKUP(Table1[[#This Row],[sheet]],Prg!$A$7:$F$31,6,FALSE)=Prg!$O$3),"Yes","No")</f>
        <v>No</v>
      </c>
      <c r="AB615" s="66">
        <v>2024</v>
      </c>
      <c r="AC615" s="72">
        <v>17</v>
      </c>
      <c r="AD615" s="66">
        <f ca="1">IF(ISERROR(VLOOKUP(Table1[[#This Row],[item]],INDIRECT("'"&amp;Table1[[#This Row],[sheet]]&amp;"'!$A$8:$T$42"),Table1[[#This Row],[r]],FALSE)),"",VLOOKUP(Table1[[#This Row],[item]],INDIRECT("'"&amp;Table1[[#This Row],[sheet]]&amp;"'!$A$8:$T$42"),Table1[[#This Row],[r]],FALSE))</f>
        <v>0</v>
      </c>
      <c r="AE615" s="72" t="str">
        <f>IF(VLOOKUP(Table1[[#This Row],[sheet]],Prg!$A$7:$J$31,10,FALSE)="","",VLOOKUP(Table1[[#This Row],[sheet]],Prg!$A$7:$J$31,10,FALSE)*1)</f>
        <v/>
      </c>
      <c r="AF615" s="72">
        <f>VLOOKUP(Table1[[#This Row],[sheet]],Prg!$A$7:$J$31,5,FALSE)</f>
        <v>0</v>
      </c>
      <c r="AG615" s="72">
        <f>ROW()</f>
        <v>615</v>
      </c>
    </row>
    <row r="616" spans="24:33" hidden="1" x14ac:dyDescent="0.35">
      <c r="X616" s="66">
        <v>4</v>
      </c>
      <c r="Y616" s="66" t="s">
        <v>495</v>
      </c>
      <c r="Z616" s="66" t="s">
        <v>18</v>
      </c>
      <c r="AA616" s="66" t="str">
        <f>IF(OR(VLOOKUP(Table1[[#This Row],[sheet]],Prg!$A$7:$F$31,6,FALSE)=Prg!$O$2,VLOOKUP(Table1[[#This Row],[sheet]],Prg!$A$7:$F$31,6,FALSE)=Prg!$O$3),"Yes","No")</f>
        <v>No</v>
      </c>
      <c r="AB616" s="66">
        <v>2024</v>
      </c>
      <c r="AC616" s="72">
        <v>17</v>
      </c>
      <c r="AD616" s="66">
        <f ca="1">IF(ISERROR(VLOOKUP(Table1[[#This Row],[item]],INDIRECT("'"&amp;Table1[[#This Row],[sheet]]&amp;"'!$A$8:$T$42"),Table1[[#This Row],[r]],FALSE)),"",VLOOKUP(Table1[[#This Row],[item]],INDIRECT("'"&amp;Table1[[#This Row],[sheet]]&amp;"'!$A$8:$T$42"),Table1[[#This Row],[r]],FALSE))</f>
        <v>0</v>
      </c>
      <c r="AE616" s="72" t="str">
        <f>IF(VLOOKUP(Table1[[#This Row],[sheet]],Prg!$A$7:$J$31,10,FALSE)="","",VLOOKUP(Table1[[#This Row],[sheet]],Prg!$A$7:$J$31,10,FALSE)*1)</f>
        <v/>
      </c>
      <c r="AF616" s="72">
        <f>VLOOKUP(Table1[[#This Row],[sheet]],Prg!$A$7:$J$31,5,FALSE)</f>
        <v>0</v>
      </c>
      <c r="AG616" s="72">
        <f>ROW()</f>
        <v>616</v>
      </c>
    </row>
    <row r="617" spans="24:33" hidden="1" x14ac:dyDescent="0.35">
      <c r="X617" s="66">
        <v>4</v>
      </c>
      <c r="Y617" s="66" t="s">
        <v>496</v>
      </c>
      <c r="Z617" s="66" t="s">
        <v>19</v>
      </c>
      <c r="AA617" s="66" t="str">
        <f>IF(OR(VLOOKUP(Table1[[#This Row],[sheet]],Prg!$A$7:$F$31,6,FALSE)=Prg!$O$2,VLOOKUP(Table1[[#This Row],[sheet]],Prg!$A$7:$F$31,6,FALSE)=Prg!$O$3),"Yes","No")</f>
        <v>No</v>
      </c>
      <c r="AB617" s="66">
        <v>2024</v>
      </c>
      <c r="AC617" s="72">
        <v>17</v>
      </c>
      <c r="AD617" s="66">
        <f ca="1">IF(ISERROR(VLOOKUP(Table1[[#This Row],[item]],INDIRECT("'"&amp;Table1[[#This Row],[sheet]]&amp;"'!$A$8:$T$42"),Table1[[#This Row],[r]],FALSE)),"",VLOOKUP(Table1[[#This Row],[item]],INDIRECT("'"&amp;Table1[[#This Row],[sheet]]&amp;"'!$A$8:$T$42"),Table1[[#This Row],[r]],FALSE))</f>
        <v>0</v>
      </c>
      <c r="AE617" s="72" t="str">
        <f>IF(VLOOKUP(Table1[[#This Row],[sheet]],Prg!$A$7:$J$31,10,FALSE)="","",VLOOKUP(Table1[[#This Row],[sheet]],Prg!$A$7:$J$31,10,FALSE)*1)</f>
        <v/>
      </c>
      <c r="AF617" s="72">
        <f>VLOOKUP(Table1[[#This Row],[sheet]],Prg!$A$7:$J$31,5,FALSE)</f>
        <v>0</v>
      </c>
      <c r="AG617" s="72">
        <f>ROW()</f>
        <v>617</v>
      </c>
    </row>
    <row r="618" spans="24:33" hidden="1" x14ac:dyDescent="0.35">
      <c r="X618" s="66">
        <v>4</v>
      </c>
      <c r="Y618" s="66" t="s">
        <v>497</v>
      </c>
      <c r="Z618" s="66" t="s">
        <v>20</v>
      </c>
      <c r="AA618" s="66" t="str">
        <f>IF(OR(VLOOKUP(Table1[[#This Row],[sheet]],Prg!$A$7:$F$31,6,FALSE)=Prg!$O$2,VLOOKUP(Table1[[#This Row],[sheet]],Prg!$A$7:$F$31,6,FALSE)=Prg!$O$3),"Yes","No")</f>
        <v>No</v>
      </c>
      <c r="AB618" s="66">
        <v>2024</v>
      </c>
      <c r="AC618" s="72">
        <v>17</v>
      </c>
      <c r="AD618" s="66">
        <f ca="1">IF(ISERROR(VLOOKUP(Table1[[#This Row],[item]],INDIRECT("'"&amp;Table1[[#This Row],[sheet]]&amp;"'!$A$8:$T$42"),Table1[[#This Row],[r]],FALSE)),"",VLOOKUP(Table1[[#This Row],[item]],INDIRECT("'"&amp;Table1[[#This Row],[sheet]]&amp;"'!$A$8:$T$42"),Table1[[#This Row],[r]],FALSE))</f>
        <v>0</v>
      </c>
      <c r="AE618" s="72" t="str">
        <f>IF(VLOOKUP(Table1[[#This Row],[sheet]],Prg!$A$7:$J$31,10,FALSE)="","",VLOOKUP(Table1[[#This Row],[sheet]],Prg!$A$7:$J$31,10,FALSE)*1)</f>
        <v/>
      </c>
      <c r="AF618" s="72">
        <f>VLOOKUP(Table1[[#This Row],[sheet]],Prg!$A$7:$J$31,5,FALSE)</f>
        <v>0</v>
      </c>
      <c r="AG618" s="72">
        <f>ROW()</f>
        <v>618</v>
      </c>
    </row>
    <row r="619" spans="24:33" hidden="1" x14ac:dyDescent="0.35">
      <c r="X619" s="66">
        <v>4</v>
      </c>
      <c r="Y619" s="66" t="s">
        <v>498</v>
      </c>
      <c r="Z619" s="66" t="s">
        <v>466</v>
      </c>
      <c r="AA619" s="66" t="str">
        <f>IF(OR(VLOOKUP(Table1[[#This Row],[sheet]],Prg!$A$7:$F$31,6,FALSE)=Prg!$O$2,VLOOKUP(Table1[[#This Row],[sheet]],Prg!$A$7:$F$31,6,FALSE)=Prg!$O$3),"Yes","No")</f>
        <v>No</v>
      </c>
      <c r="AB619" s="66">
        <v>2024</v>
      </c>
      <c r="AC619" s="72">
        <v>17</v>
      </c>
      <c r="AD619" s="66">
        <f ca="1">IF(ISERROR(VLOOKUP(Table1[[#This Row],[item]],INDIRECT("'"&amp;Table1[[#This Row],[sheet]]&amp;"'!$A$8:$T$42"),Table1[[#This Row],[r]],FALSE)),"",VLOOKUP(Table1[[#This Row],[item]],INDIRECT("'"&amp;Table1[[#This Row],[sheet]]&amp;"'!$A$8:$T$42"),Table1[[#This Row],[r]],FALSE))</f>
        <v>0</v>
      </c>
      <c r="AE619" s="72" t="str">
        <f>IF(VLOOKUP(Table1[[#This Row],[sheet]],Prg!$A$7:$J$31,10,FALSE)="","",VLOOKUP(Table1[[#This Row],[sheet]],Prg!$A$7:$J$31,10,FALSE)*1)</f>
        <v/>
      </c>
      <c r="AF619" s="72">
        <f>VLOOKUP(Table1[[#This Row],[sheet]],Prg!$A$7:$J$31,5,FALSE)</f>
        <v>0</v>
      </c>
      <c r="AG619" s="72">
        <f>ROW()</f>
        <v>619</v>
      </c>
    </row>
    <row r="620" spans="24:33" hidden="1" x14ac:dyDescent="0.35">
      <c r="X620" s="66">
        <v>4</v>
      </c>
      <c r="Y620" s="66" t="s">
        <v>499</v>
      </c>
      <c r="Z620" s="66" t="s">
        <v>21</v>
      </c>
      <c r="AA620" s="66" t="str">
        <f>IF(OR(VLOOKUP(Table1[[#This Row],[sheet]],Prg!$A$7:$F$31,6,FALSE)=Prg!$O$2,VLOOKUP(Table1[[#This Row],[sheet]],Prg!$A$7:$F$31,6,FALSE)=Prg!$O$3),"Yes","No")</f>
        <v>No</v>
      </c>
      <c r="AB620" s="66">
        <v>2024</v>
      </c>
      <c r="AC620" s="72">
        <v>17</v>
      </c>
      <c r="AD620" s="66">
        <f ca="1">IF(ISERROR(VLOOKUP(Table1[[#This Row],[item]],INDIRECT("'"&amp;Table1[[#This Row],[sheet]]&amp;"'!$A$8:$T$42"),Table1[[#This Row],[r]],FALSE)),"",VLOOKUP(Table1[[#This Row],[item]],INDIRECT("'"&amp;Table1[[#This Row],[sheet]]&amp;"'!$A$8:$T$42"),Table1[[#This Row],[r]],FALSE))</f>
        <v>0</v>
      </c>
      <c r="AE620" s="72" t="str">
        <f>IF(VLOOKUP(Table1[[#This Row],[sheet]],Prg!$A$7:$J$31,10,FALSE)="","",VLOOKUP(Table1[[#This Row],[sheet]],Prg!$A$7:$J$31,10,FALSE)*1)</f>
        <v/>
      </c>
      <c r="AF620" s="72">
        <f>VLOOKUP(Table1[[#This Row],[sheet]],Prg!$A$7:$J$31,5,FALSE)</f>
        <v>0</v>
      </c>
      <c r="AG620" s="72">
        <f>ROW()</f>
        <v>620</v>
      </c>
    </row>
    <row r="621" spans="24:33" hidden="1" x14ac:dyDescent="0.35">
      <c r="X621" s="66">
        <v>4</v>
      </c>
      <c r="Y621" s="66" t="s">
        <v>500</v>
      </c>
      <c r="Z621" s="66" t="s">
        <v>22</v>
      </c>
      <c r="AA621" s="66" t="str">
        <f>IF(OR(VLOOKUP(Table1[[#This Row],[sheet]],Prg!$A$7:$F$31,6,FALSE)=Prg!$O$2,VLOOKUP(Table1[[#This Row],[sheet]],Prg!$A$7:$F$31,6,FALSE)=Prg!$O$3),"Yes","No")</f>
        <v>No</v>
      </c>
      <c r="AB621" s="66">
        <v>2024</v>
      </c>
      <c r="AC621" s="72">
        <v>17</v>
      </c>
      <c r="AD621" s="66">
        <f ca="1">IF(ISERROR(VLOOKUP(Table1[[#This Row],[item]],INDIRECT("'"&amp;Table1[[#This Row],[sheet]]&amp;"'!$A$8:$T$42"),Table1[[#This Row],[r]],FALSE)),"",VLOOKUP(Table1[[#This Row],[item]],INDIRECT("'"&amp;Table1[[#This Row],[sheet]]&amp;"'!$A$8:$T$42"),Table1[[#This Row],[r]],FALSE))</f>
        <v>0</v>
      </c>
      <c r="AE621" s="72" t="str">
        <f>IF(VLOOKUP(Table1[[#This Row],[sheet]],Prg!$A$7:$J$31,10,FALSE)="","",VLOOKUP(Table1[[#This Row],[sheet]],Prg!$A$7:$J$31,10,FALSE)*1)</f>
        <v/>
      </c>
      <c r="AF621" s="72">
        <f>VLOOKUP(Table1[[#This Row],[sheet]],Prg!$A$7:$J$31,5,FALSE)</f>
        <v>0</v>
      </c>
      <c r="AG621" s="72">
        <f>ROW()</f>
        <v>621</v>
      </c>
    </row>
    <row r="622" spans="24:33" hidden="1" x14ac:dyDescent="0.35">
      <c r="X622" s="66">
        <v>4</v>
      </c>
      <c r="Y622" s="66" t="s">
        <v>501</v>
      </c>
      <c r="Z622" s="66" t="s">
        <v>23</v>
      </c>
      <c r="AA622" s="66" t="str">
        <f>IF(OR(VLOOKUP(Table1[[#This Row],[sheet]],Prg!$A$7:$F$31,6,FALSE)=Prg!$O$2,VLOOKUP(Table1[[#This Row],[sheet]],Prg!$A$7:$F$31,6,FALSE)=Prg!$O$3),"Yes","No")</f>
        <v>No</v>
      </c>
      <c r="AB622" s="66">
        <v>2024</v>
      </c>
      <c r="AC622" s="72">
        <v>17</v>
      </c>
      <c r="AD622" s="66">
        <f ca="1">IF(ISERROR(VLOOKUP(Table1[[#This Row],[item]],INDIRECT("'"&amp;Table1[[#This Row],[sheet]]&amp;"'!$A$8:$T$42"),Table1[[#This Row],[r]],FALSE)),"",VLOOKUP(Table1[[#This Row],[item]],INDIRECT("'"&amp;Table1[[#This Row],[sheet]]&amp;"'!$A$8:$T$42"),Table1[[#This Row],[r]],FALSE))</f>
        <v>0</v>
      </c>
      <c r="AE622" s="72" t="str">
        <f>IF(VLOOKUP(Table1[[#This Row],[sheet]],Prg!$A$7:$J$31,10,FALSE)="","",VLOOKUP(Table1[[#This Row],[sheet]],Prg!$A$7:$J$31,10,FALSE)*1)</f>
        <v/>
      </c>
      <c r="AF622" s="72">
        <f>VLOOKUP(Table1[[#This Row],[sheet]],Prg!$A$7:$J$31,5,FALSE)</f>
        <v>0</v>
      </c>
      <c r="AG622" s="72">
        <f>ROW()</f>
        <v>622</v>
      </c>
    </row>
    <row r="623" spans="24:33" hidden="1" x14ac:dyDescent="0.35">
      <c r="X623" s="66">
        <v>4</v>
      </c>
      <c r="Y623" s="66" t="s">
        <v>502</v>
      </c>
      <c r="Z623" s="66" t="s">
        <v>467</v>
      </c>
      <c r="AA623" s="66" t="str">
        <f>IF(OR(VLOOKUP(Table1[[#This Row],[sheet]],Prg!$A$7:$F$31,6,FALSE)=Prg!$O$2,VLOOKUP(Table1[[#This Row],[sheet]],Prg!$A$7:$F$31,6,FALSE)=Prg!$O$3),"Yes","No")</f>
        <v>No</v>
      </c>
      <c r="AB623" s="66">
        <v>2024</v>
      </c>
      <c r="AC623" s="72">
        <v>17</v>
      </c>
      <c r="AD623" s="66">
        <f ca="1">IF(ISERROR(VLOOKUP(Table1[[#This Row],[item]],INDIRECT("'"&amp;Table1[[#This Row],[sheet]]&amp;"'!$A$8:$T$42"),Table1[[#This Row],[r]],FALSE)),"",VLOOKUP(Table1[[#This Row],[item]],INDIRECT("'"&amp;Table1[[#This Row],[sheet]]&amp;"'!$A$8:$T$42"),Table1[[#This Row],[r]],FALSE))</f>
        <v>0</v>
      </c>
      <c r="AE623" s="72" t="str">
        <f>IF(VLOOKUP(Table1[[#This Row],[sheet]],Prg!$A$7:$J$31,10,FALSE)="","",VLOOKUP(Table1[[#This Row],[sheet]],Prg!$A$7:$J$31,10,FALSE)*1)</f>
        <v/>
      </c>
      <c r="AF623" s="72">
        <f>VLOOKUP(Table1[[#This Row],[sheet]],Prg!$A$7:$J$31,5,FALSE)</f>
        <v>0</v>
      </c>
      <c r="AG623" s="72">
        <f>ROW()</f>
        <v>623</v>
      </c>
    </row>
    <row r="624" spans="24:33" hidden="1" x14ac:dyDescent="0.35">
      <c r="X624" s="66">
        <v>4</v>
      </c>
      <c r="Y624" s="66" t="s">
        <v>473</v>
      </c>
      <c r="Z624" s="66" t="s">
        <v>1</v>
      </c>
      <c r="AA624" s="66" t="str">
        <f>IF(OR(VLOOKUP(Table1[[#This Row],[sheet]],Prg!$A$7:$F$31,6,FALSE)=Prg!$O$2,VLOOKUP(Table1[[#This Row],[sheet]],Prg!$A$7:$F$31,6,FALSE)=Prg!$O$3),"Yes","No")</f>
        <v>No</v>
      </c>
      <c r="AB624" s="66">
        <v>2024</v>
      </c>
      <c r="AC624" s="72">
        <v>17</v>
      </c>
      <c r="AD624" s="66">
        <f ca="1">IF(ISERROR(VLOOKUP(Table1[[#This Row],[item]],INDIRECT("'"&amp;Table1[[#This Row],[sheet]]&amp;"'!$A$8:$T$42"),Table1[[#This Row],[r]],FALSE)),"",VLOOKUP(Table1[[#This Row],[item]],INDIRECT("'"&amp;Table1[[#This Row],[sheet]]&amp;"'!$A$8:$T$42"),Table1[[#This Row],[r]],FALSE))</f>
        <v>0</v>
      </c>
      <c r="AE624" s="72" t="str">
        <f>IF(VLOOKUP(Table1[[#This Row],[sheet]],Prg!$A$7:$J$31,10,FALSE)="","",VLOOKUP(Table1[[#This Row],[sheet]],Prg!$A$7:$J$31,10,FALSE)*1)</f>
        <v/>
      </c>
      <c r="AF624" s="72">
        <f>VLOOKUP(Table1[[#This Row],[sheet]],Prg!$A$7:$J$31,5,FALSE)</f>
        <v>0</v>
      </c>
      <c r="AG624" s="72">
        <f>ROW()</f>
        <v>624</v>
      </c>
    </row>
    <row r="625" spans="24:33" hidden="1" x14ac:dyDescent="0.35">
      <c r="X625" s="66">
        <v>4</v>
      </c>
      <c r="Y625" s="66" t="s">
        <v>474</v>
      </c>
      <c r="Z625" s="66" t="s">
        <v>24</v>
      </c>
      <c r="AA625" s="66" t="str">
        <f>IF(OR(VLOOKUP(Table1[[#This Row],[sheet]],Prg!$A$7:$F$31,6,FALSE)=Prg!$O$2,VLOOKUP(Table1[[#This Row],[sheet]],Prg!$A$7:$F$31,6,FALSE)=Prg!$O$3),"Yes","No")</f>
        <v>No</v>
      </c>
      <c r="AB625" s="66">
        <v>2024</v>
      </c>
      <c r="AC625" s="72">
        <v>17</v>
      </c>
      <c r="AD625" s="66">
        <f ca="1">IF(ISERROR(VLOOKUP(Table1[[#This Row],[item]],INDIRECT("'"&amp;Table1[[#This Row],[sheet]]&amp;"'!$A$8:$T$42"),Table1[[#This Row],[r]],FALSE)),"",VLOOKUP(Table1[[#This Row],[item]],INDIRECT("'"&amp;Table1[[#This Row],[sheet]]&amp;"'!$A$8:$T$42"),Table1[[#This Row],[r]],FALSE))</f>
        <v>0</v>
      </c>
      <c r="AE625" s="72" t="str">
        <f>IF(VLOOKUP(Table1[[#This Row],[sheet]],Prg!$A$7:$J$31,10,FALSE)="","",VLOOKUP(Table1[[#This Row],[sheet]],Prg!$A$7:$J$31,10,FALSE)*1)</f>
        <v/>
      </c>
      <c r="AF625" s="72">
        <f>VLOOKUP(Table1[[#This Row],[sheet]],Prg!$A$7:$J$31,5,FALSE)</f>
        <v>0</v>
      </c>
      <c r="AG625" s="72">
        <f>ROW()</f>
        <v>625</v>
      </c>
    </row>
    <row r="626" spans="24:33" hidden="1" x14ac:dyDescent="0.35">
      <c r="X626" s="66">
        <v>4</v>
      </c>
      <c r="Y626" s="66" t="s">
        <v>477</v>
      </c>
      <c r="Z626" s="66" t="s">
        <v>25</v>
      </c>
      <c r="AA626" s="66" t="str">
        <f>IF(OR(VLOOKUP(Table1[[#This Row],[sheet]],Prg!$A$7:$F$31,6,FALSE)=Prg!$O$2,VLOOKUP(Table1[[#This Row],[sheet]],Prg!$A$7:$F$31,6,FALSE)=Prg!$O$3),"Yes","No")</f>
        <v>No</v>
      </c>
      <c r="AB626" s="66">
        <v>2024</v>
      </c>
      <c r="AC626" s="72">
        <v>17</v>
      </c>
      <c r="AD626" s="66">
        <f ca="1">IF(ISERROR(VLOOKUP(Table1[[#This Row],[item]],INDIRECT("'"&amp;Table1[[#This Row],[sheet]]&amp;"'!$A$8:$T$42"),Table1[[#This Row],[r]],FALSE)),"",VLOOKUP(Table1[[#This Row],[item]],INDIRECT("'"&amp;Table1[[#This Row],[sheet]]&amp;"'!$A$8:$T$42"),Table1[[#This Row],[r]],FALSE))</f>
        <v>0</v>
      </c>
      <c r="AE626" s="72" t="str">
        <f>IF(VLOOKUP(Table1[[#This Row],[sheet]],Prg!$A$7:$J$31,10,FALSE)="","",VLOOKUP(Table1[[#This Row],[sheet]],Prg!$A$7:$J$31,10,FALSE)*1)</f>
        <v/>
      </c>
      <c r="AF626" s="72">
        <f>VLOOKUP(Table1[[#This Row],[sheet]],Prg!$A$7:$J$31,5,FALSE)</f>
        <v>0</v>
      </c>
      <c r="AG626" s="72">
        <f>ROW()</f>
        <v>626</v>
      </c>
    </row>
    <row r="627" spans="24:33" hidden="1" x14ac:dyDescent="0.35">
      <c r="X627" s="66">
        <v>4</v>
      </c>
      <c r="Y627" s="66" t="s">
        <v>478</v>
      </c>
      <c r="Z627" s="66" t="s">
        <v>26</v>
      </c>
      <c r="AA627" s="66" t="str">
        <f>IF(OR(VLOOKUP(Table1[[#This Row],[sheet]],Prg!$A$7:$F$31,6,FALSE)=Prg!$O$2,VLOOKUP(Table1[[#This Row],[sheet]],Prg!$A$7:$F$31,6,FALSE)=Prg!$O$3),"Yes","No")</f>
        <v>No</v>
      </c>
      <c r="AB627" s="66">
        <v>2024</v>
      </c>
      <c r="AC627" s="72">
        <v>17</v>
      </c>
      <c r="AD627" s="66">
        <f ca="1">IF(ISERROR(VLOOKUP(Table1[[#This Row],[item]],INDIRECT("'"&amp;Table1[[#This Row],[sheet]]&amp;"'!$A$8:$T$42"),Table1[[#This Row],[r]],FALSE)),"",VLOOKUP(Table1[[#This Row],[item]],INDIRECT("'"&amp;Table1[[#This Row],[sheet]]&amp;"'!$A$8:$T$42"),Table1[[#This Row],[r]],FALSE))</f>
        <v>0</v>
      </c>
      <c r="AE627" s="72" t="str">
        <f>IF(VLOOKUP(Table1[[#This Row],[sheet]],Prg!$A$7:$J$31,10,FALSE)="","",VLOOKUP(Table1[[#This Row],[sheet]],Prg!$A$7:$J$31,10,FALSE)*1)</f>
        <v/>
      </c>
      <c r="AF627" s="72">
        <f>VLOOKUP(Table1[[#This Row],[sheet]],Prg!$A$7:$J$31,5,FALSE)</f>
        <v>0</v>
      </c>
      <c r="AG627" s="72">
        <f>ROW()</f>
        <v>627</v>
      </c>
    </row>
    <row r="628" spans="24:33" hidden="1" x14ac:dyDescent="0.35">
      <c r="X628" s="66">
        <v>4</v>
      </c>
      <c r="Y628" s="66" t="s">
        <v>479</v>
      </c>
      <c r="Z628" s="66" t="s">
        <v>27</v>
      </c>
      <c r="AA628" s="66" t="str">
        <f>IF(OR(VLOOKUP(Table1[[#This Row],[sheet]],Prg!$A$7:$F$31,6,FALSE)=Prg!$O$2,VLOOKUP(Table1[[#This Row],[sheet]],Prg!$A$7:$F$31,6,FALSE)=Prg!$O$3),"Yes","No")</f>
        <v>No</v>
      </c>
      <c r="AB628" s="66">
        <v>2024</v>
      </c>
      <c r="AC628" s="72">
        <v>17</v>
      </c>
      <c r="AD628" s="66">
        <f ca="1">IF(ISERROR(VLOOKUP(Table1[[#This Row],[item]],INDIRECT("'"&amp;Table1[[#This Row],[sheet]]&amp;"'!$A$8:$T$42"),Table1[[#This Row],[r]],FALSE)),"",VLOOKUP(Table1[[#This Row],[item]],INDIRECT("'"&amp;Table1[[#This Row],[sheet]]&amp;"'!$A$8:$T$42"),Table1[[#This Row],[r]],FALSE))</f>
        <v>0</v>
      </c>
      <c r="AE628" s="72" t="str">
        <f>IF(VLOOKUP(Table1[[#This Row],[sheet]],Prg!$A$7:$J$31,10,FALSE)="","",VLOOKUP(Table1[[#This Row],[sheet]],Prg!$A$7:$J$31,10,FALSE)*1)</f>
        <v/>
      </c>
      <c r="AF628" s="72">
        <f>VLOOKUP(Table1[[#This Row],[sheet]],Prg!$A$7:$J$31,5,FALSE)</f>
        <v>0</v>
      </c>
      <c r="AG628" s="72">
        <f>ROW()</f>
        <v>628</v>
      </c>
    </row>
    <row r="629" spans="24:33" hidden="1" x14ac:dyDescent="0.35">
      <c r="X629" s="66">
        <v>4</v>
      </c>
      <c r="Y629" s="66" t="s">
        <v>475</v>
      </c>
      <c r="Z629" s="66" t="s">
        <v>28</v>
      </c>
      <c r="AA629" s="66" t="str">
        <f>IF(OR(VLOOKUP(Table1[[#This Row],[sheet]],Prg!$A$7:$F$31,6,FALSE)=Prg!$O$2,VLOOKUP(Table1[[#This Row],[sheet]],Prg!$A$7:$F$31,6,FALSE)=Prg!$O$3),"Yes","No")</f>
        <v>No</v>
      </c>
      <c r="AB629" s="66">
        <v>2024</v>
      </c>
      <c r="AC629" s="72">
        <v>17</v>
      </c>
      <c r="AD629" s="66">
        <f ca="1">IF(ISERROR(VLOOKUP(Table1[[#This Row],[item]],INDIRECT("'"&amp;Table1[[#This Row],[sheet]]&amp;"'!$A$8:$T$42"),Table1[[#This Row],[r]],FALSE)),"",VLOOKUP(Table1[[#This Row],[item]],INDIRECT("'"&amp;Table1[[#This Row],[sheet]]&amp;"'!$A$8:$T$42"),Table1[[#This Row],[r]],FALSE))</f>
        <v>0</v>
      </c>
      <c r="AE629" s="72" t="str">
        <f>IF(VLOOKUP(Table1[[#This Row],[sheet]],Prg!$A$7:$J$31,10,FALSE)="","",VLOOKUP(Table1[[#This Row],[sheet]],Prg!$A$7:$J$31,10,FALSE)*1)</f>
        <v/>
      </c>
      <c r="AF629" s="72">
        <f>VLOOKUP(Table1[[#This Row],[sheet]],Prg!$A$7:$J$31,5,FALSE)</f>
        <v>0</v>
      </c>
      <c r="AG629" s="72">
        <f>ROW()</f>
        <v>629</v>
      </c>
    </row>
    <row r="630" spans="24:33" hidden="1" x14ac:dyDescent="0.35">
      <c r="X630" s="66">
        <v>4</v>
      </c>
      <c r="Y630" s="66" t="s">
        <v>480</v>
      </c>
      <c r="Z630" s="66" t="s">
        <v>29</v>
      </c>
      <c r="AA630" s="66" t="str">
        <f>IF(OR(VLOOKUP(Table1[[#This Row],[sheet]],Prg!$A$7:$F$31,6,FALSE)=Prg!$O$2,VLOOKUP(Table1[[#This Row],[sheet]],Prg!$A$7:$F$31,6,FALSE)=Prg!$O$3),"Yes","No")</f>
        <v>No</v>
      </c>
      <c r="AB630" s="66">
        <v>2024</v>
      </c>
      <c r="AC630" s="72">
        <v>17</v>
      </c>
      <c r="AD630" s="66">
        <f ca="1">IF(ISERROR(VLOOKUP(Table1[[#This Row],[item]],INDIRECT("'"&amp;Table1[[#This Row],[sheet]]&amp;"'!$A$8:$T$42"),Table1[[#This Row],[r]],FALSE)),"",VLOOKUP(Table1[[#This Row],[item]],INDIRECT("'"&amp;Table1[[#This Row],[sheet]]&amp;"'!$A$8:$T$42"),Table1[[#This Row],[r]],FALSE))</f>
        <v>0</v>
      </c>
      <c r="AE630" s="72" t="str">
        <f>IF(VLOOKUP(Table1[[#This Row],[sheet]],Prg!$A$7:$J$31,10,FALSE)="","",VLOOKUP(Table1[[#This Row],[sheet]],Prg!$A$7:$J$31,10,FALSE)*1)</f>
        <v/>
      </c>
      <c r="AF630" s="72">
        <f>VLOOKUP(Table1[[#This Row],[sheet]],Prg!$A$7:$J$31,5,FALSE)</f>
        <v>0</v>
      </c>
      <c r="AG630" s="72">
        <f>ROW()</f>
        <v>630</v>
      </c>
    </row>
    <row r="631" spans="24:33" hidden="1" x14ac:dyDescent="0.35">
      <c r="X631" s="66">
        <v>4</v>
      </c>
      <c r="Y631" s="66" t="s">
        <v>481</v>
      </c>
      <c r="Z631" s="66" t="s">
        <v>30</v>
      </c>
      <c r="AA631" s="66" t="str">
        <f>IF(OR(VLOOKUP(Table1[[#This Row],[sheet]],Prg!$A$7:$F$31,6,FALSE)=Prg!$O$2,VLOOKUP(Table1[[#This Row],[sheet]],Prg!$A$7:$F$31,6,FALSE)=Prg!$O$3),"Yes","No")</f>
        <v>No</v>
      </c>
      <c r="AB631" s="66">
        <v>2024</v>
      </c>
      <c r="AC631" s="72">
        <v>17</v>
      </c>
      <c r="AD631" s="66">
        <f ca="1">IF(ISERROR(VLOOKUP(Table1[[#This Row],[item]],INDIRECT("'"&amp;Table1[[#This Row],[sheet]]&amp;"'!$A$8:$T$42"),Table1[[#This Row],[r]],FALSE)),"",VLOOKUP(Table1[[#This Row],[item]],INDIRECT("'"&amp;Table1[[#This Row],[sheet]]&amp;"'!$A$8:$T$42"),Table1[[#This Row],[r]],FALSE))</f>
        <v>0</v>
      </c>
      <c r="AE631" s="72" t="str">
        <f>IF(VLOOKUP(Table1[[#This Row],[sheet]],Prg!$A$7:$J$31,10,FALSE)="","",VLOOKUP(Table1[[#This Row],[sheet]],Prg!$A$7:$J$31,10,FALSE)*1)</f>
        <v/>
      </c>
      <c r="AF631" s="72">
        <f>VLOOKUP(Table1[[#This Row],[sheet]],Prg!$A$7:$J$31,5,FALSE)</f>
        <v>0</v>
      </c>
      <c r="AG631" s="72">
        <f>ROW()</f>
        <v>631</v>
      </c>
    </row>
    <row r="632" spans="24:33" hidden="1" x14ac:dyDescent="0.35">
      <c r="X632" s="66">
        <v>4</v>
      </c>
      <c r="Y632" s="66" t="s">
        <v>482</v>
      </c>
      <c r="Z632" s="66" t="s">
        <v>27</v>
      </c>
      <c r="AA632" s="66" t="str">
        <f>IF(OR(VLOOKUP(Table1[[#This Row],[sheet]],Prg!$A$7:$F$31,6,FALSE)=Prg!$O$2,VLOOKUP(Table1[[#This Row],[sheet]],Prg!$A$7:$F$31,6,FALSE)=Prg!$O$3),"Yes","No")</f>
        <v>No</v>
      </c>
      <c r="AB632" s="66">
        <v>2024</v>
      </c>
      <c r="AC632" s="72">
        <v>17</v>
      </c>
      <c r="AD632" s="66">
        <f ca="1">IF(ISERROR(VLOOKUP(Table1[[#This Row],[item]],INDIRECT("'"&amp;Table1[[#This Row],[sheet]]&amp;"'!$A$8:$T$42"),Table1[[#This Row],[r]],FALSE)),"",VLOOKUP(Table1[[#This Row],[item]],INDIRECT("'"&amp;Table1[[#This Row],[sheet]]&amp;"'!$A$8:$T$42"),Table1[[#This Row],[r]],FALSE))</f>
        <v>0</v>
      </c>
      <c r="AE632" s="72" t="str">
        <f>IF(VLOOKUP(Table1[[#This Row],[sheet]],Prg!$A$7:$J$31,10,FALSE)="","",VLOOKUP(Table1[[#This Row],[sheet]],Prg!$A$7:$J$31,10,FALSE)*1)</f>
        <v/>
      </c>
      <c r="AF632" s="72">
        <f>VLOOKUP(Table1[[#This Row],[sheet]],Prg!$A$7:$J$31,5,FALSE)</f>
        <v>0</v>
      </c>
      <c r="AG632" s="72">
        <f>ROW()</f>
        <v>632</v>
      </c>
    </row>
    <row r="633" spans="24:33" hidden="1" x14ac:dyDescent="0.35">
      <c r="X633" s="66">
        <v>4</v>
      </c>
      <c r="Y633" s="66" t="s">
        <v>476</v>
      </c>
      <c r="Z633" s="66" t="s">
        <v>469</v>
      </c>
      <c r="AA633" s="66" t="str">
        <f>IF(OR(VLOOKUP(Table1[[#This Row],[sheet]],Prg!$A$7:$F$31,6,FALSE)=Prg!$O$2,VLOOKUP(Table1[[#This Row],[sheet]],Prg!$A$7:$F$31,6,FALSE)=Prg!$O$3),"Yes","No")</f>
        <v>No</v>
      </c>
      <c r="AB633" s="66">
        <v>2024</v>
      </c>
      <c r="AC633" s="72">
        <v>17</v>
      </c>
      <c r="AD633" s="66">
        <f ca="1">IF(ISERROR(VLOOKUP(Table1[[#This Row],[item]],INDIRECT("'"&amp;Table1[[#This Row],[sheet]]&amp;"'!$A$8:$T$42"),Table1[[#This Row],[r]],FALSE)),"",VLOOKUP(Table1[[#This Row],[item]],INDIRECT("'"&amp;Table1[[#This Row],[sheet]]&amp;"'!$A$8:$T$42"),Table1[[#This Row],[r]],FALSE))</f>
        <v>0</v>
      </c>
      <c r="AE633" s="72" t="str">
        <f>IF(VLOOKUP(Table1[[#This Row],[sheet]],Prg!$A$7:$J$31,10,FALSE)="","",VLOOKUP(Table1[[#This Row],[sheet]],Prg!$A$7:$J$31,10,FALSE)*1)</f>
        <v/>
      </c>
      <c r="AF633" s="72">
        <f>VLOOKUP(Table1[[#This Row],[sheet]],Prg!$A$7:$J$31,5,FALSE)</f>
        <v>0</v>
      </c>
      <c r="AG633" s="72">
        <f>ROW()</f>
        <v>633</v>
      </c>
    </row>
    <row r="634" spans="24:33" hidden="1" x14ac:dyDescent="0.35">
      <c r="X634" s="66">
        <v>4</v>
      </c>
      <c r="Y634" s="66" t="s">
        <v>483</v>
      </c>
      <c r="Z634" s="66" t="s">
        <v>470</v>
      </c>
      <c r="AA634" s="66" t="str">
        <f>IF(OR(VLOOKUP(Table1[[#This Row],[sheet]],Prg!$A$7:$F$31,6,FALSE)=Prg!$O$2,VLOOKUP(Table1[[#This Row],[sheet]],Prg!$A$7:$F$31,6,FALSE)=Prg!$O$3),"Yes","No")</f>
        <v>No</v>
      </c>
      <c r="AB634" s="66">
        <v>2024</v>
      </c>
      <c r="AC634" s="72">
        <v>17</v>
      </c>
      <c r="AD634" s="66">
        <f ca="1">IF(ISERROR(VLOOKUP(Table1[[#This Row],[item]],INDIRECT("'"&amp;Table1[[#This Row],[sheet]]&amp;"'!$A$8:$T$42"),Table1[[#This Row],[r]],FALSE)),"",VLOOKUP(Table1[[#This Row],[item]],INDIRECT("'"&amp;Table1[[#This Row],[sheet]]&amp;"'!$A$8:$T$42"),Table1[[#This Row],[r]],FALSE))</f>
        <v>0</v>
      </c>
      <c r="AE634" s="72" t="str">
        <f>IF(VLOOKUP(Table1[[#This Row],[sheet]],Prg!$A$7:$J$31,10,FALSE)="","",VLOOKUP(Table1[[#This Row],[sheet]],Prg!$A$7:$J$31,10,FALSE)*1)</f>
        <v/>
      </c>
      <c r="AF634" s="72">
        <f>VLOOKUP(Table1[[#This Row],[sheet]],Prg!$A$7:$J$31,5,FALSE)</f>
        <v>0</v>
      </c>
      <c r="AG634" s="72">
        <f>ROW()</f>
        <v>634</v>
      </c>
    </row>
    <row r="635" spans="24:33" hidden="1" x14ac:dyDescent="0.35">
      <c r="X635" s="66">
        <v>4</v>
      </c>
      <c r="Y635" s="66" t="s">
        <v>484</v>
      </c>
      <c r="Z635" s="66" t="s">
        <v>471</v>
      </c>
      <c r="AA635" s="66" t="str">
        <f>IF(OR(VLOOKUP(Table1[[#This Row],[sheet]],Prg!$A$7:$F$31,6,FALSE)=Prg!$O$2,VLOOKUP(Table1[[#This Row],[sheet]],Prg!$A$7:$F$31,6,FALSE)=Prg!$O$3),"Yes","No")</f>
        <v>No</v>
      </c>
      <c r="AB635" s="66">
        <v>2024</v>
      </c>
      <c r="AC635" s="72">
        <v>17</v>
      </c>
      <c r="AD635" s="66">
        <f ca="1">IF(ISERROR(VLOOKUP(Table1[[#This Row],[item]],INDIRECT("'"&amp;Table1[[#This Row],[sheet]]&amp;"'!$A$8:$T$42"),Table1[[#This Row],[r]],FALSE)),"",VLOOKUP(Table1[[#This Row],[item]],INDIRECT("'"&amp;Table1[[#This Row],[sheet]]&amp;"'!$A$8:$T$42"),Table1[[#This Row],[r]],FALSE))</f>
        <v>0</v>
      </c>
      <c r="AE635" s="72" t="str">
        <f>IF(VLOOKUP(Table1[[#This Row],[sheet]],Prg!$A$7:$J$31,10,FALSE)="","",VLOOKUP(Table1[[#This Row],[sheet]],Prg!$A$7:$J$31,10,FALSE)*1)</f>
        <v/>
      </c>
      <c r="AF635" s="72">
        <f>VLOOKUP(Table1[[#This Row],[sheet]],Prg!$A$7:$J$31,5,FALSE)</f>
        <v>0</v>
      </c>
      <c r="AG635" s="72">
        <f>ROW()</f>
        <v>635</v>
      </c>
    </row>
    <row r="636" spans="24:33" hidden="1" x14ac:dyDescent="0.35">
      <c r="X636" s="66">
        <v>4</v>
      </c>
      <c r="Y636" s="66" t="s">
        <v>485</v>
      </c>
      <c r="Z636" s="66" t="s">
        <v>472</v>
      </c>
      <c r="AA636" s="66" t="str">
        <f>IF(OR(VLOOKUP(Table1[[#This Row],[sheet]],Prg!$A$7:$F$31,6,FALSE)=Prg!$O$2,VLOOKUP(Table1[[#This Row],[sheet]],Prg!$A$7:$F$31,6,FALSE)=Prg!$O$3),"Yes","No")</f>
        <v>No</v>
      </c>
      <c r="AB636" s="66">
        <v>2024</v>
      </c>
      <c r="AC636" s="72">
        <v>17</v>
      </c>
      <c r="AD636" s="66">
        <f ca="1">IF(ISERROR(VLOOKUP(Table1[[#This Row],[item]],INDIRECT("'"&amp;Table1[[#This Row],[sheet]]&amp;"'!$A$8:$T$42"),Table1[[#This Row],[r]],FALSE)),"",VLOOKUP(Table1[[#This Row],[item]],INDIRECT("'"&amp;Table1[[#This Row],[sheet]]&amp;"'!$A$8:$T$42"),Table1[[#This Row],[r]],FALSE))</f>
        <v>0</v>
      </c>
      <c r="AE636" s="72" t="str">
        <f>IF(VLOOKUP(Table1[[#This Row],[sheet]],Prg!$A$7:$J$31,10,FALSE)="","",VLOOKUP(Table1[[#This Row],[sheet]],Prg!$A$7:$J$31,10,FALSE)*1)</f>
        <v/>
      </c>
      <c r="AF636" s="72">
        <f>VLOOKUP(Table1[[#This Row],[sheet]],Prg!$A$7:$J$31,5,FALSE)</f>
        <v>0</v>
      </c>
      <c r="AG636" s="72">
        <f>ROW()</f>
        <v>636</v>
      </c>
    </row>
    <row r="637" spans="24:33" hidden="1" x14ac:dyDescent="0.35">
      <c r="X637" s="66">
        <v>4</v>
      </c>
      <c r="Y637" s="66" t="s">
        <v>486</v>
      </c>
      <c r="Z637" s="66" t="s">
        <v>31</v>
      </c>
      <c r="AA637" s="66" t="str">
        <f>IF(OR(VLOOKUP(Table1[[#This Row],[sheet]],Prg!$A$7:$F$31,6,FALSE)=Prg!$O$2,VLOOKUP(Table1[[#This Row],[sheet]],Prg!$A$7:$F$31,6,FALSE)=Prg!$O$3),"Yes","No")</f>
        <v>No</v>
      </c>
      <c r="AB637" s="66">
        <v>2024</v>
      </c>
      <c r="AC637" s="72">
        <v>17</v>
      </c>
      <c r="AD637" s="66">
        <f ca="1">IF(ISERROR(VLOOKUP(Table1[[#This Row],[item]],INDIRECT("'"&amp;Table1[[#This Row],[sheet]]&amp;"'!$A$8:$T$42"),Table1[[#This Row],[r]],FALSE)),"",VLOOKUP(Table1[[#This Row],[item]],INDIRECT("'"&amp;Table1[[#This Row],[sheet]]&amp;"'!$A$8:$T$42"),Table1[[#This Row],[r]],FALSE))</f>
        <v>0</v>
      </c>
      <c r="AE637" s="72" t="str">
        <f>IF(VLOOKUP(Table1[[#This Row],[sheet]],Prg!$A$7:$J$31,10,FALSE)="","",VLOOKUP(Table1[[#This Row],[sheet]],Prg!$A$7:$J$31,10,FALSE)*1)</f>
        <v/>
      </c>
      <c r="AF637" s="72">
        <f>VLOOKUP(Table1[[#This Row],[sheet]],Prg!$A$7:$J$31,5,FALSE)</f>
        <v>0</v>
      </c>
      <c r="AG637" s="72">
        <f>ROW()</f>
        <v>637</v>
      </c>
    </row>
    <row r="638" spans="24:33" hidden="1" x14ac:dyDescent="0.35">
      <c r="X638" s="66">
        <v>4</v>
      </c>
      <c r="Y638" s="70" t="s">
        <v>487</v>
      </c>
      <c r="Z638" s="70" t="s">
        <v>12</v>
      </c>
      <c r="AA638" s="70" t="str">
        <f>IF(OR(VLOOKUP(Table1[[#This Row],[sheet]],Prg!$A$7:$F$31,6,FALSE)=Prg!$O$2,VLOOKUP(Table1[[#This Row],[sheet]],Prg!$A$7:$F$31,6,FALSE)=Prg!$O$3),"Yes","No")</f>
        <v>No</v>
      </c>
      <c r="AB638" s="70">
        <v>2025</v>
      </c>
      <c r="AC638" s="72">
        <v>18</v>
      </c>
      <c r="AD638" s="66">
        <f ca="1">IF(ISERROR(VLOOKUP(Table1[[#This Row],[item]],INDIRECT("'"&amp;Table1[[#This Row],[sheet]]&amp;"'!$A$8:$T$42"),Table1[[#This Row],[r]],FALSE)),"",VLOOKUP(Table1[[#This Row],[item]],INDIRECT("'"&amp;Table1[[#This Row],[sheet]]&amp;"'!$A$8:$T$42"),Table1[[#This Row],[r]],FALSE))</f>
        <v>0</v>
      </c>
      <c r="AE638" s="72" t="str">
        <f>IF(VLOOKUP(Table1[[#This Row],[sheet]],Prg!$A$7:$J$31,10,FALSE)="","",VLOOKUP(Table1[[#This Row],[sheet]],Prg!$A$7:$J$31,10,FALSE)*1)</f>
        <v/>
      </c>
      <c r="AF638" s="72">
        <f>VLOOKUP(Table1[[#This Row],[sheet]],Prg!$A$7:$J$31,5,FALSE)</f>
        <v>0</v>
      </c>
      <c r="AG638" s="72">
        <f>ROW()</f>
        <v>638</v>
      </c>
    </row>
    <row r="639" spans="24:33" hidden="1" x14ac:dyDescent="0.35">
      <c r="X639" s="66">
        <v>4</v>
      </c>
      <c r="Y639" s="66" t="s">
        <v>488</v>
      </c>
      <c r="Z639" s="66" t="s">
        <v>13</v>
      </c>
      <c r="AA639" s="66" t="str">
        <f>IF(OR(VLOOKUP(Table1[[#This Row],[sheet]],Prg!$A$7:$F$31,6,FALSE)=Prg!$O$2,VLOOKUP(Table1[[#This Row],[sheet]],Prg!$A$7:$F$31,6,FALSE)=Prg!$O$3),"Yes","No")</f>
        <v>No</v>
      </c>
      <c r="AB639" s="66">
        <v>2025</v>
      </c>
      <c r="AC639" s="72">
        <v>18</v>
      </c>
      <c r="AD639" s="66">
        <f ca="1">IF(ISERROR(VLOOKUP(Table1[[#This Row],[item]],INDIRECT("'"&amp;Table1[[#This Row],[sheet]]&amp;"'!$A$8:$T$42"),Table1[[#This Row],[r]],FALSE)),"",VLOOKUP(Table1[[#This Row],[item]],INDIRECT("'"&amp;Table1[[#This Row],[sheet]]&amp;"'!$A$8:$T$42"),Table1[[#This Row],[r]],FALSE))</f>
        <v>0</v>
      </c>
      <c r="AE639" s="72" t="str">
        <f>IF(VLOOKUP(Table1[[#This Row],[sheet]],Prg!$A$7:$J$31,10,FALSE)="","",VLOOKUP(Table1[[#This Row],[sheet]],Prg!$A$7:$J$31,10,FALSE)*1)</f>
        <v/>
      </c>
      <c r="AF639" s="72">
        <f>VLOOKUP(Table1[[#This Row],[sheet]],Prg!$A$7:$J$31,5,FALSE)</f>
        <v>0</v>
      </c>
      <c r="AG639" s="72">
        <f>ROW()</f>
        <v>639</v>
      </c>
    </row>
    <row r="640" spans="24:33" hidden="1" x14ac:dyDescent="0.35">
      <c r="X640" s="66">
        <v>4</v>
      </c>
      <c r="Y640" s="66" t="s">
        <v>489</v>
      </c>
      <c r="Z640" s="66" t="s">
        <v>14</v>
      </c>
      <c r="AA640" s="66" t="str">
        <f>IF(OR(VLOOKUP(Table1[[#This Row],[sheet]],Prg!$A$7:$F$31,6,FALSE)=Prg!$O$2,VLOOKUP(Table1[[#This Row],[sheet]],Prg!$A$7:$F$31,6,FALSE)=Prg!$O$3),"Yes","No")</f>
        <v>No</v>
      </c>
      <c r="AB640" s="66">
        <v>2025</v>
      </c>
      <c r="AC640" s="72">
        <v>18</v>
      </c>
      <c r="AD640" s="66">
        <f ca="1">IF(ISERROR(VLOOKUP(Table1[[#This Row],[item]],INDIRECT("'"&amp;Table1[[#This Row],[sheet]]&amp;"'!$A$8:$T$42"),Table1[[#This Row],[r]],FALSE)),"",VLOOKUP(Table1[[#This Row],[item]],INDIRECT("'"&amp;Table1[[#This Row],[sheet]]&amp;"'!$A$8:$T$42"),Table1[[#This Row],[r]],FALSE))</f>
        <v>0</v>
      </c>
      <c r="AE640" s="72" t="str">
        <f>IF(VLOOKUP(Table1[[#This Row],[sheet]],Prg!$A$7:$J$31,10,FALSE)="","",VLOOKUP(Table1[[#This Row],[sheet]],Prg!$A$7:$J$31,10,FALSE)*1)</f>
        <v/>
      </c>
      <c r="AF640" s="72">
        <f>VLOOKUP(Table1[[#This Row],[sheet]],Prg!$A$7:$J$31,5,FALSE)</f>
        <v>0</v>
      </c>
      <c r="AG640" s="72">
        <f>ROW()</f>
        <v>640</v>
      </c>
    </row>
    <row r="641" spans="24:33" hidden="1" x14ac:dyDescent="0.35">
      <c r="X641" s="66">
        <v>4</v>
      </c>
      <c r="Y641" s="66" t="s">
        <v>490</v>
      </c>
      <c r="Z641" s="66" t="s">
        <v>464</v>
      </c>
      <c r="AA641" s="66" t="str">
        <f>IF(OR(VLOOKUP(Table1[[#This Row],[sheet]],Prg!$A$7:$F$31,6,FALSE)=Prg!$O$2,VLOOKUP(Table1[[#This Row],[sheet]],Prg!$A$7:$F$31,6,FALSE)=Prg!$O$3),"Yes","No")</f>
        <v>No</v>
      </c>
      <c r="AB641" s="66">
        <v>2025</v>
      </c>
      <c r="AC641" s="72">
        <v>18</v>
      </c>
      <c r="AD641" s="66">
        <f ca="1">IF(ISERROR(VLOOKUP(Table1[[#This Row],[item]],INDIRECT("'"&amp;Table1[[#This Row],[sheet]]&amp;"'!$A$8:$T$42"),Table1[[#This Row],[r]],FALSE)),"",VLOOKUP(Table1[[#This Row],[item]],INDIRECT("'"&amp;Table1[[#This Row],[sheet]]&amp;"'!$A$8:$T$42"),Table1[[#This Row],[r]],FALSE))</f>
        <v>0</v>
      </c>
      <c r="AE641" s="72" t="str">
        <f>IF(VLOOKUP(Table1[[#This Row],[sheet]],Prg!$A$7:$J$31,10,FALSE)="","",VLOOKUP(Table1[[#This Row],[sheet]],Prg!$A$7:$J$31,10,FALSE)*1)</f>
        <v/>
      </c>
      <c r="AF641" s="72">
        <f>VLOOKUP(Table1[[#This Row],[sheet]],Prg!$A$7:$J$31,5,FALSE)</f>
        <v>0</v>
      </c>
      <c r="AG641" s="72">
        <f>ROW()</f>
        <v>641</v>
      </c>
    </row>
    <row r="642" spans="24:33" hidden="1" x14ac:dyDescent="0.35">
      <c r="X642" s="66">
        <v>4</v>
      </c>
      <c r="Y642" s="66" t="s">
        <v>491</v>
      </c>
      <c r="Z642" s="66" t="s">
        <v>15</v>
      </c>
      <c r="AA642" s="66" t="str">
        <f>IF(OR(VLOOKUP(Table1[[#This Row],[sheet]],Prg!$A$7:$F$31,6,FALSE)=Prg!$O$2,VLOOKUP(Table1[[#This Row],[sheet]],Prg!$A$7:$F$31,6,FALSE)=Prg!$O$3),"Yes","No")</f>
        <v>No</v>
      </c>
      <c r="AB642" s="66">
        <v>2025</v>
      </c>
      <c r="AC642" s="72">
        <v>18</v>
      </c>
      <c r="AD642" s="66">
        <f ca="1">IF(ISERROR(VLOOKUP(Table1[[#This Row],[item]],INDIRECT("'"&amp;Table1[[#This Row],[sheet]]&amp;"'!$A$8:$T$42"),Table1[[#This Row],[r]],FALSE)),"",VLOOKUP(Table1[[#This Row],[item]],INDIRECT("'"&amp;Table1[[#This Row],[sheet]]&amp;"'!$A$8:$T$42"),Table1[[#This Row],[r]],FALSE))</f>
        <v>0</v>
      </c>
      <c r="AE642" s="72" t="str">
        <f>IF(VLOOKUP(Table1[[#This Row],[sheet]],Prg!$A$7:$J$31,10,FALSE)="","",VLOOKUP(Table1[[#This Row],[sheet]],Prg!$A$7:$J$31,10,FALSE)*1)</f>
        <v/>
      </c>
      <c r="AF642" s="72">
        <f>VLOOKUP(Table1[[#This Row],[sheet]],Prg!$A$7:$J$31,5,FALSE)</f>
        <v>0</v>
      </c>
      <c r="AG642" s="72">
        <f>ROW()</f>
        <v>642</v>
      </c>
    </row>
    <row r="643" spans="24:33" hidden="1" x14ac:dyDescent="0.35">
      <c r="X643" s="66">
        <v>4</v>
      </c>
      <c r="Y643" s="66" t="s">
        <v>492</v>
      </c>
      <c r="Z643" s="66" t="s">
        <v>16</v>
      </c>
      <c r="AA643" s="66" t="str">
        <f>IF(OR(VLOOKUP(Table1[[#This Row],[sheet]],Prg!$A$7:$F$31,6,FALSE)=Prg!$O$2,VLOOKUP(Table1[[#This Row],[sheet]],Prg!$A$7:$F$31,6,FALSE)=Prg!$O$3),"Yes","No")</f>
        <v>No</v>
      </c>
      <c r="AB643" s="66">
        <v>2025</v>
      </c>
      <c r="AC643" s="72">
        <v>18</v>
      </c>
      <c r="AD643" s="66">
        <f ca="1">IF(ISERROR(VLOOKUP(Table1[[#This Row],[item]],INDIRECT("'"&amp;Table1[[#This Row],[sheet]]&amp;"'!$A$8:$T$42"),Table1[[#This Row],[r]],FALSE)),"",VLOOKUP(Table1[[#This Row],[item]],INDIRECT("'"&amp;Table1[[#This Row],[sheet]]&amp;"'!$A$8:$T$42"),Table1[[#This Row],[r]],FALSE))</f>
        <v>0</v>
      </c>
      <c r="AE643" s="72" t="str">
        <f>IF(VLOOKUP(Table1[[#This Row],[sheet]],Prg!$A$7:$J$31,10,FALSE)="","",VLOOKUP(Table1[[#This Row],[sheet]],Prg!$A$7:$J$31,10,FALSE)*1)</f>
        <v/>
      </c>
      <c r="AF643" s="72">
        <f>VLOOKUP(Table1[[#This Row],[sheet]],Prg!$A$7:$J$31,5,FALSE)</f>
        <v>0</v>
      </c>
      <c r="AG643" s="72">
        <f>ROW()</f>
        <v>643</v>
      </c>
    </row>
    <row r="644" spans="24:33" hidden="1" x14ac:dyDescent="0.35">
      <c r="X644" s="66">
        <v>4</v>
      </c>
      <c r="Y644" s="66" t="s">
        <v>493</v>
      </c>
      <c r="Z644" s="66" t="s">
        <v>17</v>
      </c>
      <c r="AA644" s="66" t="str">
        <f>IF(OR(VLOOKUP(Table1[[#This Row],[sheet]],Prg!$A$7:$F$31,6,FALSE)=Prg!$O$2,VLOOKUP(Table1[[#This Row],[sheet]],Prg!$A$7:$F$31,6,FALSE)=Prg!$O$3),"Yes","No")</f>
        <v>No</v>
      </c>
      <c r="AB644" s="66">
        <v>2025</v>
      </c>
      <c r="AC644" s="72">
        <v>18</v>
      </c>
      <c r="AD644" s="66">
        <f ca="1">IF(ISERROR(VLOOKUP(Table1[[#This Row],[item]],INDIRECT("'"&amp;Table1[[#This Row],[sheet]]&amp;"'!$A$8:$T$42"),Table1[[#This Row],[r]],FALSE)),"",VLOOKUP(Table1[[#This Row],[item]],INDIRECT("'"&amp;Table1[[#This Row],[sheet]]&amp;"'!$A$8:$T$42"),Table1[[#This Row],[r]],FALSE))</f>
        <v>0</v>
      </c>
      <c r="AE644" s="72" t="str">
        <f>IF(VLOOKUP(Table1[[#This Row],[sheet]],Prg!$A$7:$J$31,10,FALSE)="","",VLOOKUP(Table1[[#This Row],[sheet]],Prg!$A$7:$J$31,10,FALSE)*1)</f>
        <v/>
      </c>
      <c r="AF644" s="72">
        <f>VLOOKUP(Table1[[#This Row],[sheet]],Prg!$A$7:$J$31,5,FALSE)</f>
        <v>0</v>
      </c>
      <c r="AG644" s="72">
        <f>ROW()</f>
        <v>644</v>
      </c>
    </row>
    <row r="645" spans="24:33" hidden="1" x14ac:dyDescent="0.35">
      <c r="X645" s="66">
        <v>4</v>
      </c>
      <c r="Y645" s="66" t="s">
        <v>494</v>
      </c>
      <c r="Z645" s="66" t="s">
        <v>465</v>
      </c>
      <c r="AA645" s="66" t="str">
        <f>IF(OR(VLOOKUP(Table1[[#This Row],[sheet]],Prg!$A$7:$F$31,6,FALSE)=Prg!$O$2,VLOOKUP(Table1[[#This Row],[sheet]],Prg!$A$7:$F$31,6,FALSE)=Prg!$O$3),"Yes","No")</f>
        <v>No</v>
      </c>
      <c r="AB645" s="66">
        <v>2025</v>
      </c>
      <c r="AC645" s="72">
        <v>18</v>
      </c>
      <c r="AD645" s="66">
        <f ca="1">IF(ISERROR(VLOOKUP(Table1[[#This Row],[item]],INDIRECT("'"&amp;Table1[[#This Row],[sheet]]&amp;"'!$A$8:$T$42"),Table1[[#This Row],[r]],FALSE)),"",VLOOKUP(Table1[[#This Row],[item]],INDIRECT("'"&amp;Table1[[#This Row],[sheet]]&amp;"'!$A$8:$T$42"),Table1[[#This Row],[r]],FALSE))</f>
        <v>0</v>
      </c>
      <c r="AE645" s="72" t="str">
        <f>IF(VLOOKUP(Table1[[#This Row],[sheet]],Prg!$A$7:$J$31,10,FALSE)="","",VLOOKUP(Table1[[#This Row],[sheet]],Prg!$A$7:$J$31,10,FALSE)*1)</f>
        <v/>
      </c>
      <c r="AF645" s="72">
        <f>VLOOKUP(Table1[[#This Row],[sheet]],Prg!$A$7:$J$31,5,FALSE)</f>
        <v>0</v>
      </c>
      <c r="AG645" s="72">
        <f>ROW()</f>
        <v>645</v>
      </c>
    </row>
    <row r="646" spans="24:33" hidden="1" x14ac:dyDescent="0.35">
      <c r="X646" s="66">
        <v>4</v>
      </c>
      <c r="Y646" s="66" t="s">
        <v>495</v>
      </c>
      <c r="Z646" s="66" t="s">
        <v>18</v>
      </c>
      <c r="AA646" s="66" t="str">
        <f>IF(OR(VLOOKUP(Table1[[#This Row],[sheet]],Prg!$A$7:$F$31,6,FALSE)=Prg!$O$2,VLOOKUP(Table1[[#This Row],[sheet]],Prg!$A$7:$F$31,6,FALSE)=Prg!$O$3),"Yes","No")</f>
        <v>No</v>
      </c>
      <c r="AB646" s="66">
        <v>2025</v>
      </c>
      <c r="AC646" s="72">
        <v>18</v>
      </c>
      <c r="AD646" s="66">
        <f ca="1">IF(ISERROR(VLOOKUP(Table1[[#This Row],[item]],INDIRECT("'"&amp;Table1[[#This Row],[sheet]]&amp;"'!$A$8:$T$42"),Table1[[#This Row],[r]],FALSE)),"",VLOOKUP(Table1[[#This Row],[item]],INDIRECT("'"&amp;Table1[[#This Row],[sheet]]&amp;"'!$A$8:$T$42"),Table1[[#This Row],[r]],FALSE))</f>
        <v>0</v>
      </c>
      <c r="AE646" s="72" t="str">
        <f>IF(VLOOKUP(Table1[[#This Row],[sheet]],Prg!$A$7:$J$31,10,FALSE)="","",VLOOKUP(Table1[[#This Row],[sheet]],Prg!$A$7:$J$31,10,FALSE)*1)</f>
        <v/>
      </c>
      <c r="AF646" s="72">
        <f>VLOOKUP(Table1[[#This Row],[sheet]],Prg!$A$7:$J$31,5,FALSE)</f>
        <v>0</v>
      </c>
      <c r="AG646" s="72">
        <f>ROW()</f>
        <v>646</v>
      </c>
    </row>
    <row r="647" spans="24:33" hidden="1" x14ac:dyDescent="0.35">
      <c r="X647" s="66">
        <v>4</v>
      </c>
      <c r="Y647" s="66" t="s">
        <v>496</v>
      </c>
      <c r="Z647" s="66" t="s">
        <v>19</v>
      </c>
      <c r="AA647" s="66" t="str">
        <f>IF(OR(VLOOKUP(Table1[[#This Row],[sheet]],Prg!$A$7:$F$31,6,FALSE)=Prg!$O$2,VLOOKUP(Table1[[#This Row],[sheet]],Prg!$A$7:$F$31,6,FALSE)=Prg!$O$3),"Yes","No")</f>
        <v>No</v>
      </c>
      <c r="AB647" s="66">
        <v>2025</v>
      </c>
      <c r="AC647" s="72">
        <v>18</v>
      </c>
      <c r="AD647" s="66">
        <f ca="1">IF(ISERROR(VLOOKUP(Table1[[#This Row],[item]],INDIRECT("'"&amp;Table1[[#This Row],[sheet]]&amp;"'!$A$8:$T$42"),Table1[[#This Row],[r]],FALSE)),"",VLOOKUP(Table1[[#This Row],[item]],INDIRECT("'"&amp;Table1[[#This Row],[sheet]]&amp;"'!$A$8:$T$42"),Table1[[#This Row],[r]],FALSE))</f>
        <v>0</v>
      </c>
      <c r="AE647" s="72" t="str">
        <f>IF(VLOOKUP(Table1[[#This Row],[sheet]],Prg!$A$7:$J$31,10,FALSE)="","",VLOOKUP(Table1[[#This Row],[sheet]],Prg!$A$7:$J$31,10,FALSE)*1)</f>
        <v/>
      </c>
      <c r="AF647" s="72">
        <f>VLOOKUP(Table1[[#This Row],[sheet]],Prg!$A$7:$J$31,5,FALSE)</f>
        <v>0</v>
      </c>
      <c r="AG647" s="72">
        <f>ROW()</f>
        <v>647</v>
      </c>
    </row>
    <row r="648" spans="24:33" hidden="1" x14ac:dyDescent="0.35">
      <c r="X648" s="66">
        <v>4</v>
      </c>
      <c r="Y648" s="66" t="s">
        <v>497</v>
      </c>
      <c r="Z648" s="66" t="s">
        <v>20</v>
      </c>
      <c r="AA648" s="66" t="str">
        <f>IF(OR(VLOOKUP(Table1[[#This Row],[sheet]],Prg!$A$7:$F$31,6,FALSE)=Prg!$O$2,VLOOKUP(Table1[[#This Row],[sheet]],Prg!$A$7:$F$31,6,FALSE)=Prg!$O$3),"Yes","No")</f>
        <v>No</v>
      </c>
      <c r="AB648" s="66">
        <v>2025</v>
      </c>
      <c r="AC648" s="72">
        <v>18</v>
      </c>
      <c r="AD648" s="66">
        <f ca="1">IF(ISERROR(VLOOKUP(Table1[[#This Row],[item]],INDIRECT("'"&amp;Table1[[#This Row],[sheet]]&amp;"'!$A$8:$T$42"),Table1[[#This Row],[r]],FALSE)),"",VLOOKUP(Table1[[#This Row],[item]],INDIRECT("'"&amp;Table1[[#This Row],[sheet]]&amp;"'!$A$8:$T$42"),Table1[[#This Row],[r]],FALSE))</f>
        <v>0</v>
      </c>
      <c r="AE648" s="72" t="str">
        <f>IF(VLOOKUP(Table1[[#This Row],[sheet]],Prg!$A$7:$J$31,10,FALSE)="","",VLOOKUP(Table1[[#This Row],[sheet]],Prg!$A$7:$J$31,10,FALSE)*1)</f>
        <v/>
      </c>
      <c r="AF648" s="72">
        <f>VLOOKUP(Table1[[#This Row],[sheet]],Prg!$A$7:$J$31,5,FALSE)</f>
        <v>0</v>
      </c>
      <c r="AG648" s="72">
        <f>ROW()</f>
        <v>648</v>
      </c>
    </row>
    <row r="649" spans="24:33" hidden="1" x14ac:dyDescent="0.35">
      <c r="X649" s="66">
        <v>4</v>
      </c>
      <c r="Y649" s="66" t="s">
        <v>498</v>
      </c>
      <c r="Z649" s="66" t="s">
        <v>466</v>
      </c>
      <c r="AA649" s="66" t="str">
        <f>IF(OR(VLOOKUP(Table1[[#This Row],[sheet]],Prg!$A$7:$F$31,6,FALSE)=Prg!$O$2,VLOOKUP(Table1[[#This Row],[sheet]],Prg!$A$7:$F$31,6,FALSE)=Prg!$O$3),"Yes","No")</f>
        <v>No</v>
      </c>
      <c r="AB649" s="66">
        <v>2025</v>
      </c>
      <c r="AC649" s="72">
        <v>18</v>
      </c>
      <c r="AD649" s="66">
        <f ca="1">IF(ISERROR(VLOOKUP(Table1[[#This Row],[item]],INDIRECT("'"&amp;Table1[[#This Row],[sheet]]&amp;"'!$A$8:$T$42"),Table1[[#This Row],[r]],FALSE)),"",VLOOKUP(Table1[[#This Row],[item]],INDIRECT("'"&amp;Table1[[#This Row],[sheet]]&amp;"'!$A$8:$T$42"),Table1[[#This Row],[r]],FALSE))</f>
        <v>0</v>
      </c>
      <c r="AE649" s="72" t="str">
        <f>IF(VLOOKUP(Table1[[#This Row],[sheet]],Prg!$A$7:$J$31,10,FALSE)="","",VLOOKUP(Table1[[#This Row],[sheet]],Prg!$A$7:$J$31,10,FALSE)*1)</f>
        <v/>
      </c>
      <c r="AF649" s="72">
        <f>VLOOKUP(Table1[[#This Row],[sheet]],Prg!$A$7:$J$31,5,FALSE)</f>
        <v>0</v>
      </c>
      <c r="AG649" s="72">
        <f>ROW()</f>
        <v>649</v>
      </c>
    </row>
    <row r="650" spans="24:33" hidden="1" x14ac:dyDescent="0.35">
      <c r="X650" s="66">
        <v>4</v>
      </c>
      <c r="Y650" s="66" t="s">
        <v>499</v>
      </c>
      <c r="Z650" s="66" t="s">
        <v>21</v>
      </c>
      <c r="AA650" s="66" t="str">
        <f>IF(OR(VLOOKUP(Table1[[#This Row],[sheet]],Prg!$A$7:$F$31,6,FALSE)=Prg!$O$2,VLOOKUP(Table1[[#This Row],[sheet]],Prg!$A$7:$F$31,6,FALSE)=Prg!$O$3),"Yes","No")</f>
        <v>No</v>
      </c>
      <c r="AB650" s="66">
        <v>2025</v>
      </c>
      <c r="AC650" s="72">
        <v>18</v>
      </c>
      <c r="AD650" s="66">
        <f ca="1">IF(ISERROR(VLOOKUP(Table1[[#This Row],[item]],INDIRECT("'"&amp;Table1[[#This Row],[sheet]]&amp;"'!$A$8:$T$42"),Table1[[#This Row],[r]],FALSE)),"",VLOOKUP(Table1[[#This Row],[item]],INDIRECT("'"&amp;Table1[[#This Row],[sheet]]&amp;"'!$A$8:$T$42"),Table1[[#This Row],[r]],FALSE))</f>
        <v>0</v>
      </c>
      <c r="AE650" s="72" t="str">
        <f>IF(VLOOKUP(Table1[[#This Row],[sheet]],Prg!$A$7:$J$31,10,FALSE)="","",VLOOKUP(Table1[[#This Row],[sheet]],Prg!$A$7:$J$31,10,FALSE)*1)</f>
        <v/>
      </c>
      <c r="AF650" s="72">
        <f>VLOOKUP(Table1[[#This Row],[sheet]],Prg!$A$7:$J$31,5,FALSE)</f>
        <v>0</v>
      </c>
      <c r="AG650" s="72">
        <f>ROW()</f>
        <v>650</v>
      </c>
    </row>
    <row r="651" spans="24:33" hidden="1" x14ac:dyDescent="0.35">
      <c r="X651" s="66">
        <v>4</v>
      </c>
      <c r="Y651" s="66" t="s">
        <v>500</v>
      </c>
      <c r="Z651" s="66" t="s">
        <v>22</v>
      </c>
      <c r="AA651" s="66" t="str">
        <f>IF(OR(VLOOKUP(Table1[[#This Row],[sheet]],Prg!$A$7:$F$31,6,FALSE)=Prg!$O$2,VLOOKUP(Table1[[#This Row],[sheet]],Prg!$A$7:$F$31,6,FALSE)=Prg!$O$3),"Yes","No")</f>
        <v>No</v>
      </c>
      <c r="AB651" s="66">
        <v>2025</v>
      </c>
      <c r="AC651" s="72">
        <v>18</v>
      </c>
      <c r="AD651" s="66">
        <f ca="1">IF(ISERROR(VLOOKUP(Table1[[#This Row],[item]],INDIRECT("'"&amp;Table1[[#This Row],[sheet]]&amp;"'!$A$8:$T$42"),Table1[[#This Row],[r]],FALSE)),"",VLOOKUP(Table1[[#This Row],[item]],INDIRECT("'"&amp;Table1[[#This Row],[sheet]]&amp;"'!$A$8:$T$42"),Table1[[#This Row],[r]],FALSE))</f>
        <v>0</v>
      </c>
      <c r="AE651" s="72" t="str">
        <f>IF(VLOOKUP(Table1[[#This Row],[sheet]],Prg!$A$7:$J$31,10,FALSE)="","",VLOOKUP(Table1[[#This Row],[sheet]],Prg!$A$7:$J$31,10,FALSE)*1)</f>
        <v/>
      </c>
      <c r="AF651" s="72">
        <f>VLOOKUP(Table1[[#This Row],[sheet]],Prg!$A$7:$J$31,5,FALSE)</f>
        <v>0</v>
      </c>
      <c r="AG651" s="72">
        <f>ROW()</f>
        <v>651</v>
      </c>
    </row>
    <row r="652" spans="24:33" hidden="1" x14ac:dyDescent="0.35">
      <c r="X652" s="66">
        <v>4</v>
      </c>
      <c r="Y652" s="66" t="s">
        <v>501</v>
      </c>
      <c r="Z652" s="66" t="s">
        <v>23</v>
      </c>
      <c r="AA652" s="66" t="str">
        <f>IF(OR(VLOOKUP(Table1[[#This Row],[sheet]],Prg!$A$7:$F$31,6,FALSE)=Prg!$O$2,VLOOKUP(Table1[[#This Row],[sheet]],Prg!$A$7:$F$31,6,FALSE)=Prg!$O$3),"Yes","No")</f>
        <v>No</v>
      </c>
      <c r="AB652" s="66">
        <v>2025</v>
      </c>
      <c r="AC652" s="72">
        <v>18</v>
      </c>
      <c r="AD652" s="66">
        <f ca="1">IF(ISERROR(VLOOKUP(Table1[[#This Row],[item]],INDIRECT("'"&amp;Table1[[#This Row],[sheet]]&amp;"'!$A$8:$T$42"),Table1[[#This Row],[r]],FALSE)),"",VLOOKUP(Table1[[#This Row],[item]],INDIRECT("'"&amp;Table1[[#This Row],[sheet]]&amp;"'!$A$8:$T$42"),Table1[[#This Row],[r]],FALSE))</f>
        <v>0</v>
      </c>
      <c r="AE652" s="72" t="str">
        <f>IF(VLOOKUP(Table1[[#This Row],[sheet]],Prg!$A$7:$J$31,10,FALSE)="","",VLOOKUP(Table1[[#This Row],[sheet]],Prg!$A$7:$J$31,10,FALSE)*1)</f>
        <v/>
      </c>
      <c r="AF652" s="72">
        <f>VLOOKUP(Table1[[#This Row],[sheet]],Prg!$A$7:$J$31,5,FALSE)</f>
        <v>0</v>
      </c>
      <c r="AG652" s="72">
        <f>ROW()</f>
        <v>652</v>
      </c>
    </row>
    <row r="653" spans="24:33" hidden="1" x14ac:dyDescent="0.35">
      <c r="X653" s="66">
        <v>4</v>
      </c>
      <c r="Y653" s="66" t="s">
        <v>502</v>
      </c>
      <c r="Z653" s="66" t="s">
        <v>467</v>
      </c>
      <c r="AA653" s="66" t="str">
        <f>IF(OR(VLOOKUP(Table1[[#This Row],[sheet]],Prg!$A$7:$F$31,6,FALSE)=Prg!$O$2,VLOOKUP(Table1[[#This Row],[sheet]],Prg!$A$7:$F$31,6,FALSE)=Prg!$O$3),"Yes","No")</f>
        <v>No</v>
      </c>
      <c r="AB653" s="66">
        <v>2025</v>
      </c>
      <c r="AC653" s="72">
        <v>18</v>
      </c>
      <c r="AD653" s="66">
        <f ca="1">IF(ISERROR(VLOOKUP(Table1[[#This Row],[item]],INDIRECT("'"&amp;Table1[[#This Row],[sheet]]&amp;"'!$A$8:$T$42"),Table1[[#This Row],[r]],FALSE)),"",VLOOKUP(Table1[[#This Row],[item]],INDIRECT("'"&amp;Table1[[#This Row],[sheet]]&amp;"'!$A$8:$T$42"),Table1[[#This Row],[r]],FALSE))</f>
        <v>0</v>
      </c>
      <c r="AE653" s="72" t="str">
        <f>IF(VLOOKUP(Table1[[#This Row],[sheet]],Prg!$A$7:$J$31,10,FALSE)="","",VLOOKUP(Table1[[#This Row],[sheet]],Prg!$A$7:$J$31,10,FALSE)*1)</f>
        <v/>
      </c>
      <c r="AF653" s="72">
        <f>VLOOKUP(Table1[[#This Row],[sheet]],Prg!$A$7:$J$31,5,FALSE)</f>
        <v>0</v>
      </c>
      <c r="AG653" s="72">
        <f>ROW()</f>
        <v>653</v>
      </c>
    </row>
    <row r="654" spans="24:33" hidden="1" x14ac:dyDescent="0.35">
      <c r="X654" s="66">
        <v>4</v>
      </c>
      <c r="Y654" s="66" t="s">
        <v>473</v>
      </c>
      <c r="Z654" s="66" t="s">
        <v>1</v>
      </c>
      <c r="AA654" s="66" t="str">
        <f>IF(OR(VLOOKUP(Table1[[#This Row],[sheet]],Prg!$A$7:$F$31,6,FALSE)=Prg!$O$2,VLOOKUP(Table1[[#This Row],[sheet]],Prg!$A$7:$F$31,6,FALSE)=Prg!$O$3),"Yes","No")</f>
        <v>No</v>
      </c>
      <c r="AB654" s="66">
        <v>2025</v>
      </c>
      <c r="AC654" s="72">
        <v>18</v>
      </c>
      <c r="AD654" s="66">
        <f ca="1">IF(ISERROR(VLOOKUP(Table1[[#This Row],[item]],INDIRECT("'"&amp;Table1[[#This Row],[sheet]]&amp;"'!$A$8:$T$42"),Table1[[#This Row],[r]],FALSE)),"",VLOOKUP(Table1[[#This Row],[item]],INDIRECT("'"&amp;Table1[[#This Row],[sheet]]&amp;"'!$A$8:$T$42"),Table1[[#This Row],[r]],FALSE))</f>
        <v>0</v>
      </c>
      <c r="AE654" s="72" t="str">
        <f>IF(VLOOKUP(Table1[[#This Row],[sheet]],Prg!$A$7:$J$31,10,FALSE)="","",VLOOKUP(Table1[[#This Row],[sheet]],Prg!$A$7:$J$31,10,FALSE)*1)</f>
        <v/>
      </c>
      <c r="AF654" s="72">
        <f>VLOOKUP(Table1[[#This Row],[sheet]],Prg!$A$7:$J$31,5,FALSE)</f>
        <v>0</v>
      </c>
      <c r="AG654" s="72">
        <f>ROW()</f>
        <v>654</v>
      </c>
    </row>
    <row r="655" spans="24:33" hidden="1" x14ac:dyDescent="0.35">
      <c r="X655" s="66">
        <v>4</v>
      </c>
      <c r="Y655" s="66" t="s">
        <v>474</v>
      </c>
      <c r="Z655" s="66" t="s">
        <v>24</v>
      </c>
      <c r="AA655" s="66" t="str">
        <f>IF(OR(VLOOKUP(Table1[[#This Row],[sheet]],Prg!$A$7:$F$31,6,FALSE)=Prg!$O$2,VLOOKUP(Table1[[#This Row],[sheet]],Prg!$A$7:$F$31,6,FALSE)=Prg!$O$3),"Yes","No")</f>
        <v>No</v>
      </c>
      <c r="AB655" s="66">
        <v>2025</v>
      </c>
      <c r="AC655" s="72">
        <v>18</v>
      </c>
      <c r="AD655" s="66">
        <f ca="1">IF(ISERROR(VLOOKUP(Table1[[#This Row],[item]],INDIRECT("'"&amp;Table1[[#This Row],[sheet]]&amp;"'!$A$8:$T$42"),Table1[[#This Row],[r]],FALSE)),"",VLOOKUP(Table1[[#This Row],[item]],INDIRECT("'"&amp;Table1[[#This Row],[sheet]]&amp;"'!$A$8:$T$42"),Table1[[#This Row],[r]],FALSE))</f>
        <v>0</v>
      </c>
      <c r="AE655" s="72" t="str">
        <f>IF(VLOOKUP(Table1[[#This Row],[sheet]],Prg!$A$7:$J$31,10,FALSE)="","",VLOOKUP(Table1[[#This Row],[sheet]],Prg!$A$7:$J$31,10,FALSE)*1)</f>
        <v/>
      </c>
      <c r="AF655" s="72">
        <f>VLOOKUP(Table1[[#This Row],[sheet]],Prg!$A$7:$J$31,5,FALSE)</f>
        <v>0</v>
      </c>
      <c r="AG655" s="72">
        <f>ROW()</f>
        <v>655</v>
      </c>
    </row>
    <row r="656" spans="24:33" hidden="1" x14ac:dyDescent="0.35">
      <c r="X656" s="66">
        <v>4</v>
      </c>
      <c r="Y656" s="66" t="s">
        <v>477</v>
      </c>
      <c r="Z656" s="66" t="s">
        <v>25</v>
      </c>
      <c r="AA656" s="66" t="str">
        <f>IF(OR(VLOOKUP(Table1[[#This Row],[sheet]],Prg!$A$7:$F$31,6,FALSE)=Prg!$O$2,VLOOKUP(Table1[[#This Row],[sheet]],Prg!$A$7:$F$31,6,FALSE)=Prg!$O$3),"Yes","No")</f>
        <v>No</v>
      </c>
      <c r="AB656" s="66">
        <v>2025</v>
      </c>
      <c r="AC656" s="72">
        <v>18</v>
      </c>
      <c r="AD656" s="66">
        <f ca="1">IF(ISERROR(VLOOKUP(Table1[[#This Row],[item]],INDIRECT("'"&amp;Table1[[#This Row],[sheet]]&amp;"'!$A$8:$T$42"),Table1[[#This Row],[r]],FALSE)),"",VLOOKUP(Table1[[#This Row],[item]],INDIRECT("'"&amp;Table1[[#This Row],[sheet]]&amp;"'!$A$8:$T$42"),Table1[[#This Row],[r]],FALSE))</f>
        <v>0</v>
      </c>
      <c r="AE656" s="72" t="str">
        <f>IF(VLOOKUP(Table1[[#This Row],[sheet]],Prg!$A$7:$J$31,10,FALSE)="","",VLOOKUP(Table1[[#This Row],[sheet]],Prg!$A$7:$J$31,10,FALSE)*1)</f>
        <v/>
      </c>
      <c r="AF656" s="72">
        <f>VLOOKUP(Table1[[#This Row],[sheet]],Prg!$A$7:$J$31,5,FALSE)</f>
        <v>0</v>
      </c>
      <c r="AG656" s="72">
        <f>ROW()</f>
        <v>656</v>
      </c>
    </row>
    <row r="657" spans="24:33" hidden="1" x14ac:dyDescent="0.35">
      <c r="X657" s="66">
        <v>4</v>
      </c>
      <c r="Y657" s="66" t="s">
        <v>478</v>
      </c>
      <c r="Z657" s="66" t="s">
        <v>26</v>
      </c>
      <c r="AA657" s="66" t="str">
        <f>IF(OR(VLOOKUP(Table1[[#This Row],[sheet]],Prg!$A$7:$F$31,6,FALSE)=Prg!$O$2,VLOOKUP(Table1[[#This Row],[sheet]],Prg!$A$7:$F$31,6,FALSE)=Prg!$O$3),"Yes","No")</f>
        <v>No</v>
      </c>
      <c r="AB657" s="66">
        <v>2025</v>
      </c>
      <c r="AC657" s="72">
        <v>18</v>
      </c>
      <c r="AD657" s="66">
        <f ca="1">IF(ISERROR(VLOOKUP(Table1[[#This Row],[item]],INDIRECT("'"&amp;Table1[[#This Row],[sheet]]&amp;"'!$A$8:$T$42"),Table1[[#This Row],[r]],FALSE)),"",VLOOKUP(Table1[[#This Row],[item]],INDIRECT("'"&amp;Table1[[#This Row],[sheet]]&amp;"'!$A$8:$T$42"),Table1[[#This Row],[r]],FALSE))</f>
        <v>0</v>
      </c>
      <c r="AE657" s="72" t="str">
        <f>IF(VLOOKUP(Table1[[#This Row],[sheet]],Prg!$A$7:$J$31,10,FALSE)="","",VLOOKUP(Table1[[#This Row],[sheet]],Prg!$A$7:$J$31,10,FALSE)*1)</f>
        <v/>
      </c>
      <c r="AF657" s="72">
        <f>VLOOKUP(Table1[[#This Row],[sheet]],Prg!$A$7:$J$31,5,FALSE)</f>
        <v>0</v>
      </c>
      <c r="AG657" s="72">
        <f>ROW()</f>
        <v>657</v>
      </c>
    </row>
    <row r="658" spans="24:33" hidden="1" x14ac:dyDescent="0.35">
      <c r="X658" s="66">
        <v>4</v>
      </c>
      <c r="Y658" s="66" t="s">
        <v>479</v>
      </c>
      <c r="Z658" s="66" t="s">
        <v>27</v>
      </c>
      <c r="AA658" s="66" t="str">
        <f>IF(OR(VLOOKUP(Table1[[#This Row],[sheet]],Prg!$A$7:$F$31,6,FALSE)=Prg!$O$2,VLOOKUP(Table1[[#This Row],[sheet]],Prg!$A$7:$F$31,6,FALSE)=Prg!$O$3),"Yes","No")</f>
        <v>No</v>
      </c>
      <c r="AB658" s="66">
        <v>2025</v>
      </c>
      <c r="AC658" s="72">
        <v>18</v>
      </c>
      <c r="AD658" s="66">
        <f ca="1">IF(ISERROR(VLOOKUP(Table1[[#This Row],[item]],INDIRECT("'"&amp;Table1[[#This Row],[sheet]]&amp;"'!$A$8:$T$42"),Table1[[#This Row],[r]],FALSE)),"",VLOOKUP(Table1[[#This Row],[item]],INDIRECT("'"&amp;Table1[[#This Row],[sheet]]&amp;"'!$A$8:$T$42"),Table1[[#This Row],[r]],FALSE))</f>
        <v>0</v>
      </c>
      <c r="AE658" s="72" t="str">
        <f>IF(VLOOKUP(Table1[[#This Row],[sheet]],Prg!$A$7:$J$31,10,FALSE)="","",VLOOKUP(Table1[[#This Row],[sheet]],Prg!$A$7:$J$31,10,FALSE)*1)</f>
        <v/>
      </c>
      <c r="AF658" s="72">
        <f>VLOOKUP(Table1[[#This Row],[sheet]],Prg!$A$7:$J$31,5,FALSE)</f>
        <v>0</v>
      </c>
      <c r="AG658" s="72">
        <f>ROW()</f>
        <v>658</v>
      </c>
    </row>
    <row r="659" spans="24:33" hidden="1" x14ac:dyDescent="0.35">
      <c r="X659" s="66">
        <v>4</v>
      </c>
      <c r="Y659" s="66" t="s">
        <v>475</v>
      </c>
      <c r="Z659" s="66" t="s">
        <v>28</v>
      </c>
      <c r="AA659" s="66" t="str">
        <f>IF(OR(VLOOKUP(Table1[[#This Row],[sheet]],Prg!$A$7:$F$31,6,FALSE)=Prg!$O$2,VLOOKUP(Table1[[#This Row],[sheet]],Prg!$A$7:$F$31,6,FALSE)=Prg!$O$3),"Yes","No")</f>
        <v>No</v>
      </c>
      <c r="AB659" s="66">
        <v>2025</v>
      </c>
      <c r="AC659" s="72">
        <v>18</v>
      </c>
      <c r="AD659" s="66">
        <f ca="1">IF(ISERROR(VLOOKUP(Table1[[#This Row],[item]],INDIRECT("'"&amp;Table1[[#This Row],[sheet]]&amp;"'!$A$8:$T$42"),Table1[[#This Row],[r]],FALSE)),"",VLOOKUP(Table1[[#This Row],[item]],INDIRECT("'"&amp;Table1[[#This Row],[sheet]]&amp;"'!$A$8:$T$42"),Table1[[#This Row],[r]],FALSE))</f>
        <v>0</v>
      </c>
      <c r="AE659" s="72" t="str">
        <f>IF(VLOOKUP(Table1[[#This Row],[sheet]],Prg!$A$7:$J$31,10,FALSE)="","",VLOOKUP(Table1[[#This Row],[sheet]],Prg!$A$7:$J$31,10,FALSE)*1)</f>
        <v/>
      </c>
      <c r="AF659" s="72">
        <f>VLOOKUP(Table1[[#This Row],[sheet]],Prg!$A$7:$J$31,5,FALSE)</f>
        <v>0</v>
      </c>
      <c r="AG659" s="72">
        <f>ROW()</f>
        <v>659</v>
      </c>
    </row>
    <row r="660" spans="24:33" hidden="1" x14ac:dyDescent="0.35">
      <c r="X660" s="66">
        <v>4</v>
      </c>
      <c r="Y660" s="66" t="s">
        <v>480</v>
      </c>
      <c r="Z660" s="66" t="s">
        <v>29</v>
      </c>
      <c r="AA660" s="66" t="str">
        <f>IF(OR(VLOOKUP(Table1[[#This Row],[sheet]],Prg!$A$7:$F$31,6,FALSE)=Prg!$O$2,VLOOKUP(Table1[[#This Row],[sheet]],Prg!$A$7:$F$31,6,FALSE)=Prg!$O$3),"Yes","No")</f>
        <v>No</v>
      </c>
      <c r="AB660" s="66">
        <v>2025</v>
      </c>
      <c r="AC660" s="72">
        <v>18</v>
      </c>
      <c r="AD660" s="66">
        <f ca="1">IF(ISERROR(VLOOKUP(Table1[[#This Row],[item]],INDIRECT("'"&amp;Table1[[#This Row],[sheet]]&amp;"'!$A$8:$T$42"),Table1[[#This Row],[r]],FALSE)),"",VLOOKUP(Table1[[#This Row],[item]],INDIRECT("'"&amp;Table1[[#This Row],[sheet]]&amp;"'!$A$8:$T$42"),Table1[[#This Row],[r]],FALSE))</f>
        <v>0</v>
      </c>
      <c r="AE660" s="72" t="str">
        <f>IF(VLOOKUP(Table1[[#This Row],[sheet]],Prg!$A$7:$J$31,10,FALSE)="","",VLOOKUP(Table1[[#This Row],[sheet]],Prg!$A$7:$J$31,10,FALSE)*1)</f>
        <v/>
      </c>
      <c r="AF660" s="72">
        <f>VLOOKUP(Table1[[#This Row],[sheet]],Prg!$A$7:$J$31,5,FALSE)</f>
        <v>0</v>
      </c>
      <c r="AG660" s="72">
        <f>ROW()</f>
        <v>660</v>
      </c>
    </row>
    <row r="661" spans="24:33" hidden="1" x14ac:dyDescent="0.35">
      <c r="X661" s="66">
        <v>4</v>
      </c>
      <c r="Y661" s="66" t="s">
        <v>481</v>
      </c>
      <c r="Z661" s="66" t="s">
        <v>30</v>
      </c>
      <c r="AA661" s="66" t="str">
        <f>IF(OR(VLOOKUP(Table1[[#This Row],[sheet]],Prg!$A$7:$F$31,6,FALSE)=Prg!$O$2,VLOOKUP(Table1[[#This Row],[sheet]],Prg!$A$7:$F$31,6,FALSE)=Prg!$O$3),"Yes","No")</f>
        <v>No</v>
      </c>
      <c r="AB661" s="66">
        <v>2025</v>
      </c>
      <c r="AC661" s="72">
        <v>18</v>
      </c>
      <c r="AD661" s="66">
        <f ca="1">IF(ISERROR(VLOOKUP(Table1[[#This Row],[item]],INDIRECT("'"&amp;Table1[[#This Row],[sheet]]&amp;"'!$A$8:$T$42"),Table1[[#This Row],[r]],FALSE)),"",VLOOKUP(Table1[[#This Row],[item]],INDIRECT("'"&amp;Table1[[#This Row],[sheet]]&amp;"'!$A$8:$T$42"),Table1[[#This Row],[r]],FALSE))</f>
        <v>0</v>
      </c>
      <c r="AE661" s="72" t="str">
        <f>IF(VLOOKUP(Table1[[#This Row],[sheet]],Prg!$A$7:$J$31,10,FALSE)="","",VLOOKUP(Table1[[#This Row],[sheet]],Prg!$A$7:$J$31,10,FALSE)*1)</f>
        <v/>
      </c>
      <c r="AF661" s="72">
        <f>VLOOKUP(Table1[[#This Row],[sheet]],Prg!$A$7:$J$31,5,FALSE)</f>
        <v>0</v>
      </c>
      <c r="AG661" s="72">
        <f>ROW()</f>
        <v>661</v>
      </c>
    </row>
    <row r="662" spans="24:33" hidden="1" x14ac:dyDescent="0.35">
      <c r="X662" s="66">
        <v>4</v>
      </c>
      <c r="Y662" s="66" t="s">
        <v>482</v>
      </c>
      <c r="Z662" s="66" t="s">
        <v>27</v>
      </c>
      <c r="AA662" s="66" t="str">
        <f>IF(OR(VLOOKUP(Table1[[#This Row],[sheet]],Prg!$A$7:$F$31,6,FALSE)=Prg!$O$2,VLOOKUP(Table1[[#This Row],[sheet]],Prg!$A$7:$F$31,6,FALSE)=Prg!$O$3),"Yes","No")</f>
        <v>No</v>
      </c>
      <c r="AB662" s="66">
        <v>2025</v>
      </c>
      <c r="AC662" s="72">
        <v>18</v>
      </c>
      <c r="AD662" s="66">
        <f ca="1">IF(ISERROR(VLOOKUP(Table1[[#This Row],[item]],INDIRECT("'"&amp;Table1[[#This Row],[sheet]]&amp;"'!$A$8:$T$42"),Table1[[#This Row],[r]],FALSE)),"",VLOOKUP(Table1[[#This Row],[item]],INDIRECT("'"&amp;Table1[[#This Row],[sheet]]&amp;"'!$A$8:$T$42"),Table1[[#This Row],[r]],FALSE))</f>
        <v>0</v>
      </c>
      <c r="AE662" s="72" t="str">
        <f>IF(VLOOKUP(Table1[[#This Row],[sheet]],Prg!$A$7:$J$31,10,FALSE)="","",VLOOKUP(Table1[[#This Row],[sheet]],Prg!$A$7:$J$31,10,FALSE)*1)</f>
        <v/>
      </c>
      <c r="AF662" s="72">
        <f>VLOOKUP(Table1[[#This Row],[sheet]],Prg!$A$7:$J$31,5,FALSE)</f>
        <v>0</v>
      </c>
      <c r="AG662" s="72">
        <f>ROW()</f>
        <v>662</v>
      </c>
    </row>
    <row r="663" spans="24:33" hidden="1" x14ac:dyDescent="0.35">
      <c r="X663" s="66">
        <v>4</v>
      </c>
      <c r="Y663" s="66" t="s">
        <v>476</v>
      </c>
      <c r="Z663" s="66" t="s">
        <v>469</v>
      </c>
      <c r="AA663" s="66" t="str">
        <f>IF(OR(VLOOKUP(Table1[[#This Row],[sheet]],Prg!$A$7:$F$31,6,FALSE)=Prg!$O$2,VLOOKUP(Table1[[#This Row],[sheet]],Prg!$A$7:$F$31,6,FALSE)=Prg!$O$3),"Yes","No")</f>
        <v>No</v>
      </c>
      <c r="AB663" s="66">
        <v>2025</v>
      </c>
      <c r="AC663" s="72">
        <v>18</v>
      </c>
      <c r="AD663" s="66">
        <f ca="1">IF(ISERROR(VLOOKUP(Table1[[#This Row],[item]],INDIRECT("'"&amp;Table1[[#This Row],[sheet]]&amp;"'!$A$8:$T$42"),Table1[[#This Row],[r]],FALSE)),"",VLOOKUP(Table1[[#This Row],[item]],INDIRECT("'"&amp;Table1[[#This Row],[sheet]]&amp;"'!$A$8:$T$42"),Table1[[#This Row],[r]],FALSE))</f>
        <v>0</v>
      </c>
      <c r="AE663" s="72" t="str">
        <f>IF(VLOOKUP(Table1[[#This Row],[sheet]],Prg!$A$7:$J$31,10,FALSE)="","",VLOOKUP(Table1[[#This Row],[sheet]],Prg!$A$7:$J$31,10,FALSE)*1)</f>
        <v/>
      </c>
      <c r="AF663" s="72">
        <f>VLOOKUP(Table1[[#This Row],[sheet]],Prg!$A$7:$J$31,5,FALSE)</f>
        <v>0</v>
      </c>
      <c r="AG663" s="72">
        <f>ROW()</f>
        <v>663</v>
      </c>
    </row>
    <row r="664" spans="24:33" hidden="1" x14ac:dyDescent="0.35">
      <c r="X664" s="66">
        <v>4</v>
      </c>
      <c r="Y664" s="66" t="s">
        <v>483</v>
      </c>
      <c r="Z664" s="66" t="s">
        <v>470</v>
      </c>
      <c r="AA664" s="66" t="str">
        <f>IF(OR(VLOOKUP(Table1[[#This Row],[sheet]],Prg!$A$7:$F$31,6,FALSE)=Prg!$O$2,VLOOKUP(Table1[[#This Row],[sheet]],Prg!$A$7:$F$31,6,FALSE)=Prg!$O$3),"Yes","No")</f>
        <v>No</v>
      </c>
      <c r="AB664" s="66">
        <v>2025</v>
      </c>
      <c r="AC664" s="72">
        <v>18</v>
      </c>
      <c r="AD664" s="66">
        <f ca="1">IF(ISERROR(VLOOKUP(Table1[[#This Row],[item]],INDIRECT("'"&amp;Table1[[#This Row],[sheet]]&amp;"'!$A$8:$T$42"),Table1[[#This Row],[r]],FALSE)),"",VLOOKUP(Table1[[#This Row],[item]],INDIRECT("'"&amp;Table1[[#This Row],[sheet]]&amp;"'!$A$8:$T$42"),Table1[[#This Row],[r]],FALSE))</f>
        <v>0</v>
      </c>
      <c r="AE664" s="72" t="str">
        <f>IF(VLOOKUP(Table1[[#This Row],[sheet]],Prg!$A$7:$J$31,10,FALSE)="","",VLOOKUP(Table1[[#This Row],[sheet]],Prg!$A$7:$J$31,10,FALSE)*1)</f>
        <v/>
      </c>
      <c r="AF664" s="72">
        <f>VLOOKUP(Table1[[#This Row],[sheet]],Prg!$A$7:$J$31,5,FALSE)</f>
        <v>0</v>
      </c>
      <c r="AG664" s="72">
        <f>ROW()</f>
        <v>664</v>
      </c>
    </row>
    <row r="665" spans="24:33" hidden="1" x14ac:dyDescent="0.35">
      <c r="X665" s="66">
        <v>4</v>
      </c>
      <c r="Y665" s="66" t="s">
        <v>484</v>
      </c>
      <c r="Z665" s="66" t="s">
        <v>471</v>
      </c>
      <c r="AA665" s="66" t="str">
        <f>IF(OR(VLOOKUP(Table1[[#This Row],[sheet]],Prg!$A$7:$F$31,6,FALSE)=Prg!$O$2,VLOOKUP(Table1[[#This Row],[sheet]],Prg!$A$7:$F$31,6,FALSE)=Prg!$O$3),"Yes","No")</f>
        <v>No</v>
      </c>
      <c r="AB665" s="66">
        <v>2025</v>
      </c>
      <c r="AC665" s="72">
        <v>18</v>
      </c>
      <c r="AD665" s="66">
        <f ca="1">IF(ISERROR(VLOOKUP(Table1[[#This Row],[item]],INDIRECT("'"&amp;Table1[[#This Row],[sheet]]&amp;"'!$A$8:$T$42"),Table1[[#This Row],[r]],FALSE)),"",VLOOKUP(Table1[[#This Row],[item]],INDIRECT("'"&amp;Table1[[#This Row],[sheet]]&amp;"'!$A$8:$T$42"),Table1[[#This Row],[r]],FALSE))</f>
        <v>0</v>
      </c>
      <c r="AE665" s="72" t="str">
        <f>IF(VLOOKUP(Table1[[#This Row],[sheet]],Prg!$A$7:$J$31,10,FALSE)="","",VLOOKUP(Table1[[#This Row],[sheet]],Prg!$A$7:$J$31,10,FALSE)*1)</f>
        <v/>
      </c>
      <c r="AF665" s="72">
        <f>VLOOKUP(Table1[[#This Row],[sheet]],Prg!$A$7:$J$31,5,FALSE)</f>
        <v>0</v>
      </c>
      <c r="AG665" s="72">
        <f>ROW()</f>
        <v>665</v>
      </c>
    </row>
    <row r="666" spans="24:33" hidden="1" x14ac:dyDescent="0.35">
      <c r="X666" s="66">
        <v>4</v>
      </c>
      <c r="Y666" s="66" t="s">
        <v>485</v>
      </c>
      <c r="Z666" s="66" t="s">
        <v>472</v>
      </c>
      <c r="AA666" s="66" t="str">
        <f>IF(OR(VLOOKUP(Table1[[#This Row],[sheet]],Prg!$A$7:$F$31,6,FALSE)=Prg!$O$2,VLOOKUP(Table1[[#This Row],[sheet]],Prg!$A$7:$F$31,6,FALSE)=Prg!$O$3),"Yes","No")</f>
        <v>No</v>
      </c>
      <c r="AB666" s="66">
        <v>2025</v>
      </c>
      <c r="AC666" s="72">
        <v>18</v>
      </c>
      <c r="AD666" s="66">
        <f ca="1">IF(ISERROR(VLOOKUP(Table1[[#This Row],[item]],INDIRECT("'"&amp;Table1[[#This Row],[sheet]]&amp;"'!$A$8:$T$42"),Table1[[#This Row],[r]],FALSE)),"",VLOOKUP(Table1[[#This Row],[item]],INDIRECT("'"&amp;Table1[[#This Row],[sheet]]&amp;"'!$A$8:$T$42"),Table1[[#This Row],[r]],FALSE))</f>
        <v>0</v>
      </c>
      <c r="AE666" s="72" t="str">
        <f>IF(VLOOKUP(Table1[[#This Row],[sheet]],Prg!$A$7:$J$31,10,FALSE)="","",VLOOKUP(Table1[[#This Row],[sheet]],Prg!$A$7:$J$31,10,FALSE)*1)</f>
        <v/>
      </c>
      <c r="AF666" s="72">
        <f>VLOOKUP(Table1[[#This Row],[sheet]],Prg!$A$7:$J$31,5,FALSE)</f>
        <v>0</v>
      </c>
      <c r="AG666" s="72">
        <f>ROW()</f>
        <v>666</v>
      </c>
    </row>
    <row r="667" spans="24:33" hidden="1" x14ac:dyDescent="0.35">
      <c r="X667" s="66">
        <v>4</v>
      </c>
      <c r="Y667" s="66" t="s">
        <v>486</v>
      </c>
      <c r="Z667" s="66" t="s">
        <v>31</v>
      </c>
      <c r="AA667" s="66" t="str">
        <f>IF(OR(VLOOKUP(Table1[[#This Row],[sheet]],Prg!$A$7:$F$31,6,FALSE)=Prg!$O$2,VLOOKUP(Table1[[#This Row],[sheet]],Prg!$A$7:$F$31,6,FALSE)=Prg!$O$3),"Yes","No")</f>
        <v>No</v>
      </c>
      <c r="AB667" s="66">
        <v>2025</v>
      </c>
      <c r="AC667" s="72">
        <v>18</v>
      </c>
      <c r="AD667" s="66">
        <f ca="1">IF(ISERROR(VLOOKUP(Table1[[#This Row],[item]],INDIRECT("'"&amp;Table1[[#This Row],[sheet]]&amp;"'!$A$8:$T$42"),Table1[[#This Row],[r]],FALSE)),"",VLOOKUP(Table1[[#This Row],[item]],INDIRECT("'"&amp;Table1[[#This Row],[sheet]]&amp;"'!$A$8:$T$42"),Table1[[#This Row],[r]],FALSE))</f>
        <v>0</v>
      </c>
      <c r="AE667" s="72" t="str">
        <f>IF(VLOOKUP(Table1[[#This Row],[sheet]],Prg!$A$7:$J$31,10,FALSE)="","",VLOOKUP(Table1[[#This Row],[sheet]],Prg!$A$7:$J$31,10,FALSE)*1)</f>
        <v/>
      </c>
      <c r="AF667" s="72">
        <f>VLOOKUP(Table1[[#This Row],[sheet]],Prg!$A$7:$J$31,5,FALSE)</f>
        <v>0</v>
      </c>
      <c r="AG667" s="72">
        <f>ROW()</f>
        <v>667</v>
      </c>
    </row>
    <row r="668" spans="24:33" hidden="1" x14ac:dyDescent="0.35">
      <c r="X668" s="66">
        <v>4</v>
      </c>
      <c r="Y668" s="70" t="s">
        <v>487</v>
      </c>
      <c r="Z668" s="70" t="s">
        <v>12</v>
      </c>
      <c r="AA668" s="70" t="str">
        <f>IF(OR(VLOOKUP(Table1[[#This Row],[sheet]],Prg!$A$7:$F$31,6,FALSE)=Prg!$O$2,VLOOKUP(Table1[[#This Row],[sheet]],Prg!$A$7:$F$31,6,FALSE)=Prg!$O$3),"Yes","No")</f>
        <v>No</v>
      </c>
      <c r="AB668" s="70">
        <v>2026</v>
      </c>
      <c r="AC668" s="72">
        <v>19</v>
      </c>
      <c r="AD668" s="66">
        <f ca="1">IF(ISERROR(VLOOKUP(Table1[[#This Row],[item]],INDIRECT("'"&amp;Table1[[#This Row],[sheet]]&amp;"'!$A$8:$T$42"),Table1[[#This Row],[r]],FALSE)),"",VLOOKUP(Table1[[#This Row],[item]],INDIRECT("'"&amp;Table1[[#This Row],[sheet]]&amp;"'!$A$8:$T$42"),Table1[[#This Row],[r]],FALSE))</f>
        <v>0</v>
      </c>
      <c r="AE668" s="72" t="str">
        <f>IF(VLOOKUP(Table1[[#This Row],[sheet]],Prg!$A$7:$J$31,10,FALSE)="","",VLOOKUP(Table1[[#This Row],[sheet]],Prg!$A$7:$J$31,10,FALSE)*1)</f>
        <v/>
      </c>
      <c r="AF668" s="72">
        <f>VLOOKUP(Table1[[#This Row],[sheet]],Prg!$A$7:$J$31,5,FALSE)</f>
        <v>0</v>
      </c>
      <c r="AG668" s="72">
        <f>ROW()</f>
        <v>668</v>
      </c>
    </row>
    <row r="669" spans="24:33" hidden="1" x14ac:dyDescent="0.35">
      <c r="X669" s="66">
        <v>4</v>
      </c>
      <c r="Y669" s="66" t="s">
        <v>488</v>
      </c>
      <c r="Z669" s="66" t="s">
        <v>13</v>
      </c>
      <c r="AA669" s="66" t="str">
        <f>IF(OR(VLOOKUP(Table1[[#This Row],[sheet]],Prg!$A$7:$F$31,6,FALSE)=Prg!$O$2,VLOOKUP(Table1[[#This Row],[sheet]],Prg!$A$7:$F$31,6,FALSE)=Prg!$O$3),"Yes","No")</f>
        <v>No</v>
      </c>
      <c r="AB669" s="66">
        <v>2026</v>
      </c>
      <c r="AC669" s="72">
        <v>19</v>
      </c>
      <c r="AD669" s="66">
        <f ca="1">IF(ISERROR(VLOOKUP(Table1[[#This Row],[item]],INDIRECT("'"&amp;Table1[[#This Row],[sheet]]&amp;"'!$A$8:$T$42"),Table1[[#This Row],[r]],FALSE)),"",VLOOKUP(Table1[[#This Row],[item]],INDIRECT("'"&amp;Table1[[#This Row],[sheet]]&amp;"'!$A$8:$T$42"),Table1[[#This Row],[r]],FALSE))</f>
        <v>0</v>
      </c>
      <c r="AE669" s="72" t="str">
        <f>IF(VLOOKUP(Table1[[#This Row],[sheet]],Prg!$A$7:$J$31,10,FALSE)="","",VLOOKUP(Table1[[#This Row],[sheet]],Prg!$A$7:$J$31,10,FALSE)*1)</f>
        <v/>
      </c>
      <c r="AF669" s="72">
        <f>VLOOKUP(Table1[[#This Row],[sheet]],Prg!$A$7:$J$31,5,FALSE)</f>
        <v>0</v>
      </c>
      <c r="AG669" s="72">
        <f>ROW()</f>
        <v>669</v>
      </c>
    </row>
    <row r="670" spans="24:33" hidden="1" x14ac:dyDescent="0.35">
      <c r="X670" s="66">
        <v>4</v>
      </c>
      <c r="Y670" s="66" t="s">
        <v>489</v>
      </c>
      <c r="Z670" s="66" t="s">
        <v>14</v>
      </c>
      <c r="AA670" s="66" t="str">
        <f>IF(OR(VLOOKUP(Table1[[#This Row],[sheet]],Prg!$A$7:$F$31,6,FALSE)=Prg!$O$2,VLOOKUP(Table1[[#This Row],[sheet]],Prg!$A$7:$F$31,6,FALSE)=Prg!$O$3),"Yes","No")</f>
        <v>No</v>
      </c>
      <c r="AB670" s="66">
        <v>2026</v>
      </c>
      <c r="AC670" s="72">
        <v>19</v>
      </c>
      <c r="AD670" s="66">
        <f ca="1">IF(ISERROR(VLOOKUP(Table1[[#This Row],[item]],INDIRECT("'"&amp;Table1[[#This Row],[sheet]]&amp;"'!$A$8:$T$42"),Table1[[#This Row],[r]],FALSE)),"",VLOOKUP(Table1[[#This Row],[item]],INDIRECT("'"&amp;Table1[[#This Row],[sheet]]&amp;"'!$A$8:$T$42"),Table1[[#This Row],[r]],FALSE))</f>
        <v>0</v>
      </c>
      <c r="AE670" s="72" t="str">
        <f>IF(VLOOKUP(Table1[[#This Row],[sheet]],Prg!$A$7:$J$31,10,FALSE)="","",VLOOKUP(Table1[[#This Row],[sheet]],Prg!$A$7:$J$31,10,FALSE)*1)</f>
        <v/>
      </c>
      <c r="AF670" s="72">
        <f>VLOOKUP(Table1[[#This Row],[sheet]],Prg!$A$7:$J$31,5,FALSE)</f>
        <v>0</v>
      </c>
      <c r="AG670" s="72">
        <f>ROW()</f>
        <v>670</v>
      </c>
    </row>
    <row r="671" spans="24:33" hidden="1" x14ac:dyDescent="0.35">
      <c r="X671" s="66">
        <v>4</v>
      </c>
      <c r="Y671" s="66" t="s">
        <v>490</v>
      </c>
      <c r="Z671" s="66" t="s">
        <v>464</v>
      </c>
      <c r="AA671" s="66" t="str">
        <f>IF(OR(VLOOKUP(Table1[[#This Row],[sheet]],Prg!$A$7:$F$31,6,FALSE)=Prg!$O$2,VLOOKUP(Table1[[#This Row],[sheet]],Prg!$A$7:$F$31,6,FALSE)=Prg!$O$3),"Yes","No")</f>
        <v>No</v>
      </c>
      <c r="AB671" s="66">
        <v>2026</v>
      </c>
      <c r="AC671" s="72">
        <v>19</v>
      </c>
      <c r="AD671" s="66">
        <f ca="1">IF(ISERROR(VLOOKUP(Table1[[#This Row],[item]],INDIRECT("'"&amp;Table1[[#This Row],[sheet]]&amp;"'!$A$8:$T$42"),Table1[[#This Row],[r]],FALSE)),"",VLOOKUP(Table1[[#This Row],[item]],INDIRECT("'"&amp;Table1[[#This Row],[sheet]]&amp;"'!$A$8:$T$42"),Table1[[#This Row],[r]],FALSE))</f>
        <v>0</v>
      </c>
      <c r="AE671" s="72" t="str">
        <f>IF(VLOOKUP(Table1[[#This Row],[sheet]],Prg!$A$7:$J$31,10,FALSE)="","",VLOOKUP(Table1[[#This Row],[sheet]],Prg!$A$7:$J$31,10,FALSE)*1)</f>
        <v/>
      </c>
      <c r="AF671" s="72">
        <f>VLOOKUP(Table1[[#This Row],[sheet]],Prg!$A$7:$J$31,5,FALSE)</f>
        <v>0</v>
      </c>
      <c r="AG671" s="72">
        <f>ROW()</f>
        <v>671</v>
      </c>
    </row>
    <row r="672" spans="24:33" hidden="1" x14ac:dyDescent="0.35">
      <c r="X672" s="66">
        <v>4</v>
      </c>
      <c r="Y672" s="66" t="s">
        <v>491</v>
      </c>
      <c r="Z672" s="66" t="s">
        <v>15</v>
      </c>
      <c r="AA672" s="66" t="str">
        <f>IF(OR(VLOOKUP(Table1[[#This Row],[sheet]],Prg!$A$7:$F$31,6,FALSE)=Prg!$O$2,VLOOKUP(Table1[[#This Row],[sheet]],Prg!$A$7:$F$31,6,FALSE)=Prg!$O$3),"Yes","No")</f>
        <v>No</v>
      </c>
      <c r="AB672" s="66">
        <v>2026</v>
      </c>
      <c r="AC672" s="72">
        <v>19</v>
      </c>
      <c r="AD672" s="66">
        <f ca="1">IF(ISERROR(VLOOKUP(Table1[[#This Row],[item]],INDIRECT("'"&amp;Table1[[#This Row],[sheet]]&amp;"'!$A$8:$T$42"),Table1[[#This Row],[r]],FALSE)),"",VLOOKUP(Table1[[#This Row],[item]],INDIRECT("'"&amp;Table1[[#This Row],[sheet]]&amp;"'!$A$8:$T$42"),Table1[[#This Row],[r]],FALSE))</f>
        <v>0</v>
      </c>
      <c r="AE672" s="72" t="str">
        <f>IF(VLOOKUP(Table1[[#This Row],[sheet]],Prg!$A$7:$J$31,10,FALSE)="","",VLOOKUP(Table1[[#This Row],[sheet]],Prg!$A$7:$J$31,10,FALSE)*1)</f>
        <v/>
      </c>
      <c r="AF672" s="72">
        <f>VLOOKUP(Table1[[#This Row],[sheet]],Prg!$A$7:$J$31,5,FALSE)</f>
        <v>0</v>
      </c>
      <c r="AG672" s="72">
        <f>ROW()</f>
        <v>672</v>
      </c>
    </row>
    <row r="673" spans="24:33" hidden="1" x14ac:dyDescent="0.35">
      <c r="X673" s="66">
        <v>4</v>
      </c>
      <c r="Y673" s="66" t="s">
        <v>492</v>
      </c>
      <c r="Z673" s="66" t="s">
        <v>16</v>
      </c>
      <c r="AA673" s="66" t="str">
        <f>IF(OR(VLOOKUP(Table1[[#This Row],[sheet]],Prg!$A$7:$F$31,6,FALSE)=Prg!$O$2,VLOOKUP(Table1[[#This Row],[sheet]],Prg!$A$7:$F$31,6,FALSE)=Prg!$O$3),"Yes","No")</f>
        <v>No</v>
      </c>
      <c r="AB673" s="66">
        <v>2026</v>
      </c>
      <c r="AC673" s="72">
        <v>19</v>
      </c>
      <c r="AD673" s="66">
        <f ca="1">IF(ISERROR(VLOOKUP(Table1[[#This Row],[item]],INDIRECT("'"&amp;Table1[[#This Row],[sheet]]&amp;"'!$A$8:$T$42"),Table1[[#This Row],[r]],FALSE)),"",VLOOKUP(Table1[[#This Row],[item]],INDIRECT("'"&amp;Table1[[#This Row],[sheet]]&amp;"'!$A$8:$T$42"),Table1[[#This Row],[r]],FALSE))</f>
        <v>0</v>
      </c>
      <c r="AE673" s="72" t="str">
        <f>IF(VLOOKUP(Table1[[#This Row],[sheet]],Prg!$A$7:$J$31,10,FALSE)="","",VLOOKUP(Table1[[#This Row],[sheet]],Prg!$A$7:$J$31,10,FALSE)*1)</f>
        <v/>
      </c>
      <c r="AF673" s="72">
        <f>VLOOKUP(Table1[[#This Row],[sheet]],Prg!$A$7:$J$31,5,FALSE)</f>
        <v>0</v>
      </c>
      <c r="AG673" s="72">
        <f>ROW()</f>
        <v>673</v>
      </c>
    </row>
    <row r="674" spans="24:33" hidden="1" x14ac:dyDescent="0.35">
      <c r="X674" s="66">
        <v>4</v>
      </c>
      <c r="Y674" s="66" t="s">
        <v>493</v>
      </c>
      <c r="Z674" s="66" t="s">
        <v>17</v>
      </c>
      <c r="AA674" s="66" t="str">
        <f>IF(OR(VLOOKUP(Table1[[#This Row],[sheet]],Prg!$A$7:$F$31,6,FALSE)=Prg!$O$2,VLOOKUP(Table1[[#This Row],[sheet]],Prg!$A$7:$F$31,6,FALSE)=Prg!$O$3),"Yes","No")</f>
        <v>No</v>
      </c>
      <c r="AB674" s="66">
        <v>2026</v>
      </c>
      <c r="AC674" s="72">
        <v>19</v>
      </c>
      <c r="AD674" s="66">
        <f ca="1">IF(ISERROR(VLOOKUP(Table1[[#This Row],[item]],INDIRECT("'"&amp;Table1[[#This Row],[sheet]]&amp;"'!$A$8:$T$42"),Table1[[#This Row],[r]],FALSE)),"",VLOOKUP(Table1[[#This Row],[item]],INDIRECT("'"&amp;Table1[[#This Row],[sheet]]&amp;"'!$A$8:$T$42"),Table1[[#This Row],[r]],FALSE))</f>
        <v>0</v>
      </c>
      <c r="AE674" s="72" t="str">
        <f>IF(VLOOKUP(Table1[[#This Row],[sheet]],Prg!$A$7:$J$31,10,FALSE)="","",VLOOKUP(Table1[[#This Row],[sheet]],Prg!$A$7:$J$31,10,FALSE)*1)</f>
        <v/>
      </c>
      <c r="AF674" s="72">
        <f>VLOOKUP(Table1[[#This Row],[sheet]],Prg!$A$7:$J$31,5,FALSE)</f>
        <v>0</v>
      </c>
      <c r="AG674" s="72">
        <f>ROW()</f>
        <v>674</v>
      </c>
    </row>
    <row r="675" spans="24:33" hidden="1" x14ac:dyDescent="0.35">
      <c r="X675" s="66">
        <v>4</v>
      </c>
      <c r="Y675" s="66" t="s">
        <v>494</v>
      </c>
      <c r="Z675" s="66" t="s">
        <v>465</v>
      </c>
      <c r="AA675" s="66" t="str">
        <f>IF(OR(VLOOKUP(Table1[[#This Row],[sheet]],Prg!$A$7:$F$31,6,FALSE)=Prg!$O$2,VLOOKUP(Table1[[#This Row],[sheet]],Prg!$A$7:$F$31,6,FALSE)=Prg!$O$3),"Yes","No")</f>
        <v>No</v>
      </c>
      <c r="AB675" s="66">
        <v>2026</v>
      </c>
      <c r="AC675" s="72">
        <v>19</v>
      </c>
      <c r="AD675" s="66">
        <f ca="1">IF(ISERROR(VLOOKUP(Table1[[#This Row],[item]],INDIRECT("'"&amp;Table1[[#This Row],[sheet]]&amp;"'!$A$8:$T$42"),Table1[[#This Row],[r]],FALSE)),"",VLOOKUP(Table1[[#This Row],[item]],INDIRECT("'"&amp;Table1[[#This Row],[sheet]]&amp;"'!$A$8:$T$42"),Table1[[#This Row],[r]],FALSE))</f>
        <v>0</v>
      </c>
      <c r="AE675" s="72" t="str">
        <f>IF(VLOOKUP(Table1[[#This Row],[sheet]],Prg!$A$7:$J$31,10,FALSE)="","",VLOOKUP(Table1[[#This Row],[sheet]],Prg!$A$7:$J$31,10,FALSE)*1)</f>
        <v/>
      </c>
      <c r="AF675" s="72">
        <f>VLOOKUP(Table1[[#This Row],[sheet]],Prg!$A$7:$J$31,5,FALSE)</f>
        <v>0</v>
      </c>
      <c r="AG675" s="72">
        <f>ROW()</f>
        <v>675</v>
      </c>
    </row>
    <row r="676" spans="24:33" hidden="1" x14ac:dyDescent="0.35">
      <c r="X676" s="66">
        <v>4</v>
      </c>
      <c r="Y676" s="66" t="s">
        <v>495</v>
      </c>
      <c r="Z676" s="66" t="s">
        <v>18</v>
      </c>
      <c r="AA676" s="66" t="str">
        <f>IF(OR(VLOOKUP(Table1[[#This Row],[sheet]],Prg!$A$7:$F$31,6,FALSE)=Prg!$O$2,VLOOKUP(Table1[[#This Row],[sheet]],Prg!$A$7:$F$31,6,FALSE)=Prg!$O$3),"Yes","No")</f>
        <v>No</v>
      </c>
      <c r="AB676" s="66">
        <v>2026</v>
      </c>
      <c r="AC676" s="72">
        <v>19</v>
      </c>
      <c r="AD676" s="66">
        <f ca="1">IF(ISERROR(VLOOKUP(Table1[[#This Row],[item]],INDIRECT("'"&amp;Table1[[#This Row],[sheet]]&amp;"'!$A$8:$T$42"),Table1[[#This Row],[r]],FALSE)),"",VLOOKUP(Table1[[#This Row],[item]],INDIRECT("'"&amp;Table1[[#This Row],[sheet]]&amp;"'!$A$8:$T$42"),Table1[[#This Row],[r]],FALSE))</f>
        <v>0</v>
      </c>
      <c r="AE676" s="72" t="str">
        <f>IF(VLOOKUP(Table1[[#This Row],[sheet]],Prg!$A$7:$J$31,10,FALSE)="","",VLOOKUP(Table1[[#This Row],[sheet]],Prg!$A$7:$J$31,10,FALSE)*1)</f>
        <v/>
      </c>
      <c r="AF676" s="72">
        <f>VLOOKUP(Table1[[#This Row],[sheet]],Prg!$A$7:$J$31,5,FALSE)</f>
        <v>0</v>
      </c>
      <c r="AG676" s="72">
        <f>ROW()</f>
        <v>676</v>
      </c>
    </row>
    <row r="677" spans="24:33" hidden="1" x14ac:dyDescent="0.35">
      <c r="X677" s="66">
        <v>4</v>
      </c>
      <c r="Y677" s="66" t="s">
        <v>496</v>
      </c>
      <c r="Z677" s="66" t="s">
        <v>19</v>
      </c>
      <c r="AA677" s="66" t="str">
        <f>IF(OR(VLOOKUP(Table1[[#This Row],[sheet]],Prg!$A$7:$F$31,6,FALSE)=Prg!$O$2,VLOOKUP(Table1[[#This Row],[sheet]],Prg!$A$7:$F$31,6,FALSE)=Prg!$O$3),"Yes","No")</f>
        <v>No</v>
      </c>
      <c r="AB677" s="66">
        <v>2026</v>
      </c>
      <c r="AC677" s="72">
        <v>19</v>
      </c>
      <c r="AD677" s="66">
        <f ca="1">IF(ISERROR(VLOOKUP(Table1[[#This Row],[item]],INDIRECT("'"&amp;Table1[[#This Row],[sheet]]&amp;"'!$A$8:$T$42"),Table1[[#This Row],[r]],FALSE)),"",VLOOKUP(Table1[[#This Row],[item]],INDIRECT("'"&amp;Table1[[#This Row],[sheet]]&amp;"'!$A$8:$T$42"),Table1[[#This Row],[r]],FALSE))</f>
        <v>0</v>
      </c>
      <c r="AE677" s="72" t="str">
        <f>IF(VLOOKUP(Table1[[#This Row],[sheet]],Prg!$A$7:$J$31,10,FALSE)="","",VLOOKUP(Table1[[#This Row],[sheet]],Prg!$A$7:$J$31,10,FALSE)*1)</f>
        <v/>
      </c>
      <c r="AF677" s="72">
        <f>VLOOKUP(Table1[[#This Row],[sheet]],Prg!$A$7:$J$31,5,FALSE)</f>
        <v>0</v>
      </c>
      <c r="AG677" s="72">
        <f>ROW()</f>
        <v>677</v>
      </c>
    </row>
    <row r="678" spans="24:33" hidden="1" x14ac:dyDescent="0.35">
      <c r="X678" s="66">
        <v>4</v>
      </c>
      <c r="Y678" s="66" t="s">
        <v>497</v>
      </c>
      <c r="Z678" s="66" t="s">
        <v>20</v>
      </c>
      <c r="AA678" s="66" t="str">
        <f>IF(OR(VLOOKUP(Table1[[#This Row],[sheet]],Prg!$A$7:$F$31,6,FALSE)=Prg!$O$2,VLOOKUP(Table1[[#This Row],[sheet]],Prg!$A$7:$F$31,6,FALSE)=Prg!$O$3),"Yes","No")</f>
        <v>No</v>
      </c>
      <c r="AB678" s="66">
        <v>2026</v>
      </c>
      <c r="AC678" s="72">
        <v>19</v>
      </c>
      <c r="AD678" s="66">
        <f ca="1">IF(ISERROR(VLOOKUP(Table1[[#This Row],[item]],INDIRECT("'"&amp;Table1[[#This Row],[sheet]]&amp;"'!$A$8:$T$42"),Table1[[#This Row],[r]],FALSE)),"",VLOOKUP(Table1[[#This Row],[item]],INDIRECT("'"&amp;Table1[[#This Row],[sheet]]&amp;"'!$A$8:$T$42"),Table1[[#This Row],[r]],FALSE))</f>
        <v>0</v>
      </c>
      <c r="AE678" s="72" t="str">
        <f>IF(VLOOKUP(Table1[[#This Row],[sheet]],Prg!$A$7:$J$31,10,FALSE)="","",VLOOKUP(Table1[[#This Row],[sheet]],Prg!$A$7:$J$31,10,FALSE)*1)</f>
        <v/>
      </c>
      <c r="AF678" s="72">
        <f>VLOOKUP(Table1[[#This Row],[sheet]],Prg!$A$7:$J$31,5,FALSE)</f>
        <v>0</v>
      </c>
      <c r="AG678" s="72">
        <f>ROW()</f>
        <v>678</v>
      </c>
    </row>
    <row r="679" spans="24:33" hidden="1" x14ac:dyDescent="0.35">
      <c r="X679" s="66">
        <v>4</v>
      </c>
      <c r="Y679" s="66" t="s">
        <v>498</v>
      </c>
      <c r="Z679" s="66" t="s">
        <v>466</v>
      </c>
      <c r="AA679" s="66" t="str">
        <f>IF(OR(VLOOKUP(Table1[[#This Row],[sheet]],Prg!$A$7:$F$31,6,FALSE)=Prg!$O$2,VLOOKUP(Table1[[#This Row],[sheet]],Prg!$A$7:$F$31,6,FALSE)=Prg!$O$3),"Yes","No")</f>
        <v>No</v>
      </c>
      <c r="AB679" s="66">
        <v>2026</v>
      </c>
      <c r="AC679" s="72">
        <v>19</v>
      </c>
      <c r="AD679" s="66">
        <f ca="1">IF(ISERROR(VLOOKUP(Table1[[#This Row],[item]],INDIRECT("'"&amp;Table1[[#This Row],[sheet]]&amp;"'!$A$8:$T$42"),Table1[[#This Row],[r]],FALSE)),"",VLOOKUP(Table1[[#This Row],[item]],INDIRECT("'"&amp;Table1[[#This Row],[sheet]]&amp;"'!$A$8:$T$42"),Table1[[#This Row],[r]],FALSE))</f>
        <v>0</v>
      </c>
      <c r="AE679" s="72" t="str">
        <f>IF(VLOOKUP(Table1[[#This Row],[sheet]],Prg!$A$7:$J$31,10,FALSE)="","",VLOOKUP(Table1[[#This Row],[sheet]],Prg!$A$7:$J$31,10,FALSE)*1)</f>
        <v/>
      </c>
      <c r="AF679" s="72">
        <f>VLOOKUP(Table1[[#This Row],[sheet]],Prg!$A$7:$J$31,5,FALSE)</f>
        <v>0</v>
      </c>
      <c r="AG679" s="72">
        <f>ROW()</f>
        <v>679</v>
      </c>
    </row>
    <row r="680" spans="24:33" hidden="1" x14ac:dyDescent="0.35">
      <c r="X680" s="66">
        <v>4</v>
      </c>
      <c r="Y680" s="66" t="s">
        <v>499</v>
      </c>
      <c r="Z680" s="66" t="s">
        <v>21</v>
      </c>
      <c r="AA680" s="66" t="str">
        <f>IF(OR(VLOOKUP(Table1[[#This Row],[sheet]],Prg!$A$7:$F$31,6,FALSE)=Prg!$O$2,VLOOKUP(Table1[[#This Row],[sheet]],Prg!$A$7:$F$31,6,FALSE)=Prg!$O$3),"Yes","No")</f>
        <v>No</v>
      </c>
      <c r="AB680" s="66">
        <v>2026</v>
      </c>
      <c r="AC680" s="72">
        <v>19</v>
      </c>
      <c r="AD680" s="66">
        <f ca="1">IF(ISERROR(VLOOKUP(Table1[[#This Row],[item]],INDIRECT("'"&amp;Table1[[#This Row],[sheet]]&amp;"'!$A$8:$T$42"),Table1[[#This Row],[r]],FALSE)),"",VLOOKUP(Table1[[#This Row],[item]],INDIRECT("'"&amp;Table1[[#This Row],[sheet]]&amp;"'!$A$8:$T$42"),Table1[[#This Row],[r]],FALSE))</f>
        <v>0</v>
      </c>
      <c r="AE680" s="72" t="str">
        <f>IF(VLOOKUP(Table1[[#This Row],[sheet]],Prg!$A$7:$J$31,10,FALSE)="","",VLOOKUP(Table1[[#This Row],[sheet]],Prg!$A$7:$J$31,10,FALSE)*1)</f>
        <v/>
      </c>
      <c r="AF680" s="72">
        <f>VLOOKUP(Table1[[#This Row],[sheet]],Prg!$A$7:$J$31,5,FALSE)</f>
        <v>0</v>
      </c>
      <c r="AG680" s="72">
        <f>ROW()</f>
        <v>680</v>
      </c>
    </row>
    <row r="681" spans="24:33" hidden="1" x14ac:dyDescent="0.35">
      <c r="X681" s="66">
        <v>4</v>
      </c>
      <c r="Y681" s="66" t="s">
        <v>500</v>
      </c>
      <c r="Z681" s="66" t="s">
        <v>22</v>
      </c>
      <c r="AA681" s="66" t="str">
        <f>IF(OR(VLOOKUP(Table1[[#This Row],[sheet]],Prg!$A$7:$F$31,6,FALSE)=Prg!$O$2,VLOOKUP(Table1[[#This Row],[sheet]],Prg!$A$7:$F$31,6,FALSE)=Prg!$O$3),"Yes","No")</f>
        <v>No</v>
      </c>
      <c r="AB681" s="66">
        <v>2026</v>
      </c>
      <c r="AC681" s="72">
        <v>19</v>
      </c>
      <c r="AD681" s="66">
        <f ca="1">IF(ISERROR(VLOOKUP(Table1[[#This Row],[item]],INDIRECT("'"&amp;Table1[[#This Row],[sheet]]&amp;"'!$A$8:$T$42"),Table1[[#This Row],[r]],FALSE)),"",VLOOKUP(Table1[[#This Row],[item]],INDIRECT("'"&amp;Table1[[#This Row],[sheet]]&amp;"'!$A$8:$T$42"),Table1[[#This Row],[r]],FALSE))</f>
        <v>0</v>
      </c>
      <c r="AE681" s="72" t="str">
        <f>IF(VLOOKUP(Table1[[#This Row],[sheet]],Prg!$A$7:$J$31,10,FALSE)="","",VLOOKUP(Table1[[#This Row],[sheet]],Prg!$A$7:$J$31,10,FALSE)*1)</f>
        <v/>
      </c>
      <c r="AF681" s="72">
        <f>VLOOKUP(Table1[[#This Row],[sheet]],Prg!$A$7:$J$31,5,FALSE)</f>
        <v>0</v>
      </c>
      <c r="AG681" s="72">
        <f>ROW()</f>
        <v>681</v>
      </c>
    </row>
    <row r="682" spans="24:33" hidden="1" x14ac:dyDescent="0.35">
      <c r="X682" s="66">
        <v>4</v>
      </c>
      <c r="Y682" s="66" t="s">
        <v>501</v>
      </c>
      <c r="Z682" s="66" t="s">
        <v>23</v>
      </c>
      <c r="AA682" s="66" t="str">
        <f>IF(OR(VLOOKUP(Table1[[#This Row],[sheet]],Prg!$A$7:$F$31,6,FALSE)=Prg!$O$2,VLOOKUP(Table1[[#This Row],[sheet]],Prg!$A$7:$F$31,6,FALSE)=Prg!$O$3),"Yes","No")</f>
        <v>No</v>
      </c>
      <c r="AB682" s="66">
        <v>2026</v>
      </c>
      <c r="AC682" s="72">
        <v>19</v>
      </c>
      <c r="AD682" s="66">
        <f ca="1">IF(ISERROR(VLOOKUP(Table1[[#This Row],[item]],INDIRECT("'"&amp;Table1[[#This Row],[sheet]]&amp;"'!$A$8:$T$42"),Table1[[#This Row],[r]],FALSE)),"",VLOOKUP(Table1[[#This Row],[item]],INDIRECT("'"&amp;Table1[[#This Row],[sheet]]&amp;"'!$A$8:$T$42"),Table1[[#This Row],[r]],FALSE))</f>
        <v>0</v>
      </c>
      <c r="AE682" s="72" t="str">
        <f>IF(VLOOKUP(Table1[[#This Row],[sheet]],Prg!$A$7:$J$31,10,FALSE)="","",VLOOKUP(Table1[[#This Row],[sheet]],Prg!$A$7:$J$31,10,FALSE)*1)</f>
        <v/>
      </c>
      <c r="AF682" s="72">
        <f>VLOOKUP(Table1[[#This Row],[sheet]],Prg!$A$7:$J$31,5,FALSE)</f>
        <v>0</v>
      </c>
      <c r="AG682" s="72">
        <f>ROW()</f>
        <v>682</v>
      </c>
    </row>
    <row r="683" spans="24:33" hidden="1" x14ac:dyDescent="0.35">
      <c r="X683" s="66">
        <v>4</v>
      </c>
      <c r="Y683" s="66" t="s">
        <v>502</v>
      </c>
      <c r="Z683" s="66" t="s">
        <v>467</v>
      </c>
      <c r="AA683" s="66" t="str">
        <f>IF(OR(VLOOKUP(Table1[[#This Row],[sheet]],Prg!$A$7:$F$31,6,FALSE)=Prg!$O$2,VLOOKUP(Table1[[#This Row],[sheet]],Prg!$A$7:$F$31,6,FALSE)=Prg!$O$3),"Yes","No")</f>
        <v>No</v>
      </c>
      <c r="AB683" s="66">
        <v>2026</v>
      </c>
      <c r="AC683" s="72">
        <v>19</v>
      </c>
      <c r="AD683" s="66">
        <f ca="1">IF(ISERROR(VLOOKUP(Table1[[#This Row],[item]],INDIRECT("'"&amp;Table1[[#This Row],[sheet]]&amp;"'!$A$8:$T$42"),Table1[[#This Row],[r]],FALSE)),"",VLOOKUP(Table1[[#This Row],[item]],INDIRECT("'"&amp;Table1[[#This Row],[sheet]]&amp;"'!$A$8:$T$42"),Table1[[#This Row],[r]],FALSE))</f>
        <v>0</v>
      </c>
      <c r="AE683" s="72" t="str">
        <f>IF(VLOOKUP(Table1[[#This Row],[sheet]],Prg!$A$7:$J$31,10,FALSE)="","",VLOOKUP(Table1[[#This Row],[sheet]],Prg!$A$7:$J$31,10,FALSE)*1)</f>
        <v/>
      </c>
      <c r="AF683" s="72">
        <f>VLOOKUP(Table1[[#This Row],[sheet]],Prg!$A$7:$J$31,5,FALSE)</f>
        <v>0</v>
      </c>
      <c r="AG683" s="72">
        <f>ROW()</f>
        <v>683</v>
      </c>
    </row>
    <row r="684" spans="24:33" hidden="1" x14ac:dyDescent="0.35">
      <c r="X684" s="66">
        <v>4</v>
      </c>
      <c r="Y684" s="66" t="s">
        <v>473</v>
      </c>
      <c r="Z684" s="66" t="s">
        <v>1</v>
      </c>
      <c r="AA684" s="66" t="str">
        <f>IF(OR(VLOOKUP(Table1[[#This Row],[sheet]],Prg!$A$7:$F$31,6,FALSE)=Prg!$O$2,VLOOKUP(Table1[[#This Row],[sheet]],Prg!$A$7:$F$31,6,FALSE)=Prg!$O$3),"Yes","No")</f>
        <v>No</v>
      </c>
      <c r="AB684" s="66">
        <v>2026</v>
      </c>
      <c r="AC684" s="72">
        <v>19</v>
      </c>
      <c r="AD684" s="66">
        <f ca="1">IF(ISERROR(VLOOKUP(Table1[[#This Row],[item]],INDIRECT("'"&amp;Table1[[#This Row],[sheet]]&amp;"'!$A$8:$T$42"),Table1[[#This Row],[r]],FALSE)),"",VLOOKUP(Table1[[#This Row],[item]],INDIRECT("'"&amp;Table1[[#This Row],[sheet]]&amp;"'!$A$8:$T$42"),Table1[[#This Row],[r]],FALSE))</f>
        <v>0</v>
      </c>
      <c r="AE684" s="72" t="str">
        <f>IF(VLOOKUP(Table1[[#This Row],[sheet]],Prg!$A$7:$J$31,10,FALSE)="","",VLOOKUP(Table1[[#This Row],[sheet]],Prg!$A$7:$J$31,10,FALSE)*1)</f>
        <v/>
      </c>
      <c r="AF684" s="72">
        <f>VLOOKUP(Table1[[#This Row],[sheet]],Prg!$A$7:$J$31,5,FALSE)</f>
        <v>0</v>
      </c>
      <c r="AG684" s="72">
        <f>ROW()</f>
        <v>684</v>
      </c>
    </row>
    <row r="685" spans="24:33" hidden="1" x14ac:dyDescent="0.35">
      <c r="X685" s="66">
        <v>4</v>
      </c>
      <c r="Y685" s="66" t="s">
        <v>474</v>
      </c>
      <c r="Z685" s="66" t="s">
        <v>24</v>
      </c>
      <c r="AA685" s="66" t="str">
        <f>IF(OR(VLOOKUP(Table1[[#This Row],[sheet]],Prg!$A$7:$F$31,6,FALSE)=Prg!$O$2,VLOOKUP(Table1[[#This Row],[sheet]],Prg!$A$7:$F$31,6,FALSE)=Prg!$O$3),"Yes","No")</f>
        <v>No</v>
      </c>
      <c r="AB685" s="66">
        <v>2026</v>
      </c>
      <c r="AC685" s="72">
        <v>19</v>
      </c>
      <c r="AD685" s="66">
        <f ca="1">IF(ISERROR(VLOOKUP(Table1[[#This Row],[item]],INDIRECT("'"&amp;Table1[[#This Row],[sheet]]&amp;"'!$A$8:$T$42"),Table1[[#This Row],[r]],FALSE)),"",VLOOKUP(Table1[[#This Row],[item]],INDIRECT("'"&amp;Table1[[#This Row],[sheet]]&amp;"'!$A$8:$T$42"),Table1[[#This Row],[r]],FALSE))</f>
        <v>0</v>
      </c>
      <c r="AE685" s="72" t="str">
        <f>IF(VLOOKUP(Table1[[#This Row],[sheet]],Prg!$A$7:$J$31,10,FALSE)="","",VLOOKUP(Table1[[#This Row],[sheet]],Prg!$A$7:$J$31,10,FALSE)*1)</f>
        <v/>
      </c>
      <c r="AF685" s="72">
        <f>VLOOKUP(Table1[[#This Row],[sheet]],Prg!$A$7:$J$31,5,FALSE)</f>
        <v>0</v>
      </c>
      <c r="AG685" s="72">
        <f>ROW()</f>
        <v>685</v>
      </c>
    </row>
    <row r="686" spans="24:33" hidden="1" x14ac:dyDescent="0.35">
      <c r="X686" s="66">
        <v>4</v>
      </c>
      <c r="Y686" s="66" t="s">
        <v>477</v>
      </c>
      <c r="Z686" s="66" t="s">
        <v>25</v>
      </c>
      <c r="AA686" s="66" t="str">
        <f>IF(OR(VLOOKUP(Table1[[#This Row],[sheet]],Prg!$A$7:$F$31,6,FALSE)=Prg!$O$2,VLOOKUP(Table1[[#This Row],[sheet]],Prg!$A$7:$F$31,6,FALSE)=Prg!$O$3),"Yes","No")</f>
        <v>No</v>
      </c>
      <c r="AB686" s="66">
        <v>2026</v>
      </c>
      <c r="AC686" s="72">
        <v>19</v>
      </c>
      <c r="AD686" s="66">
        <f ca="1">IF(ISERROR(VLOOKUP(Table1[[#This Row],[item]],INDIRECT("'"&amp;Table1[[#This Row],[sheet]]&amp;"'!$A$8:$T$42"),Table1[[#This Row],[r]],FALSE)),"",VLOOKUP(Table1[[#This Row],[item]],INDIRECT("'"&amp;Table1[[#This Row],[sheet]]&amp;"'!$A$8:$T$42"),Table1[[#This Row],[r]],FALSE))</f>
        <v>0</v>
      </c>
      <c r="AE686" s="72" t="str">
        <f>IF(VLOOKUP(Table1[[#This Row],[sheet]],Prg!$A$7:$J$31,10,FALSE)="","",VLOOKUP(Table1[[#This Row],[sheet]],Prg!$A$7:$J$31,10,FALSE)*1)</f>
        <v/>
      </c>
      <c r="AF686" s="72">
        <f>VLOOKUP(Table1[[#This Row],[sheet]],Prg!$A$7:$J$31,5,FALSE)</f>
        <v>0</v>
      </c>
      <c r="AG686" s="72">
        <f>ROW()</f>
        <v>686</v>
      </c>
    </row>
    <row r="687" spans="24:33" hidden="1" x14ac:dyDescent="0.35">
      <c r="X687" s="66">
        <v>4</v>
      </c>
      <c r="Y687" s="66" t="s">
        <v>478</v>
      </c>
      <c r="Z687" s="66" t="s">
        <v>26</v>
      </c>
      <c r="AA687" s="66" t="str">
        <f>IF(OR(VLOOKUP(Table1[[#This Row],[sheet]],Prg!$A$7:$F$31,6,FALSE)=Prg!$O$2,VLOOKUP(Table1[[#This Row],[sheet]],Prg!$A$7:$F$31,6,FALSE)=Prg!$O$3),"Yes","No")</f>
        <v>No</v>
      </c>
      <c r="AB687" s="66">
        <v>2026</v>
      </c>
      <c r="AC687" s="72">
        <v>19</v>
      </c>
      <c r="AD687" s="66">
        <f ca="1">IF(ISERROR(VLOOKUP(Table1[[#This Row],[item]],INDIRECT("'"&amp;Table1[[#This Row],[sheet]]&amp;"'!$A$8:$T$42"),Table1[[#This Row],[r]],FALSE)),"",VLOOKUP(Table1[[#This Row],[item]],INDIRECT("'"&amp;Table1[[#This Row],[sheet]]&amp;"'!$A$8:$T$42"),Table1[[#This Row],[r]],FALSE))</f>
        <v>0</v>
      </c>
      <c r="AE687" s="72" t="str">
        <f>IF(VLOOKUP(Table1[[#This Row],[sheet]],Prg!$A$7:$J$31,10,FALSE)="","",VLOOKUP(Table1[[#This Row],[sheet]],Prg!$A$7:$J$31,10,FALSE)*1)</f>
        <v/>
      </c>
      <c r="AF687" s="72">
        <f>VLOOKUP(Table1[[#This Row],[sheet]],Prg!$A$7:$J$31,5,FALSE)</f>
        <v>0</v>
      </c>
      <c r="AG687" s="72">
        <f>ROW()</f>
        <v>687</v>
      </c>
    </row>
    <row r="688" spans="24:33" hidden="1" x14ac:dyDescent="0.35">
      <c r="X688" s="66">
        <v>4</v>
      </c>
      <c r="Y688" s="66" t="s">
        <v>479</v>
      </c>
      <c r="Z688" s="66" t="s">
        <v>27</v>
      </c>
      <c r="AA688" s="66" t="str">
        <f>IF(OR(VLOOKUP(Table1[[#This Row],[sheet]],Prg!$A$7:$F$31,6,FALSE)=Prg!$O$2,VLOOKUP(Table1[[#This Row],[sheet]],Prg!$A$7:$F$31,6,FALSE)=Prg!$O$3),"Yes","No")</f>
        <v>No</v>
      </c>
      <c r="AB688" s="66">
        <v>2026</v>
      </c>
      <c r="AC688" s="72">
        <v>19</v>
      </c>
      <c r="AD688" s="66">
        <f ca="1">IF(ISERROR(VLOOKUP(Table1[[#This Row],[item]],INDIRECT("'"&amp;Table1[[#This Row],[sheet]]&amp;"'!$A$8:$T$42"),Table1[[#This Row],[r]],FALSE)),"",VLOOKUP(Table1[[#This Row],[item]],INDIRECT("'"&amp;Table1[[#This Row],[sheet]]&amp;"'!$A$8:$T$42"),Table1[[#This Row],[r]],FALSE))</f>
        <v>0</v>
      </c>
      <c r="AE688" s="72" t="str">
        <f>IF(VLOOKUP(Table1[[#This Row],[sheet]],Prg!$A$7:$J$31,10,FALSE)="","",VLOOKUP(Table1[[#This Row],[sheet]],Prg!$A$7:$J$31,10,FALSE)*1)</f>
        <v/>
      </c>
      <c r="AF688" s="72">
        <f>VLOOKUP(Table1[[#This Row],[sheet]],Prg!$A$7:$J$31,5,FALSE)</f>
        <v>0</v>
      </c>
      <c r="AG688" s="72">
        <f>ROW()</f>
        <v>688</v>
      </c>
    </row>
    <row r="689" spans="24:33" hidden="1" x14ac:dyDescent="0.35">
      <c r="X689" s="66">
        <v>4</v>
      </c>
      <c r="Y689" s="66" t="s">
        <v>475</v>
      </c>
      <c r="Z689" s="66" t="s">
        <v>28</v>
      </c>
      <c r="AA689" s="66" t="str">
        <f>IF(OR(VLOOKUP(Table1[[#This Row],[sheet]],Prg!$A$7:$F$31,6,FALSE)=Prg!$O$2,VLOOKUP(Table1[[#This Row],[sheet]],Prg!$A$7:$F$31,6,FALSE)=Prg!$O$3),"Yes","No")</f>
        <v>No</v>
      </c>
      <c r="AB689" s="66">
        <v>2026</v>
      </c>
      <c r="AC689" s="72">
        <v>19</v>
      </c>
      <c r="AD689" s="66">
        <f ca="1">IF(ISERROR(VLOOKUP(Table1[[#This Row],[item]],INDIRECT("'"&amp;Table1[[#This Row],[sheet]]&amp;"'!$A$8:$T$42"),Table1[[#This Row],[r]],FALSE)),"",VLOOKUP(Table1[[#This Row],[item]],INDIRECT("'"&amp;Table1[[#This Row],[sheet]]&amp;"'!$A$8:$T$42"),Table1[[#This Row],[r]],FALSE))</f>
        <v>0</v>
      </c>
      <c r="AE689" s="72" t="str">
        <f>IF(VLOOKUP(Table1[[#This Row],[sheet]],Prg!$A$7:$J$31,10,FALSE)="","",VLOOKUP(Table1[[#This Row],[sheet]],Prg!$A$7:$J$31,10,FALSE)*1)</f>
        <v/>
      </c>
      <c r="AF689" s="72">
        <f>VLOOKUP(Table1[[#This Row],[sheet]],Prg!$A$7:$J$31,5,FALSE)</f>
        <v>0</v>
      </c>
      <c r="AG689" s="72">
        <f>ROW()</f>
        <v>689</v>
      </c>
    </row>
    <row r="690" spans="24:33" hidden="1" x14ac:dyDescent="0.35">
      <c r="X690" s="66">
        <v>4</v>
      </c>
      <c r="Y690" s="66" t="s">
        <v>480</v>
      </c>
      <c r="Z690" s="66" t="s">
        <v>29</v>
      </c>
      <c r="AA690" s="66" t="str">
        <f>IF(OR(VLOOKUP(Table1[[#This Row],[sheet]],Prg!$A$7:$F$31,6,FALSE)=Prg!$O$2,VLOOKUP(Table1[[#This Row],[sheet]],Prg!$A$7:$F$31,6,FALSE)=Prg!$O$3),"Yes","No")</f>
        <v>No</v>
      </c>
      <c r="AB690" s="66">
        <v>2026</v>
      </c>
      <c r="AC690" s="72">
        <v>19</v>
      </c>
      <c r="AD690" s="66">
        <f ca="1">IF(ISERROR(VLOOKUP(Table1[[#This Row],[item]],INDIRECT("'"&amp;Table1[[#This Row],[sheet]]&amp;"'!$A$8:$T$42"),Table1[[#This Row],[r]],FALSE)),"",VLOOKUP(Table1[[#This Row],[item]],INDIRECT("'"&amp;Table1[[#This Row],[sheet]]&amp;"'!$A$8:$T$42"),Table1[[#This Row],[r]],FALSE))</f>
        <v>0</v>
      </c>
      <c r="AE690" s="72" t="str">
        <f>IF(VLOOKUP(Table1[[#This Row],[sheet]],Prg!$A$7:$J$31,10,FALSE)="","",VLOOKUP(Table1[[#This Row],[sheet]],Prg!$A$7:$J$31,10,FALSE)*1)</f>
        <v/>
      </c>
      <c r="AF690" s="72">
        <f>VLOOKUP(Table1[[#This Row],[sheet]],Prg!$A$7:$J$31,5,FALSE)</f>
        <v>0</v>
      </c>
      <c r="AG690" s="72">
        <f>ROW()</f>
        <v>690</v>
      </c>
    </row>
    <row r="691" spans="24:33" hidden="1" x14ac:dyDescent="0.35">
      <c r="X691" s="66">
        <v>4</v>
      </c>
      <c r="Y691" s="66" t="s">
        <v>481</v>
      </c>
      <c r="Z691" s="66" t="s">
        <v>30</v>
      </c>
      <c r="AA691" s="66" t="str">
        <f>IF(OR(VLOOKUP(Table1[[#This Row],[sheet]],Prg!$A$7:$F$31,6,FALSE)=Prg!$O$2,VLOOKUP(Table1[[#This Row],[sheet]],Prg!$A$7:$F$31,6,FALSE)=Prg!$O$3),"Yes","No")</f>
        <v>No</v>
      </c>
      <c r="AB691" s="66">
        <v>2026</v>
      </c>
      <c r="AC691" s="72">
        <v>19</v>
      </c>
      <c r="AD691" s="66">
        <f ca="1">IF(ISERROR(VLOOKUP(Table1[[#This Row],[item]],INDIRECT("'"&amp;Table1[[#This Row],[sheet]]&amp;"'!$A$8:$T$42"),Table1[[#This Row],[r]],FALSE)),"",VLOOKUP(Table1[[#This Row],[item]],INDIRECT("'"&amp;Table1[[#This Row],[sheet]]&amp;"'!$A$8:$T$42"),Table1[[#This Row],[r]],FALSE))</f>
        <v>0</v>
      </c>
      <c r="AE691" s="72" t="str">
        <f>IF(VLOOKUP(Table1[[#This Row],[sheet]],Prg!$A$7:$J$31,10,FALSE)="","",VLOOKUP(Table1[[#This Row],[sheet]],Prg!$A$7:$J$31,10,FALSE)*1)</f>
        <v/>
      </c>
      <c r="AF691" s="72">
        <f>VLOOKUP(Table1[[#This Row],[sheet]],Prg!$A$7:$J$31,5,FALSE)</f>
        <v>0</v>
      </c>
      <c r="AG691" s="72">
        <f>ROW()</f>
        <v>691</v>
      </c>
    </row>
    <row r="692" spans="24:33" hidden="1" x14ac:dyDescent="0.35">
      <c r="X692" s="66">
        <v>4</v>
      </c>
      <c r="Y692" s="66" t="s">
        <v>482</v>
      </c>
      <c r="Z692" s="66" t="s">
        <v>27</v>
      </c>
      <c r="AA692" s="66" t="str">
        <f>IF(OR(VLOOKUP(Table1[[#This Row],[sheet]],Prg!$A$7:$F$31,6,FALSE)=Prg!$O$2,VLOOKUP(Table1[[#This Row],[sheet]],Prg!$A$7:$F$31,6,FALSE)=Prg!$O$3),"Yes","No")</f>
        <v>No</v>
      </c>
      <c r="AB692" s="66">
        <v>2026</v>
      </c>
      <c r="AC692" s="72">
        <v>19</v>
      </c>
      <c r="AD692" s="66">
        <f ca="1">IF(ISERROR(VLOOKUP(Table1[[#This Row],[item]],INDIRECT("'"&amp;Table1[[#This Row],[sheet]]&amp;"'!$A$8:$T$42"),Table1[[#This Row],[r]],FALSE)),"",VLOOKUP(Table1[[#This Row],[item]],INDIRECT("'"&amp;Table1[[#This Row],[sheet]]&amp;"'!$A$8:$T$42"),Table1[[#This Row],[r]],FALSE))</f>
        <v>0</v>
      </c>
      <c r="AE692" s="72" t="str">
        <f>IF(VLOOKUP(Table1[[#This Row],[sheet]],Prg!$A$7:$J$31,10,FALSE)="","",VLOOKUP(Table1[[#This Row],[sheet]],Prg!$A$7:$J$31,10,FALSE)*1)</f>
        <v/>
      </c>
      <c r="AF692" s="72">
        <f>VLOOKUP(Table1[[#This Row],[sheet]],Prg!$A$7:$J$31,5,FALSE)</f>
        <v>0</v>
      </c>
      <c r="AG692" s="72">
        <f>ROW()</f>
        <v>692</v>
      </c>
    </row>
    <row r="693" spans="24:33" hidden="1" x14ac:dyDescent="0.35">
      <c r="X693" s="66">
        <v>4</v>
      </c>
      <c r="Y693" s="66" t="s">
        <v>476</v>
      </c>
      <c r="Z693" s="66" t="s">
        <v>469</v>
      </c>
      <c r="AA693" s="66" t="str">
        <f>IF(OR(VLOOKUP(Table1[[#This Row],[sheet]],Prg!$A$7:$F$31,6,FALSE)=Prg!$O$2,VLOOKUP(Table1[[#This Row],[sheet]],Prg!$A$7:$F$31,6,FALSE)=Prg!$O$3),"Yes","No")</f>
        <v>No</v>
      </c>
      <c r="AB693" s="66">
        <v>2026</v>
      </c>
      <c r="AC693" s="72">
        <v>19</v>
      </c>
      <c r="AD693" s="66">
        <f ca="1">IF(ISERROR(VLOOKUP(Table1[[#This Row],[item]],INDIRECT("'"&amp;Table1[[#This Row],[sheet]]&amp;"'!$A$8:$T$42"),Table1[[#This Row],[r]],FALSE)),"",VLOOKUP(Table1[[#This Row],[item]],INDIRECT("'"&amp;Table1[[#This Row],[sheet]]&amp;"'!$A$8:$T$42"),Table1[[#This Row],[r]],FALSE))</f>
        <v>0</v>
      </c>
      <c r="AE693" s="72" t="str">
        <f>IF(VLOOKUP(Table1[[#This Row],[sheet]],Prg!$A$7:$J$31,10,FALSE)="","",VLOOKUP(Table1[[#This Row],[sheet]],Prg!$A$7:$J$31,10,FALSE)*1)</f>
        <v/>
      </c>
      <c r="AF693" s="72">
        <f>VLOOKUP(Table1[[#This Row],[sheet]],Prg!$A$7:$J$31,5,FALSE)</f>
        <v>0</v>
      </c>
      <c r="AG693" s="72">
        <f>ROW()</f>
        <v>693</v>
      </c>
    </row>
    <row r="694" spans="24:33" hidden="1" x14ac:dyDescent="0.35">
      <c r="X694" s="66">
        <v>4</v>
      </c>
      <c r="Y694" s="66" t="s">
        <v>483</v>
      </c>
      <c r="Z694" s="66" t="s">
        <v>470</v>
      </c>
      <c r="AA694" s="66" t="str">
        <f>IF(OR(VLOOKUP(Table1[[#This Row],[sheet]],Prg!$A$7:$F$31,6,FALSE)=Prg!$O$2,VLOOKUP(Table1[[#This Row],[sheet]],Prg!$A$7:$F$31,6,FALSE)=Prg!$O$3),"Yes","No")</f>
        <v>No</v>
      </c>
      <c r="AB694" s="66">
        <v>2026</v>
      </c>
      <c r="AC694" s="72">
        <v>19</v>
      </c>
      <c r="AD694" s="66">
        <f ca="1">IF(ISERROR(VLOOKUP(Table1[[#This Row],[item]],INDIRECT("'"&amp;Table1[[#This Row],[sheet]]&amp;"'!$A$8:$T$42"),Table1[[#This Row],[r]],FALSE)),"",VLOOKUP(Table1[[#This Row],[item]],INDIRECT("'"&amp;Table1[[#This Row],[sheet]]&amp;"'!$A$8:$T$42"),Table1[[#This Row],[r]],FALSE))</f>
        <v>0</v>
      </c>
      <c r="AE694" s="72" t="str">
        <f>IF(VLOOKUP(Table1[[#This Row],[sheet]],Prg!$A$7:$J$31,10,FALSE)="","",VLOOKUP(Table1[[#This Row],[sheet]],Prg!$A$7:$J$31,10,FALSE)*1)</f>
        <v/>
      </c>
      <c r="AF694" s="72">
        <f>VLOOKUP(Table1[[#This Row],[sheet]],Prg!$A$7:$J$31,5,FALSE)</f>
        <v>0</v>
      </c>
      <c r="AG694" s="72">
        <f>ROW()</f>
        <v>694</v>
      </c>
    </row>
    <row r="695" spans="24:33" hidden="1" x14ac:dyDescent="0.35">
      <c r="X695" s="66">
        <v>4</v>
      </c>
      <c r="Y695" s="66" t="s">
        <v>484</v>
      </c>
      <c r="Z695" s="66" t="s">
        <v>471</v>
      </c>
      <c r="AA695" s="66" t="str">
        <f>IF(OR(VLOOKUP(Table1[[#This Row],[sheet]],Prg!$A$7:$F$31,6,FALSE)=Prg!$O$2,VLOOKUP(Table1[[#This Row],[sheet]],Prg!$A$7:$F$31,6,FALSE)=Prg!$O$3),"Yes","No")</f>
        <v>No</v>
      </c>
      <c r="AB695" s="66">
        <v>2026</v>
      </c>
      <c r="AC695" s="72">
        <v>19</v>
      </c>
      <c r="AD695" s="66">
        <f ca="1">IF(ISERROR(VLOOKUP(Table1[[#This Row],[item]],INDIRECT("'"&amp;Table1[[#This Row],[sheet]]&amp;"'!$A$8:$T$42"),Table1[[#This Row],[r]],FALSE)),"",VLOOKUP(Table1[[#This Row],[item]],INDIRECT("'"&amp;Table1[[#This Row],[sheet]]&amp;"'!$A$8:$T$42"),Table1[[#This Row],[r]],FALSE))</f>
        <v>0</v>
      </c>
      <c r="AE695" s="72" t="str">
        <f>IF(VLOOKUP(Table1[[#This Row],[sheet]],Prg!$A$7:$J$31,10,FALSE)="","",VLOOKUP(Table1[[#This Row],[sheet]],Prg!$A$7:$J$31,10,FALSE)*1)</f>
        <v/>
      </c>
      <c r="AF695" s="72">
        <f>VLOOKUP(Table1[[#This Row],[sheet]],Prg!$A$7:$J$31,5,FALSE)</f>
        <v>0</v>
      </c>
      <c r="AG695" s="72">
        <f>ROW()</f>
        <v>695</v>
      </c>
    </row>
    <row r="696" spans="24:33" hidden="1" x14ac:dyDescent="0.35">
      <c r="X696" s="66">
        <v>4</v>
      </c>
      <c r="Y696" s="66" t="s">
        <v>485</v>
      </c>
      <c r="Z696" s="66" t="s">
        <v>472</v>
      </c>
      <c r="AA696" s="66" t="str">
        <f>IF(OR(VLOOKUP(Table1[[#This Row],[sheet]],Prg!$A$7:$F$31,6,FALSE)=Prg!$O$2,VLOOKUP(Table1[[#This Row],[sheet]],Prg!$A$7:$F$31,6,FALSE)=Prg!$O$3),"Yes","No")</f>
        <v>No</v>
      </c>
      <c r="AB696" s="66">
        <v>2026</v>
      </c>
      <c r="AC696" s="72">
        <v>19</v>
      </c>
      <c r="AD696" s="66">
        <f ca="1">IF(ISERROR(VLOOKUP(Table1[[#This Row],[item]],INDIRECT("'"&amp;Table1[[#This Row],[sheet]]&amp;"'!$A$8:$T$42"),Table1[[#This Row],[r]],FALSE)),"",VLOOKUP(Table1[[#This Row],[item]],INDIRECT("'"&amp;Table1[[#This Row],[sheet]]&amp;"'!$A$8:$T$42"),Table1[[#This Row],[r]],FALSE))</f>
        <v>0</v>
      </c>
      <c r="AE696" s="72" t="str">
        <f>IF(VLOOKUP(Table1[[#This Row],[sheet]],Prg!$A$7:$J$31,10,FALSE)="","",VLOOKUP(Table1[[#This Row],[sheet]],Prg!$A$7:$J$31,10,FALSE)*1)</f>
        <v/>
      </c>
      <c r="AF696" s="72">
        <f>VLOOKUP(Table1[[#This Row],[sheet]],Prg!$A$7:$J$31,5,FALSE)</f>
        <v>0</v>
      </c>
      <c r="AG696" s="72">
        <f>ROW()</f>
        <v>696</v>
      </c>
    </row>
    <row r="697" spans="24:33" hidden="1" x14ac:dyDescent="0.35">
      <c r="X697" s="66">
        <v>4</v>
      </c>
      <c r="Y697" s="66" t="s">
        <v>486</v>
      </c>
      <c r="Z697" s="66" t="s">
        <v>31</v>
      </c>
      <c r="AA697" s="66" t="str">
        <f>IF(OR(VLOOKUP(Table1[[#This Row],[sheet]],Prg!$A$7:$F$31,6,FALSE)=Prg!$O$2,VLOOKUP(Table1[[#This Row],[sheet]],Prg!$A$7:$F$31,6,FALSE)=Prg!$O$3),"Yes","No")</f>
        <v>No</v>
      </c>
      <c r="AB697" s="66">
        <v>2026</v>
      </c>
      <c r="AC697" s="72">
        <v>19</v>
      </c>
      <c r="AD697" s="66">
        <f ca="1">IF(ISERROR(VLOOKUP(Table1[[#This Row],[item]],INDIRECT("'"&amp;Table1[[#This Row],[sheet]]&amp;"'!$A$8:$T$42"),Table1[[#This Row],[r]],FALSE)),"",VLOOKUP(Table1[[#This Row],[item]],INDIRECT("'"&amp;Table1[[#This Row],[sheet]]&amp;"'!$A$8:$T$42"),Table1[[#This Row],[r]],FALSE))</f>
        <v>0</v>
      </c>
      <c r="AE697" s="72" t="str">
        <f>IF(VLOOKUP(Table1[[#This Row],[sheet]],Prg!$A$7:$J$31,10,FALSE)="","",VLOOKUP(Table1[[#This Row],[sheet]],Prg!$A$7:$J$31,10,FALSE)*1)</f>
        <v/>
      </c>
      <c r="AF697" s="72">
        <f>VLOOKUP(Table1[[#This Row],[sheet]],Prg!$A$7:$J$31,5,FALSE)</f>
        <v>0</v>
      </c>
      <c r="AG697" s="72">
        <f>ROW()</f>
        <v>697</v>
      </c>
    </row>
    <row r="698" spans="24:33" hidden="1" x14ac:dyDescent="0.35">
      <c r="X698" s="66">
        <v>4</v>
      </c>
      <c r="Y698" s="70" t="s">
        <v>487</v>
      </c>
      <c r="Z698" s="70" t="s">
        <v>12</v>
      </c>
      <c r="AA698" s="70" t="str">
        <f>IF(OR(VLOOKUP(Table1[[#This Row],[sheet]],Prg!$A$7:$F$31,6,FALSE)=Prg!$O$2,VLOOKUP(Table1[[#This Row],[sheet]],Prg!$A$7:$F$31,6,FALSE)=Prg!$O$3),"Yes","No")</f>
        <v>No</v>
      </c>
      <c r="AB698" s="70" t="s">
        <v>2</v>
      </c>
      <c r="AC698" s="72">
        <v>20</v>
      </c>
      <c r="AD698" s="66">
        <f ca="1">IF(ISERROR(VLOOKUP(Table1[[#This Row],[item]],INDIRECT("'"&amp;Table1[[#This Row],[sheet]]&amp;"'!$A$8:$T$42"),Table1[[#This Row],[r]],FALSE)),"",VLOOKUP(Table1[[#This Row],[item]],INDIRECT("'"&amp;Table1[[#This Row],[sheet]]&amp;"'!$A$8:$T$42"),Table1[[#This Row],[r]],FALSE))</f>
        <v>0</v>
      </c>
      <c r="AE698" s="72" t="str">
        <f>IF(VLOOKUP(Table1[[#This Row],[sheet]],Prg!$A$7:$J$31,10,FALSE)="","",VLOOKUP(Table1[[#This Row],[sheet]],Prg!$A$7:$J$31,10,FALSE)*1)</f>
        <v/>
      </c>
      <c r="AF698" s="72">
        <f>VLOOKUP(Table1[[#This Row],[sheet]],Prg!$A$7:$J$31,5,FALSE)</f>
        <v>0</v>
      </c>
      <c r="AG698" s="72">
        <f>ROW()</f>
        <v>698</v>
      </c>
    </row>
    <row r="699" spans="24:33" hidden="1" x14ac:dyDescent="0.35">
      <c r="X699" s="66">
        <v>4</v>
      </c>
      <c r="Y699" s="66" t="s">
        <v>488</v>
      </c>
      <c r="Z699" s="66" t="s">
        <v>13</v>
      </c>
      <c r="AA699" s="66" t="str">
        <f>IF(OR(VLOOKUP(Table1[[#This Row],[sheet]],Prg!$A$7:$F$31,6,FALSE)=Prg!$O$2,VLOOKUP(Table1[[#This Row],[sheet]],Prg!$A$7:$F$31,6,FALSE)=Prg!$O$3),"Yes","No")</f>
        <v>No</v>
      </c>
      <c r="AB699" s="66" t="s">
        <v>2</v>
      </c>
      <c r="AC699" s="72">
        <v>20</v>
      </c>
      <c r="AD699" s="66">
        <f ca="1">IF(ISERROR(VLOOKUP(Table1[[#This Row],[item]],INDIRECT("'"&amp;Table1[[#This Row],[sheet]]&amp;"'!$A$8:$T$42"),Table1[[#This Row],[r]],FALSE)),"",VLOOKUP(Table1[[#This Row],[item]],INDIRECT("'"&amp;Table1[[#This Row],[sheet]]&amp;"'!$A$8:$T$42"),Table1[[#This Row],[r]],FALSE))</f>
        <v>0</v>
      </c>
      <c r="AE699" s="72" t="str">
        <f>IF(VLOOKUP(Table1[[#This Row],[sheet]],Prg!$A$7:$J$31,10,FALSE)="","",VLOOKUP(Table1[[#This Row],[sheet]],Prg!$A$7:$J$31,10,FALSE)*1)</f>
        <v/>
      </c>
      <c r="AF699" s="72">
        <f>VLOOKUP(Table1[[#This Row],[sheet]],Prg!$A$7:$J$31,5,FALSE)</f>
        <v>0</v>
      </c>
      <c r="AG699" s="72">
        <f>ROW()</f>
        <v>699</v>
      </c>
    </row>
    <row r="700" spans="24:33" hidden="1" x14ac:dyDescent="0.35">
      <c r="X700" s="66">
        <v>4</v>
      </c>
      <c r="Y700" s="66" t="s">
        <v>489</v>
      </c>
      <c r="Z700" s="66" t="s">
        <v>14</v>
      </c>
      <c r="AA700" s="66" t="str">
        <f>IF(OR(VLOOKUP(Table1[[#This Row],[sheet]],Prg!$A$7:$F$31,6,FALSE)=Prg!$O$2,VLOOKUP(Table1[[#This Row],[sheet]],Prg!$A$7:$F$31,6,FALSE)=Prg!$O$3),"Yes","No")</f>
        <v>No</v>
      </c>
      <c r="AB700" s="66" t="s">
        <v>2</v>
      </c>
      <c r="AC700" s="72">
        <v>20</v>
      </c>
      <c r="AD700" s="66">
        <f ca="1">IF(ISERROR(VLOOKUP(Table1[[#This Row],[item]],INDIRECT("'"&amp;Table1[[#This Row],[sheet]]&amp;"'!$A$8:$T$42"),Table1[[#This Row],[r]],FALSE)),"",VLOOKUP(Table1[[#This Row],[item]],INDIRECT("'"&amp;Table1[[#This Row],[sheet]]&amp;"'!$A$8:$T$42"),Table1[[#This Row],[r]],FALSE))</f>
        <v>0</v>
      </c>
      <c r="AE700" s="72" t="str">
        <f>IF(VLOOKUP(Table1[[#This Row],[sheet]],Prg!$A$7:$J$31,10,FALSE)="","",VLOOKUP(Table1[[#This Row],[sheet]],Prg!$A$7:$J$31,10,FALSE)*1)</f>
        <v/>
      </c>
      <c r="AF700" s="72">
        <f>VLOOKUP(Table1[[#This Row],[sheet]],Prg!$A$7:$J$31,5,FALSE)</f>
        <v>0</v>
      </c>
      <c r="AG700" s="72">
        <f>ROW()</f>
        <v>700</v>
      </c>
    </row>
    <row r="701" spans="24:33" hidden="1" x14ac:dyDescent="0.35">
      <c r="X701" s="66">
        <v>4</v>
      </c>
      <c r="Y701" s="66" t="s">
        <v>490</v>
      </c>
      <c r="Z701" s="66" t="s">
        <v>464</v>
      </c>
      <c r="AA701" s="66" t="str">
        <f>IF(OR(VLOOKUP(Table1[[#This Row],[sheet]],Prg!$A$7:$F$31,6,FALSE)=Prg!$O$2,VLOOKUP(Table1[[#This Row],[sheet]],Prg!$A$7:$F$31,6,FALSE)=Prg!$O$3),"Yes","No")</f>
        <v>No</v>
      </c>
      <c r="AB701" s="66" t="s">
        <v>2</v>
      </c>
      <c r="AC701" s="72">
        <v>20</v>
      </c>
      <c r="AD701" s="66">
        <f ca="1">IF(ISERROR(VLOOKUP(Table1[[#This Row],[item]],INDIRECT("'"&amp;Table1[[#This Row],[sheet]]&amp;"'!$A$8:$T$42"),Table1[[#This Row],[r]],FALSE)),"",VLOOKUP(Table1[[#This Row],[item]],INDIRECT("'"&amp;Table1[[#This Row],[sheet]]&amp;"'!$A$8:$T$42"),Table1[[#This Row],[r]],FALSE))</f>
        <v>0</v>
      </c>
      <c r="AE701" s="72" t="str">
        <f>IF(VLOOKUP(Table1[[#This Row],[sheet]],Prg!$A$7:$J$31,10,FALSE)="","",VLOOKUP(Table1[[#This Row],[sheet]],Prg!$A$7:$J$31,10,FALSE)*1)</f>
        <v/>
      </c>
      <c r="AF701" s="72">
        <f>VLOOKUP(Table1[[#This Row],[sheet]],Prg!$A$7:$J$31,5,FALSE)</f>
        <v>0</v>
      </c>
      <c r="AG701" s="72">
        <f>ROW()</f>
        <v>701</v>
      </c>
    </row>
    <row r="702" spans="24:33" hidden="1" x14ac:dyDescent="0.35">
      <c r="X702" s="66">
        <v>4</v>
      </c>
      <c r="Y702" s="66" t="s">
        <v>491</v>
      </c>
      <c r="Z702" s="66" t="s">
        <v>15</v>
      </c>
      <c r="AA702" s="66" t="str">
        <f>IF(OR(VLOOKUP(Table1[[#This Row],[sheet]],Prg!$A$7:$F$31,6,FALSE)=Prg!$O$2,VLOOKUP(Table1[[#This Row],[sheet]],Prg!$A$7:$F$31,6,FALSE)=Prg!$O$3),"Yes","No")</f>
        <v>No</v>
      </c>
      <c r="AB702" s="66" t="s">
        <v>2</v>
      </c>
      <c r="AC702" s="72">
        <v>20</v>
      </c>
      <c r="AD702" s="66">
        <f ca="1">IF(ISERROR(VLOOKUP(Table1[[#This Row],[item]],INDIRECT("'"&amp;Table1[[#This Row],[sheet]]&amp;"'!$A$8:$T$42"),Table1[[#This Row],[r]],FALSE)),"",VLOOKUP(Table1[[#This Row],[item]],INDIRECT("'"&amp;Table1[[#This Row],[sheet]]&amp;"'!$A$8:$T$42"),Table1[[#This Row],[r]],FALSE))</f>
        <v>0</v>
      </c>
      <c r="AE702" s="72" t="str">
        <f>IF(VLOOKUP(Table1[[#This Row],[sheet]],Prg!$A$7:$J$31,10,FALSE)="","",VLOOKUP(Table1[[#This Row],[sheet]],Prg!$A$7:$J$31,10,FALSE)*1)</f>
        <v/>
      </c>
      <c r="AF702" s="72">
        <f>VLOOKUP(Table1[[#This Row],[sheet]],Prg!$A$7:$J$31,5,FALSE)</f>
        <v>0</v>
      </c>
      <c r="AG702" s="72">
        <f>ROW()</f>
        <v>702</v>
      </c>
    </row>
    <row r="703" spans="24:33" hidden="1" x14ac:dyDescent="0.35">
      <c r="X703" s="66">
        <v>4</v>
      </c>
      <c r="Y703" s="66" t="s">
        <v>492</v>
      </c>
      <c r="Z703" s="66" t="s">
        <v>16</v>
      </c>
      <c r="AA703" s="66" t="str">
        <f>IF(OR(VLOOKUP(Table1[[#This Row],[sheet]],Prg!$A$7:$F$31,6,FALSE)=Prg!$O$2,VLOOKUP(Table1[[#This Row],[sheet]],Prg!$A$7:$F$31,6,FALSE)=Prg!$O$3),"Yes","No")</f>
        <v>No</v>
      </c>
      <c r="AB703" s="66" t="s">
        <v>2</v>
      </c>
      <c r="AC703" s="72">
        <v>20</v>
      </c>
      <c r="AD703" s="66">
        <f ca="1">IF(ISERROR(VLOOKUP(Table1[[#This Row],[item]],INDIRECT("'"&amp;Table1[[#This Row],[sheet]]&amp;"'!$A$8:$T$42"),Table1[[#This Row],[r]],FALSE)),"",VLOOKUP(Table1[[#This Row],[item]],INDIRECT("'"&amp;Table1[[#This Row],[sheet]]&amp;"'!$A$8:$T$42"),Table1[[#This Row],[r]],FALSE))</f>
        <v>0</v>
      </c>
      <c r="AE703" s="72" t="str">
        <f>IF(VLOOKUP(Table1[[#This Row],[sheet]],Prg!$A$7:$J$31,10,FALSE)="","",VLOOKUP(Table1[[#This Row],[sheet]],Prg!$A$7:$J$31,10,FALSE)*1)</f>
        <v/>
      </c>
      <c r="AF703" s="72">
        <f>VLOOKUP(Table1[[#This Row],[sheet]],Prg!$A$7:$J$31,5,FALSE)</f>
        <v>0</v>
      </c>
      <c r="AG703" s="72">
        <f>ROW()</f>
        <v>703</v>
      </c>
    </row>
    <row r="704" spans="24:33" hidden="1" x14ac:dyDescent="0.35">
      <c r="X704" s="66">
        <v>4</v>
      </c>
      <c r="Y704" s="66" t="s">
        <v>493</v>
      </c>
      <c r="Z704" s="66" t="s">
        <v>17</v>
      </c>
      <c r="AA704" s="66" t="str">
        <f>IF(OR(VLOOKUP(Table1[[#This Row],[sheet]],Prg!$A$7:$F$31,6,FALSE)=Prg!$O$2,VLOOKUP(Table1[[#This Row],[sheet]],Prg!$A$7:$F$31,6,FALSE)=Prg!$O$3),"Yes","No")</f>
        <v>No</v>
      </c>
      <c r="AB704" s="66" t="s">
        <v>2</v>
      </c>
      <c r="AC704" s="72">
        <v>20</v>
      </c>
      <c r="AD704" s="66">
        <f ca="1">IF(ISERROR(VLOOKUP(Table1[[#This Row],[item]],INDIRECT("'"&amp;Table1[[#This Row],[sheet]]&amp;"'!$A$8:$T$42"),Table1[[#This Row],[r]],FALSE)),"",VLOOKUP(Table1[[#This Row],[item]],INDIRECT("'"&amp;Table1[[#This Row],[sheet]]&amp;"'!$A$8:$T$42"),Table1[[#This Row],[r]],FALSE))</f>
        <v>0</v>
      </c>
      <c r="AE704" s="72" t="str">
        <f>IF(VLOOKUP(Table1[[#This Row],[sheet]],Prg!$A$7:$J$31,10,FALSE)="","",VLOOKUP(Table1[[#This Row],[sheet]],Prg!$A$7:$J$31,10,FALSE)*1)</f>
        <v/>
      </c>
      <c r="AF704" s="72">
        <f>VLOOKUP(Table1[[#This Row],[sheet]],Prg!$A$7:$J$31,5,FALSE)</f>
        <v>0</v>
      </c>
      <c r="AG704" s="72">
        <f>ROW()</f>
        <v>704</v>
      </c>
    </row>
    <row r="705" spans="24:33" hidden="1" x14ac:dyDescent="0.35">
      <c r="X705" s="66">
        <v>4</v>
      </c>
      <c r="Y705" s="66" t="s">
        <v>494</v>
      </c>
      <c r="Z705" s="66" t="s">
        <v>465</v>
      </c>
      <c r="AA705" s="66" t="str">
        <f>IF(OR(VLOOKUP(Table1[[#This Row],[sheet]],Prg!$A$7:$F$31,6,FALSE)=Prg!$O$2,VLOOKUP(Table1[[#This Row],[sheet]],Prg!$A$7:$F$31,6,FALSE)=Prg!$O$3),"Yes","No")</f>
        <v>No</v>
      </c>
      <c r="AB705" s="66" t="s">
        <v>2</v>
      </c>
      <c r="AC705" s="72">
        <v>20</v>
      </c>
      <c r="AD705" s="66">
        <f ca="1">IF(ISERROR(VLOOKUP(Table1[[#This Row],[item]],INDIRECT("'"&amp;Table1[[#This Row],[sheet]]&amp;"'!$A$8:$T$42"),Table1[[#This Row],[r]],FALSE)),"",VLOOKUP(Table1[[#This Row],[item]],INDIRECT("'"&amp;Table1[[#This Row],[sheet]]&amp;"'!$A$8:$T$42"),Table1[[#This Row],[r]],FALSE))</f>
        <v>0</v>
      </c>
      <c r="AE705" s="72" t="str">
        <f>IF(VLOOKUP(Table1[[#This Row],[sheet]],Prg!$A$7:$J$31,10,FALSE)="","",VLOOKUP(Table1[[#This Row],[sheet]],Prg!$A$7:$J$31,10,FALSE)*1)</f>
        <v/>
      </c>
      <c r="AF705" s="72">
        <f>VLOOKUP(Table1[[#This Row],[sheet]],Prg!$A$7:$J$31,5,FALSE)</f>
        <v>0</v>
      </c>
      <c r="AG705" s="72">
        <f>ROW()</f>
        <v>705</v>
      </c>
    </row>
    <row r="706" spans="24:33" hidden="1" x14ac:dyDescent="0.35">
      <c r="X706" s="66">
        <v>4</v>
      </c>
      <c r="Y706" s="66" t="s">
        <v>495</v>
      </c>
      <c r="Z706" s="66" t="s">
        <v>18</v>
      </c>
      <c r="AA706" s="66" t="str">
        <f>IF(OR(VLOOKUP(Table1[[#This Row],[sheet]],Prg!$A$7:$F$31,6,FALSE)=Prg!$O$2,VLOOKUP(Table1[[#This Row],[sheet]],Prg!$A$7:$F$31,6,FALSE)=Prg!$O$3),"Yes","No")</f>
        <v>No</v>
      </c>
      <c r="AB706" s="66" t="s">
        <v>2</v>
      </c>
      <c r="AC706" s="72">
        <v>20</v>
      </c>
      <c r="AD706" s="66">
        <f ca="1">IF(ISERROR(VLOOKUP(Table1[[#This Row],[item]],INDIRECT("'"&amp;Table1[[#This Row],[sheet]]&amp;"'!$A$8:$T$42"),Table1[[#This Row],[r]],FALSE)),"",VLOOKUP(Table1[[#This Row],[item]],INDIRECT("'"&amp;Table1[[#This Row],[sheet]]&amp;"'!$A$8:$T$42"),Table1[[#This Row],[r]],FALSE))</f>
        <v>0</v>
      </c>
      <c r="AE706" s="72" t="str">
        <f>IF(VLOOKUP(Table1[[#This Row],[sheet]],Prg!$A$7:$J$31,10,FALSE)="","",VLOOKUP(Table1[[#This Row],[sheet]],Prg!$A$7:$J$31,10,FALSE)*1)</f>
        <v/>
      </c>
      <c r="AF706" s="72">
        <f>VLOOKUP(Table1[[#This Row],[sheet]],Prg!$A$7:$J$31,5,FALSE)</f>
        <v>0</v>
      </c>
      <c r="AG706" s="72">
        <f>ROW()</f>
        <v>706</v>
      </c>
    </row>
    <row r="707" spans="24:33" hidden="1" x14ac:dyDescent="0.35">
      <c r="X707" s="66">
        <v>4</v>
      </c>
      <c r="Y707" s="66" t="s">
        <v>496</v>
      </c>
      <c r="Z707" s="66" t="s">
        <v>19</v>
      </c>
      <c r="AA707" s="66" t="str">
        <f>IF(OR(VLOOKUP(Table1[[#This Row],[sheet]],Prg!$A$7:$F$31,6,FALSE)=Prg!$O$2,VLOOKUP(Table1[[#This Row],[sheet]],Prg!$A$7:$F$31,6,FALSE)=Prg!$O$3),"Yes","No")</f>
        <v>No</v>
      </c>
      <c r="AB707" s="66" t="s">
        <v>2</v>
      </c>
      <c r="AC707" s="72">
        <v>20</v>
      </c>
      <c r="AD707" s="66">
        <f ca="1">IF(ISERROR(VLOOKUP(Table1[[#This Row],[item]],INDIRECT("'"&amp;Table1[[#This Row],[sheet]]&amp;"'!$A$8:$T$42"),Table1[[#This Row],[r]],FALSE)),"",VLOOKUP(Table1[[#This Row],[item]],INDIRECT("'"&amp;Table1[[#This Row],[sheet]]&amp;"'!$A$8:$T$42"),Table1[[#This Row],[r]],FALSE))</f>
        <v>0</v>
      </c>
      <c r="AE707" s="72" t="str">
        <f>IF(VLOOKUP(Table1[[#This Row],[sheet]],Prg!$A$7:$J$31,10,FALSE)="","",VLOOKUP(Table1[[#This Row],[sheet]],Prg!$A$7:$J$31,10,FALSE)*1)</f>
        <v/>
      </c>
      <c r="AF707" s="72">
        <f>VLOOKUP(Table1[[#This Row],[sheet]],Prg!$A$7:$J$31,5,FALSE)</f>
        <v>0</v>
      </c>
      <c r="AG707" s="72">
        <f>ROW()</f>
        <v>707</v>
      </c>
    </row>
    <row r="708" spans="24:33" hidden="1" x14ac:dyDescent="0.35">
      <c r="X708" s="66">
        <v>4</v>
      </c>
      <c r="Y708" s="66" t="s">
        <v>497</v>
      </c>
      <c r="Z708" s="66" t="s">
        <v>20</v>
      </c>
      <c r="AA708" s="66" t="str">
        <f>IF(OR(VLOOKUP(Table1[[#This Row],[sheet]],Prg!$A$7:$F$31,6,FALSE)=Prg!$O$2,VLOOKUP(Table1[[#This Row],[sheet]],Prg!$A$7:$F$31,6,FALSE)=Prg!$O$3),"Yes","No")</f>
        <v>No</v>
      </c>
      <c r="AB708" s="66" t="s">
        <v>2</v>
      </c>
      <c r="AC708" s="72">
        <v>20</v>
      </c>
      <c r="AD708" s="66">
        <f ca="1">IF(ISERROR(VLOOKUP(Table1[[#This Row],[item]],INDIRECT("'"&amp;Table1[[#This Row],[sheet]]&amp;"'!$A$8:$T$42"),Table1[[#This Row],[r]],FALSE)),"",VLOOKUP(Table1[[#This Row],[item]],INDIRECT("'"&amp;Table1[[#This Row],[sheet]]&amp;"'!$A$8:$T$42"),Table1[[#This Row],[r]],FALSE))</f>
        <v>0</v>
      </c>
      <c r="AE708" s="72" t="str">
        <f>IF(VLOOKUP(Table1[[#This Row],[sheet]],Prg!$A$7:$J$31,10,FALSE)="","",VLOOKUP(Table1[[#This Row],[sheet]],Prg!$A$7:$J$31,10,FALSE)*1)</f>
        <v/>
      </c>
      <c r="AF708" s="72">
        <f>VLOOKUP(Table1[[#This Row],[sheet]],Prg!$A$7:$J$31,5,FALSE)</f>
        <v>0</v>
      </c>
      <c r="AG708" s="72">
        <f>ROW()</f>
        <v>708</v>
      </c>
    </row>
    <row r="709" spans="24:33" hidden="1" x14ac:dyDescent="0.35">
      <c r="X709" s="66">
        <v>4</v>
      </c>
      <c r="Y709" s="66" t="s">
        <v>498</v>
      </c>
      <c r="Z709" s="66" t="s">
        <v>466</v>
      </c>
      <c r="AA709" s="66" t="str">
        <f>IF(OR(VLOOKUP(Table1[[#This Row],[sheet]],Prg!$A$7:$F$31,6,FALSE)=Prg!$O$2,VLOOKUP(Table1[[#This Row],[sheet]],Prg!$A$7:$F$31,6,FALSE)=Prg!$O$3),"Yes","No")</f>
        <v>No</v>
      </c>
      <c r="AB709" s="66" t="s">
        <v>2</v>
      </c>
      <c r="AC709" s="72">
        <v>20</v>
      </c>
      <c r="AD709" s="66">
        <f ca="1">IF(ISERROR(VLOOKUP(Table1[[#This Row],[item]],INDIRECT("'"&amp;Table1[[#This Row],[sheet]]&amp;"'!$A$8:$T$42"),Table1[[#This Row],[r]],FALSE)),"",VLOOKUP(Table1[[#This Row],[item]],INDIRECT("'"&amp;Table1[[#This Row],[sheet]]&amp;"'!$A$8:$T$42"),Table1[[#This Row],[r]],FALSE))</f>
        <v>0</v>
      </c>
      <c r="AE709" s="72" t="str">
        <f>IF(VLOOKUP(Table1[[#This Row],[sheet]],Prg!$A$7:$J$31,10,FALSE)="","",VLOOKUP(Table1[[#This Row],[sheet]],Prg!$A$7:$J$31,10,FALSE)*1)</f>
        <v/>
      </c>
      <c r="AF709" s="72">
        <f>VLOOKUP(Table1[[#This Row],[sheet]],Prg!$A$7:$J$31,5,FALSE)</f>
        <v>0</v>
      </c>
      <c r="AG709" s="72">
        <f>ROW()</f>
        <v>709</v>
      </c>
    </row>
    <row r="710" spans="24:33" hidden="1" x14ac:dyDescent="0.35">
      <c r="X710" s="66">
        <v>4</v>
      </c>
      <c r="Y710" s="66" t="s">
        <v>499</v>
      </c>
      <c r="Z710" s="66" t="s">
        <v>21</v>
      </c>
      <c r="AA710" s="66" t="str">
        <f>IF(OR(VLOOKUP(Table1[[#This Row],[sheet]],Prg!$A$7:$F$31,6,FALSE)=Prg!$O$2,VLOOKUP(Table1[[#This Row],[sheet]],Prg!$A$7:$F$31,6,FALSE)=Prg!$O$3),"Yes","No")</f>
        <v>No</v>
      </c>
      <c r="AB710" s="66" t="s">
        <v>2</v>
      </c>
      <c r="AC710" s="72">
        <v>20</v>
      </c>
      <c r="AD710" s="66">
        <f ca="1">IF(ISERROR(VLOOKUP(Table1[[#This Row],[item]],INDIRECT("'"&amp;Table1[[#This Row],[sheet]]&amp;"'!$A$8:$T$42"),Table1[[#This Row],[r]],FALSE)),"",VLOOKUP(Table1[[#This Row],[item]],INDIRECT("'"&amp;Table1[[#This Row],[sheet]]&amp;"'!$A$8:$T$42"),Table1[[#This Row],[r]],FALSE))</f>
        <v>0</v>
      </c>
      <c r="AE710" s="72" t="str">
        <f>IF(VLOOKUP(Table1[[#This Row],[sheet]],Prg!$A$7:$J$31,10,FALSE)="","",VLOOKUP(Table1[[#This Row],[sheet]],Prg!$A$7:$J$31,10,FALSE)*1)</f>
        <v/>
      </c>
      <c r="AF710" s="72">
        <f>VLOOKUP(Table1[[#This Row],[sheet]],Prg!$A$7:$J$31,5,FALSE)</f>
        <v>0</v>
      </c>
      <c r="AG710" s="72">
        <f>ROW()</f>
        <v>710</v>
      </c>
    </row>
    <row r="711" spans="24:33" hidden="1" x14ac:dyDescent="0.35">
      <c r="X711" s="66">
        <v>4</v>
      </c>
      <c r="Y711" s="66" t="s">
        <v>500</v>
      </c>
      <c r="Z711" s="66" t="s">
        <v>22</v>
      </c>
      <c r="AA711" s="66" t="str">
        <f>IF(OR(VLOOKUP(Table1[[#This Row],[sheet]],Prg!$A$7:$F$31,6,FALSE)=Prg!$O$2,VLOOKUP(Table1[[#This Row],[sheet]],Prg!$A$7:$F$31,6,FALSE)=Prg!$O$3),"Yes","No")</f>
        <v>No</v>
      </c>
      <c r="AB711" s="66" t="s">
        <v>2</v>
      </c>
      <c r="AC711" s="72">
        <v>20</v>
      </c>
      <c r="AD711" s="66">
        <f ca="1">IF(ISERROR(VLOOKUP(Table1[[#This Row],[item]],INDIRECT("'"&amp;Table1[[#This Row],[sheet]]&amp;"'!$A$8:$T$42"),Table1[[#This Row],[r]],FALSE)),"",VLOOKUP(Table1[[#This Row],[item]],INDIRECT("'"&amp;Table1[[#This Row],[sheet]]&amp;"'!$A$8:$T$42"),Table1[[#This Row],[r]],FALSE))</f>
        <v>0</v>
      </c>
      <c r="AE711" s="72" t="str">
        <f>IF(VLOOKUP(Table1[[#This Row],[sheet]],Prg!$A$7:$J$31,10,FALSE)="","",VLOOKUP(Table1[[#This Row],[sheet]],Prg!$A$7:$J$31,10,FALSE)*1)</f>
        <v/>
      </c>
      <c r="AF711" s="72">
        <f>VLOOKUP(Table1[[#This Row],[sheet]],Prg!$A$7:$J$31,5,FALSE)</f>
        <v>0</v>
      </c>
      <c r="AG711" s="72">
        <f>ROW()</f>
        <v>711</v>
      </c>
    </row>
    <row r="712" spans="24:33" hidden="1" x14ac:dyDescent="0.35">
      <c r="X712" s="66">
        <v>4</v>
      </c>
      <c r="Y712" s="66" t="s">
        <v>501</v>
      </c>
      <c r="Z712" s="66" t="s">
        <v>23</v>
      </c>
      <c r="AA712" s="66" t="str">
        <f>IF(OR(VLOOKUP(Table1[[#This Row],[sheet]],Prg!$A$7:$F$31,6,FALSE)=Prg!$O$2,VLOOKUP(Table1[[#This Row],[sheet]],Prg!$A$7:$F$31,6,FALSE)=Prg!$O$3),"Yes","No")</f>
        <v>No</v>
      </c>
      <c r="AB712" s="66" t="s">
        <v>2</v>
      </c>
      <c r="AC712" s="72">
        <v>20</v>
      </c>
      <c r="AD712" s="66">
        <f ca="1">IF(ISERROR(VLOOKUP(Table1[[#This Row],[item]],INDIRECT("'"&amp;Table1[[#This Row],[sheet]]&amp;"'!$A$8:$T$42"),Table1[[#This Row],[r]],FALSE)),"",VLOOKUP(Table1[[#This Row],[item]],INDIRECT("'"&amp;Table1[[#This Row],[sheet]]&amp;"'!$A$8:$T$42"),Table1[[#This Row],[r]],FALSE))</f>
        <v>0</v>
      </c>
      <c r="AE712" s="72" t="str">
        <f>IF(VLOOKUP(Table1[[#This Row],[sheet]],Prg!$A$7:$J$31,10,FALSE)="","",VLOOKUP(Table1[[#This Row],[sheet]],Prg!$A$7:$J$31,10,FALSE)*1)</f>
        <v/>
      </c>
      <c r="AF712" s="72">
        <f>VLOOKUP(Table1[[#This Row],[sheet]],Prg!$A$7:$J$31,5,FALSE)</f>
        <v>0</v>
      </c>
      <c r="AG712" s="72">
        <f>ROW()</f>
        <v>712</v>
      </c>
    </row>
    <row r="713" spans="24:33" hidden="1" x14ac:dyDescent="0.35">
      <c r="X713" s="66">
        <v>4</v>
      </c>
      <c r="Y713" s="66" t="s">
        <v>502</v>
      </c>
      <c r="Z713" s="66" t="s">
        <v>467</v>
      </c>
      <c r="AA713" s="66" t="str">
        <f>IF(OR(VLOOKUP(Table1[[#This Row],[sheet]],Prg!$A$7:$F$31,6,FALSE)=Prg!$O$2,VLOOKUP(Table1[[#This Row],[sheet]],Prg!$A$7:$F$31,6,FALSE)=Prg!$O$3),"Yes","No")</f>
        <v>No</v>
      </c>
      <c r="AB713" s="66" t="s">
        <v>2</v>
      </c>
      <c r="AC713" s="72">
        <v>20</v>
      </c>
      <c r="AD713" s="66">
        <f ca="1">IF(ISERROR(VLOOKUP(Table1[[#This Row],[item]],INDIRECT("'"&amp;Table1[[#This Row],[sheet]]&amp;"'!$A$8:$T$42"),Table1[[#This Row],[r]],FALSE)),"",VLOOKUP(Table1[[#This Row],[item]],INDIRECT("'"&amp;Table1[[#This Row],[sheet]]&amp;"'!$A$8:$T$42"),Table1[[#This Row],[r]],FALSE))</f>
        <v>0</v>
      </c>
      <c r="AE713" s="72" t="str">
        <f>IF(VLOOKUP(Table1[[#This Row],[sheet]],Prg!$A$7:$J$31,10,FALSE)="","",VLOOKUP(Table1[[#This Row],[sheet]],Prg!$A$7:$J$31,10,FALSE)*1)</f>
        <v/>
      </c>
      <c r="AF713" s="72">
        <f>VLOOKUP(Table1[[#This Row],[sheet]],Prg!$A$7:$J$31,5,FALSE)</f>
        <v>0</v>
      </c>
      <c r="AG713" s="72">
        <f>ROW()</f>
        <v>713</v>
      </c>
    </row>
    <row r="714" spans="24:33" hidden="1" x14ac:dyDescent="0.35">
      <c r="X714" s="66">
        <v>4</v>
      </c>
      <c r="Y714" s="66" t="s">
        <v>473</v>
      </c>
      <c r="Z714" s="66" t="s">
        <v>1</v>
      </c>
      <c r="AA714" s="66" t="str">
        <f>IF(OR(VLOOKUP(Table1[[#This Row],[sheet]],Prg!$A$7:$F$31,6,FALSE)=Prg!$O$2,VLOOKUP(Table1[[#This Row],[sheet]],Prg!$A$7:$F$31,6,FALSE)=Prg!$O$3),"Yes","No")</f>
        <v>No</v>
      </c>
      <c r="AB714" s="66" t="s">
        <v>2</v>
      </c>
      <c r="AC714" s="72">
        <v>20</v>
      </c>
      <c r="AD714" s="66">
        <f ca="1">IF(ISERROR(VLOOKUP(Table1[[#This Row],[item]],INDIRECT("'"&amp;Table1[[#This Row],[sheet]]&amp;"'!$A$8:$T$42"),Table1[[#This Row],[r]],FALSE)),"",VLOOKUP(Table1[[#This Row],[item]],INDIRECT("'"&amp;Table1[[#This Row],[sheet]]&amp;"'!$A$8:$T$42"),Table1[[#This Row],[r]],FALSE))</f>
        <v>0</v>
      </c>
      <c r="AE714" s="72" t="str">
        <f>IF(VLOOKUP(Table1[[#This Row],[sheet]],Prg!$A$7:$J$31,10,FALSE)="","",VLOOKUP(Table1[[#This Row],[sheet]],Prg!$A$7:$J$31,10,FALSE)*1)</f>
        <v/>
      </c>
      <c r="AF714" s="72">
        <f>VLOOKUP(Table1[[#This Row],[sheet]],Prg!$A$7:$J$31,5,FALSE)</f>
        <v>0</v>
      </c>
      <c r="AG714" s="72">
        <f>ROW()</f>
        <v>714</v>
      </c>
    </row>
    <row r="715" spans="24:33" hidden="1" x14ac:dyDescent="0.35">
      <c r="X715" s="66">
        <v>4</v>
      </c>
      <c r="Y715" s="66" t="s">
        <v>474</v>
      </c>
      <c r="Z715" s="66" t="s">
        <v>24</v>
      </c>
      <c r="AA715" s="66" t="str">
        <f>IF(OR(VLOOKUP(Table1[[#This Row],[sheet]],Prg!$A$7:$F$31,6,FALSE)=Prg!$O$2,VLOOKUP(Table1[[#This Row],[sheet]],Prg!$A$7:$F$31,6,FALSE)=Prg!$O$3),"Yes","No")</f>
        <v>No</v>
      </c>
      <c r="AB715" s="66" t="s">
        <v>2</v>
      </c>
      <c r="AC715" s="72">
        <v>20</v>
      </c>
      <c r="AD715" s="66">
        <f ca="1">IF(ISERROR(VLOOKUP(Table1[[#This Row],[item]],INDIRECT("'"&amp;Table1[[#This Row],[sheet]]&amp;"'!$A$8:$T$42"),Table1[[#This Row],[r]],FALSE)),"",VLOOKUP(Table1[[#This Row],[item]],INDIRECT("'"&amp;Table1[[#This Row],[sheet]]&amp;"'!$A$8:$T$42"),Table1[[#This Row],[r]],FALSE))</f>
        <v>0</v>
      </c>
      <c r="AE715" s="72" t="str">
        <f>IF(VLOOKUP(Table1[[#This Row],[sheet]],Prg!$A$7:$J$31,10,FALSE)="","",VLOOKUP(Table1[[#This Row],[sheet]],Prg!$A$7:$J$31,10,FALSE)*1)</f>
        <v/>
      </c>
      <c r="AF715" s="72">
        <f>VLOOKUP(Table1[[#This Row],[sheet]],Prg!$A$7:$J$31,5,FALSE)</f>
        <v>0</v>
      </c>
      <c r="AG715" s="72">
        <f>ROW()</f>
        <v>715</v>
      </c>
    </row>
    <row r="716" spans="24:33" hidden="1" x14ac:dyDescent="0.35">
      <c r="X716" s="66">
        <v>4</v>
      </c>
      <c r="Y716" s="66" t="s">
        <v>477</v>
      </c>
      <c r="Z716" s="66" t="s">
        <v>25</v>
      </c>
      <c r="AA716" s="66" t="str">
        <f>IF(OR(VLOOKUP(Table1[[#This Row],[sheet]],Prg!$A$7:$F$31,6,FALSE)=Prg!$O$2,VLOOKUP(Table1[[#This Row],[sheet]],Prg!$A$7:$F$31,6,FALSE)=Prg!$O$3),"Yes","No")</f>
        <v>No</v>
      </c>
      <c r="AB716" s="66" t="s">
        <v>2</v>
      </c>
      <c r="AC716" s="72">
        <v>20</v>
      </c>
      <c r="AD716" s="66">
        <f ca="1">IF(ISERROR(VLOOKUP(Table1[[#This Row],[item]],INDIRECT("'"&amp;Table1[[#This Row],[sheet]]&amp;"'!$A$8:$T$42"),Table1[[#This Row],[r]],FALSE)),"",VLOOKUP(Table1[[#This Row],[item]],INDIRECT("'"&amp;Table1[[#This Row],[sheet]]&amp;"'!$A$8:$T$42"),Table1[[#This Row],[r]],FALSE))</f>
        <v>0</v>
      </c>
      <c r="AE716" s="72" t="str">
        <f>IF(VLOOKUP(Table1[[#This Row],[sheet]],Prg!$A$7:$J$31,10,FALSE)="","",VLOOKUP(Table1[[#This Row],[sheet]],Prg!$A$7:$J$31,10,FALSE)*1)</f>
        <v/>
      </c>
      <c r="AF716" s="72">
        <f>VLOOKUP(Table1[[#This Row],[sheet]],Prg!$A$7:$J$31,5,FALSE)</f>
        <v>0</v>
      </c>
      <c r="AG716" s="72">
        <f>ROW()</f>
        <v>716</v>
      </c>
    </row>
    <row r="717" spans="24:33" hidden="1" x14ac:dyDescent="0.35">
      <c r="X717" s="66">
        <v>4</v>
      </c>
      <c r="Y717" s="66" t="s">
        <v>478</v>
      </c>
      <c r="Z717" s="66" t="s">
        <v>26</v>
      </c>
      <c r="AA717" s="66" t="str">
        <f>IF(OR(VLOOKUP(Table1[[#This Row],[sheet]],Prg!$A$7:$F$31,6,FALSE)=Prg!$O$2,VLOOKUP(Table1[[#This Row],[sheet]],Prg!$A$7:$F$31,6,FALSE)=Prg!$O$3),"Yes","No")</f>
        <v>No</v>
      </c>
      <c r="AB717" s="66" t="s">
        <v>2</v>
      </c>
      <c r="AC717" s="72">
        <v>20</v>
      </c>
      <c r="AD717" s="66">
        <f ca="1">IF(ISERROR(VLOOKUP(Table1[[#This Row],[item]],INDIRECT("'"&amp;Table1[[#This Row],[sheet]]&amp;"'!$A$8:$T$42"),Table1[[#This Row],[r]],FALSE)),"",VLOOKUP(Table1[[#This Row],[item]],INDIRECT("'"&amp;Table1[[#This Row],[sheet]]&amp;"'!$A$8:$T$42"),Table1[[#This Row],[r]],FALSE))</f>
        <v>0</v>
      </c>
      <c r="AE717" s="72" t="str">
        <f>IF(VLOOKUP(Table1[[#This Row],[sheet]],Prg!$A$7:$J$31,10,FALSE)="","",VLOOKUP(Table1[[#This Row],[sheet]],Prg!$A$7:$J$31,10,FALSE)*1)</f>
        <v/>
      </c>
      <c r="AF717" s="72">
        <f>VLOOKUP(Table1[[#This Row],[sheet]],Prg!$A$7:$J$31,5,FALSE)</f>
        <v>0</v>
      </c>
      <c r="AG717" s="72">
        <f>ROW()</f>
        <v>717</v>
      </c>
    </row>
    <row r="718" spans="24:33" hidden="1" x14ac:dyDescent="0.35">
      <c r="X718" s="66">
        <v>4</v>
      </c>
      <c r="Y718" s="66" t="s">
        <v>479</v>
      </c>
      <c r="Z718" s="66" t="s">
        <v>27</v>
      </c>
      <c r="AA718" s="66" t="str">
        <f>IF(OR(VLOOKUP(Table1[[#This Row],[sheet]],Prg!$A$7:$F$31,6,FALSE)=Prg!$O$2,VLOOKUP(Table1[[#This Row],[sheet]],Prg!$A$7:$F$31,6,FALSE)=Prg!$O$3),"Yes","No")</f>
        <v>No</v>
      </c>
      <c r="AB718" s="66" t="s">
        <v>2</v>
      </c>
      <c r="AC718" s="72">
        <v>20</v>
      </c>
      <c r="AD718" s="66">
        <f ca="1">IF(ISERROR(VLOOKUP(Table1[[#This Row],[item]],INDIRECT("'"&amp;Table1[[#This Row],[sheet]]&amp;"'!$A$8:$T$42"),Table1[[#This Row],[r]],FALSE)),"",VLOOKUP(Table1[[#This Row],[item]],INDIRECT("'"&amp;Table1[[#This Row],[sheet]]&amp;"'!$A$8:$T$42"),Table1[[#This Row],[r]],FALSE))</f>
        <v>0</v>
      </c>
      <c r="AE718" s="72" t="str">
        <f>IF(VLOOKUP(Table1[[#This Row],[sheet]],Prg!$A$7:$J$31,10,FALSE)="","",VLOOKUP(Table1[[#This Row],[sheet]],Prg!$A$7:$J$31,10,FALSE)*1)</f>
        <v/>
      </c>
      <c r="AF718" s="72">
        <f>VLOOKUP(Table1[[#This Row],[sheet]],Prg!$A$7:$J$31,5,FALSE)</f>
        <v>0</v>
      </c>
      <c r="AG718" s="72">
        <f>ROW()</f>
        <v>718</v>
      </c>
    </row>
    <row r="719" spans="24:33" hidden="1" x14ac:dyDescent="0.35">
      <c r="X719" s="66">
        <v>4</v>
      </c>
      <c r="Y719" s="66" t="s">
        <v>475</v>
      </c>
      <c r="Z719" s="66" t="s">
        <v>28</v>
      </c>
      <c r="AA719" s="66" t="str">
        <f>IF(OR(VLOOKUP(Table1[[#This Row],[sheet]],Prg!$A$7:$F$31,6,FALSE)=Prg!$O$2,VLOOKUP(Table1[[#This Row],[sheet]],Prg!$A$7:$F$31,6,FALSE)=Prg!$O$3),"Yes","No")</f>
        <v>No</v>
      </c>
      <c r="AB719" s="66" t="s">
        <v>2</v>
      </c>
      <c r="AC719" s="72">
        <v>20</v>
      </c>
      <c r="AD719" s="66">
        <f ca="1">IF(ISERROR(VLOOKUP(Table1[[#This Row],[item]],INDIRECT("'"&amp;Table1[[#This Row],[sheet]]&amp;"'!$A$8:$T$42"),Table1[[#This Row],[r]],FALSE)),"",VLOOKUP(Table1[[#This Row],[item]],INDIRECT("'"&amp;Table1[[#This Row],[sheet]]&amp;"'!$A$8:$T$42"),Table1[[#This Row],[r]],FALSE))</f>
        <v>0</v>
      </c>
      <c r="AE719" s="72" t="str">
        <f>IF(VLOOKUP(Table1[[#This Row],[sheet]],Prg!$A$7:$J$31,10,FALSE)="","",VLOOKUP(Table1[[#This Row],[sheet]],Prg!$A$7:$J$31,10,FALSE)*1)</f>
        <v/>
      </c>
      <c r="AF719" s="72">
        <f>VLOOKUP(Table1[[#This Row],[sheet]],Prg!$A$7:$J$31,5,FALSE)</f>
        <v>0</v>
      </c>
      <c r="AG719" s="72">
        <f>ROW()</f>
        <v>719</v>
      </c>
    </row>
    <row r="720" spans="24:33" hidden="1" x14ac:dyDescent="0.35">
      <c r="X720" s="66">
        <v>4</v>
      </c>
      <c r="Y720" s="66" t="s">
        <v>480</v>
      </c>
      <c r="Z720" s="66" t="s">
        <v>29</v>
      </c>
      <c r="AA720" s="66" t="str">
        <f>IF(OR(VLOOKUP(Table1[[#This Row],[sheet]],Prg!$A$7:$F$31,6,FALSE)=Prg!$O$2,VLOOKUP(Table1[[#This Row],[sheet]],Prg!$A$7:$F$31,6,FALSE)=Prg!$O$3),"Yes","No")</f>
        <v>No</v>
      </c>
      <c r="AB720" s="66" t="s">
        <v>2</v>
      </c>
      <c r="AC720" s="72">
        <v>20</v>
      </c>
      <c r="AD720" s="66">
        <f ca="1">IF(ISERROR(VLOOKUP(Table1[[#This Row],[item]],INDIRECT("'"&amp;Table1[[#This Row],[sheet]]&amp;"'!$A$8:$T$42"),Table1[[#This Row],[r]],FALSE)),"",VLOOKUP(Table1[[#This Row],[item]],INDIRECT("'"&amp;Table1[[#This Row],[sheet]]&amp;"'!$A$8:$T$42"),Table1[[#This Row],[r]],FALSE))</f>
        <v>0</v>
      </c>
      <c r="AE720" s="72" t="str">
        <f>IF(VLOOKUP(Table1[[#This Row],[sheet]],Prg!$A$7:$J$31,10,FALSE)="","",VLOOKUP(Table1[[#This Row],[sheet]],Prg!$A$7:$J$31,10,FALSE)*1)</f>
        <v/>
      </c>
      <c r="AF720" s="72">
        <f>VLOOKUP(Table1[[#This Row],[sheet]],Prg!$A$7:$J$31,5,FALSE)</f>
        <v>0</v>
      </c>
      <c r="AG720" s="72">
        <f>ROW()</f>
        <v>720</v>
      </c>
    </row>
    <row r="721" spans="24:33" hidden="1" x14ac:dyDescent="0.35">
      <c r="X721" s="66">
        <v>4</v>
      </c>
      <c r="Y721" s="66" t="s">
        <v>481</v>
      </c>
      <c r="Z721" s="66" t="s">
        <v>30</v>
      </c>
      <c r="AA721" s="66" t="str">
        <f>IF(OR(VLOOKUP(Table1[[#This Row],[sheet]],Prg!$A$7:$F$31,6,FALSE)=Prg!$O$2,VLOOKUP(Table1[[#This Row],[sheet]],Prg!$A$7:$F$31,6,FALSE)=Prg!$O$3),"Yes","No")</f>
        <v>No</v>
      </c>
      <c r="AB721" s="66" t="s">
        <v>2</v>
      </c>
      <c r="AC721" s="72">
        <v>20</v>
      </c>
      <c r="AD721" s="66">
        <f ca="1">IF(ISERROR(VLOOKUP(Table1[[#This Row],[item]],INDIRECT("'"&amp;Table1[[#This Row],[sheet]]&amp;"'!$A$8:$T$42"),Table1[[#This Row],[r]],FALSE)),"",VLOOKUP(Table1[[#This Row],[item]],INDIRECT("'"&amp;Table1[[#This Row],[sheet]]&amp;"'!$A$8:$T$42"),Table1[[#This Row],[r]],FALSE))</f>
        <v>0</v>
      </c>
      <c r="AE721" s="72" t="str">
        <f>IF(VLOOKUP(Table1[[#This Row],[sheet]],Prg!$A$7:$J$31,10,FALSE)="","",VLOOKUP(Table1[[#This Row],[sheet]],Prg!$A$7:$J$31,10,FALSE)*1)</f>
        <v/>
      </c>
      <c r="AF721" s="72">
        <f>VLOOKUP(Table1[[#This Row],[sheet]],Prg!$A$7:$J$31,5,FALSE)</f>
        <v>0</v>
      </c>
      <c r="AG721" s="72">
        <f>ROW()</f>
        <v>721</v>
      </c>
    </row>
    <row r="722" spans="24:33" hidden="1" x14ac:dyDescent="0.35">
      <c r="X722" s="66">
        <v>4</v>
      </c>
      <c r="Y722" s="66" t="s">
        <v>482</v>
      </c>
      <c r="Z722" s="66" t="s">
        <v>27</v>
      </c>
      <c r="AA722" s="66" t="str">
        <f>IF(OR(VLOOKUP(Table1[[#This Row],[sheet]],Prg!$A$7:$F$31,6,FALSE)=Prg!$O$2,VLOOKUP(Table1[[#This Row],[sheet]],Prg!$A$7:$F$31,6,FALSE)=Prg!$O$3),"Yes","No")</f>
        <v>No</v>
      </c>
      <c r="AB722" s="66" t="s">
        <v>2</v>
      </c>
      <c r="AC722" s="72">
        <v>20</v>
      </c>
      <c r="AD722" s="66">
        <f ca="1">IF(ISERROR(VLOOKUP(Table1[[#This Row],[item]],INDIRECT("'"&amp;Table1[[#This Row],[sheet]]&amp;"'!$A$8:$T$42"),Table1[[#This Row],[r]],FALSE)),"",VLOOKUP(Table1[[#This Row],[item]],INDIRECT("'"&amp;Table1[[#This Row],[sheet]]&amp;"'!$A$8:$T$42"),Table1[[#This Row],[r]],FALSE))</f>
        <v>0</v>
      </c>
      <c r="AE722" s="72" t="str">
        <f>IF(VLOOKUP(Table1[[#This Row],[sheet]],Prg!$A$7:$J$31,10,FALSE)="","",VLOOKUP(Table1[[#This Row],[sheet]],Prg!$A$7:$J$31,10,FALSE)*1)</f>
        <v/>
      </c>
      <c r="AF722" s="72">
        <f>VLOOKUP(Table1[[#This Row],[sheet]],Prg!$A$7:$J$31,5,FALSE)</f>
        <v>0</v>
      </c>
      <c r="AG722" s="72">
        <f>ROW()</f>
        <v>722</v>
      </c>
    </row>
    <row r="723" spans="24:33" hidden="1" x14ac:dyDescent="0.35">
      <c r="X723" s="66">
        <v>4</v>
      </c>
      <c r="Y723" s="66" t="s">
        <v>476</v>
      </c>
      <c r="Z723" s="66" t="s">
        <v>469</v>
      </c>
      <c r="AA723" s="66" t="str">
        <f>IF(OR(VLOOKUP(Table1[[#This Row],[sheet]],Prg!$A$7:$F$31,6,FALSE)=Prg!$O$2,VLOOKUP(Table1[[#This Row],[sheet]],Prg!$A$7:$F$31,6,FALSE)=Prg!$O$3),"Yes","No")</f>
        <v>No</v>
      </c>
      <c r="AB723" s="66" t="s">
        <v>2</v>
      </c>
      <c r="AC723" s="72">
        <v>20</v>
      </c>
      <c r="AD723" s="66">
        <f ca="1">IF(ISERROR(VLOOKUP(Table1[[#This Row],[item]],INDIRECT("'"&amp;Table1[[#This Row],[sheet]]&amp;"'!$A$8:$T$42"),Table1[[#This Row],[r]],FALSE)),"",VLOOKUP(Table1[[#This Row],[item]],INDIRECT("'"&amp;Table1[[#This Row],[sheet]]&amp;"'!$A$8:$T$42"),Table1[[#This Row],[r]],FALSE))</f>
        <v>0</v>
      </c>
      <c r="AE723" s="72" t="str">
        <f>IF(VLOOKUP(Table1[[#This Row],[sheet]],Prg!$A$7:$J$31,10,FALSE)="","",VLOOKUP(Table1[[#This Row],[sheet]],Prg!$A$7:$J$31,10,FALSE)*1)</f>
        <v/>
      </c>
      <c r="AF723" s="72">
        <f>VLOOKUP(Table1[[#This Row],[sheet]],Prg!$A$7:$J$31,5,FALSE)</f>
        <v>0</v>
      </c>
      <c r="AG723" s="72">
        <f>ROW()</f>
        <v>723</v>
      </c>
    </row>
    <row r="724" spans="24:33" hidden="1" x14ac:dyDescent="0.35">
      <c r="X724" s="66">
        <v>4</v>
      </c>
      <c r="Y724" s="66" t="s">
        <v>483</v>
      </c>
      <c r="Z724" s="66" t="s">
        <v>470</v>
      </c>
      <c r="AA724" s="66" t="str">
        <f>IF(OR(VLOOKUP(Table1[[#This Row],[sheet]],Prg!$A$7:$F$31,6,FALSE)=Prg!$O$2,VLOOKUP(Table1[[#This Row],[sheet]],Prg!$A$7:$F$31,6,FALSE)=Prg!$O$3),"Yes","No")</f>
        <v>No</v>
      </c>
      <c r="AB724" s="66" t="s">
        <v>2</v>
      </c>
      <c r="AC724" s="72">
        <v>20</v>
      </c>
      <c r="AD724" s="66">
        <f ca="1">IF(ISERROR(VLOOKUP(Table1[[#This Row],[item]],INDIRECT("'"&amp;Table1[[#This Row],[sheet]]&amp;"'!$A$8:$T$42"),Table1[[#This Row],[r]],FALSE)),"",VLOOKUP(Table1[[#This Row],[item]],INDIRECT("'"&amp;Table1[[#This Row],[sheet]]&amp;"'!$A$8:$T$42"),Table1[[#This Row],[r]],FALSE))</f>
        <v>0</v>
      </c>
      <c r="AE724" s="72" t="str">
        <f>IF(VLOOKUP(Table1[[#This Row],[sheet]],Prg!$A$7:$J$31,10,FALSE)="","",VLOOKUP(Table1[[#This Row],[sheet]],Prg!$A$7:$J$31,10,FALSE)*1)</f>
        <v/>
      </c>
      <c r="AF724" s="72">
        <f>VLOOKUP(Table1[[#This Row],[sheet]],Prg!$A$7:$J$31,5,FALSE)</f>
        <v>0</v>
      </c>
      <c r="AG724" s="72">
        <f>ROW()</f>
        <v>724</v>
      </c>
    </row>
    <row r="725" spans="24:33" hidden="1" x14ac:dyDescent="0.35">
      <c r="X725" s="66">
        <v>4</v>
      </c>
      <c r="Y725" s="66" t="s">
        <v>484</v>
      </c>
      <c r="Z725" s="66" t="s">
        <v>471</v>
      </c>
      <c r="AA725" s="66" t="str">
        <f>IF(OR(VLOOKUP(Table1[[#This Row],[sheet]],Prg!$A$7:$F$31,6,FALSE)=Prg!$O$2,VLOOKUP(Table1[[#This Row],[sheet]],Prg!$A$7:$F$31,6,FALSE)=Prg!$O$3),"Yes","No")</f>
        <v>No</v>
      </c>
      <c r="AB725" s="66" t="s">
        <v>2</v>
      </c>
      <c r="AC725" s="72">
        <v>20</v>
      </c>
      <c r="AD725" s="66">
        <f ca="1">IF(ISERROR(VLOOKUP(Table1[[#This Row],[item]],INDIRECT("'"&amp;Table1[[#This Row],[sheet]]&amp;"'!$A$8:$T$42"),Table1[[#This Row],[r]],FALSE)),"",VLOOKUP(Table1[[#This Row],[item]],INDIRECT("'"&amp;Table1[[#This Row],[sheet]]&amp;"'!$A$8:$T$42"),Table1[[#This Row],[r]],FALSE))</f>
        <v>0</v>
      </c>
      <c r="AE725" s="72" t="str">
        <f>IF(VLOOKUP(Table1[[#This Row],[sheet]],Prg!$A$7:$J$31,10,FALSE)="","",VLOOKUP(Table1[[#This Row],[sheet]],Prg!$A$7:$J$31,10,FALSE)*1)</f>
        <v/>
      </c>
      <c r="AF725" s="72">
        <f>VLOOKUP(Table1[[#This Row],[sheet]],Prg!$A$7:$J$31,5,FALSE)</f>
        <v>0</v>
      </c>
      <c r="AG725" s="72">
        <f>ROW()</f>
        <v>725</v>
      </c>
    </row>
    <row r="726" spans="24:33" hidden="1" x14ac:dyDescent="0.35">
      <c r="X726" s="66">
        <v>4</v>
      </c>
      <c r="Y726" s="66" t="s">
        <v>485</v>
      </c>
      <c r="Z726" s="66" t="s">
        <v>472</v>
      </c>
      <c r="AA726" s="66" t="str">
        <f>IF(OR(VLOOKUP(Table1[[#This Row],[sheet]],Prg!$A$7:$F$31,6,FALSE)=Prg!$O$2,VLOOKUP(Table1[[#This Row],[sheet]],Prg!$A$7:$F$31,6,FALSE)=Prg!$O$3),"Yes","No")</f>
        <v>No</v>
      </c>
      <c r="AB726" s="66" t="s">
        <v>2</v>
      </c>
      <c r="AC726" s="72">
        <v>20</v>
      </c>
      <c r="AD726" s="66">
        <f ca="1">IF(ISERROR(VLOOKUP(Table1[[#This Row],[item]],INDIRECT("'"&amp;Table1[[#This Row],[sheet]]&amp;"'!$A$8:$T$42"),Table1[[#This Row],[r]],FALSE)),"",VLOOKUP(Table1[[#This Row],[item]],INDIRECT("'"&amp;Table1[[#This Row],[sheet]]&amp;"'!$A$8:$T$42"),Table1[[#This Row],[r]],FALSE))</f>
        <v>0</v>
      </c>
      <c r="AE726" s="72" t="str">
        <f>IF(VLOOKUP(Table1[[#This Row],[sheet]],Prg!$A$7:$J$31,10,FALSE)="","",VLOOKUP(Table1[[#This Row],[sheet]],Prg!$A$7:$J$31,10,FALSE)*1)</f>
        <v/>
      </c>
      <c r="AF726" s="72">
        <f>VLOOKUP(Table1[[#This Row],[sheet]],Prg!$A$7:$J$31,5,FALSE)</f>
        <v>0</v>
      </c>
      <c r="AG726" s="72">
        <f>ROW()</f>
        <v>726</v>
      </c>
    </row>
    <row r="727" spans="24:33" hidden="1" x14ac:dyDescent="0.35">
      <c r="X727" s="66">
        <v>4</v>
      </c>
      <c r="Y727" s="66" t="s">
        <v>486</v>
      </c>
      <c r="Z727" s="66" t="s">
        <v>31</v>
      </c>
      <c r="AA727" s="66" t="str">
        <f>IF(OR(VLOOKUP(Table1[[#This Row],[sheet]],Prg!$A$7:$F$31,6,FALSE)=Prg!$O$2,VLOOKUP(Table1[[#This Row],[sheet]],Prg!$A$7:$F$31,6,FALSE)=Prg!$O$3),"Yes","No")</f>
        <v>No</v>
      </c>
      <c r="AB727" s="66" t="s">
        <v>2</v>
      </c>
      <c r="AC727" s="72">
        <v>20</v>
      </c>
      <c r="AD727" s="66">
        <f ca="1">IF(ISERROR(VLOOKUP(Table1[[#This Row],[item]],INDIRECT("'"&amp;Table1[[#This Row],[sheet]]&amp;"'!$A$8:$T$42"),Table1[[#This Row],[r]],FALSE)),"",VLOOKUP(Table1[[#This Row],[item]],INDIRECT("'"&amp;Table1[[#This Row],[sheet]]&amp;"'!$A$8:$T$42"),Table1[[#This Row],[r]],FALSE))</f>
        <v>0</v>
      </c>
      <c r="AE727" s="72" t="str">
        <f>IF(VLOOKUP(Table1[[#This Row],[sheet]],Prg!$A$7:$J$31,10,FALSE)="","",VLOOKUP(Table1[[#This Row],[sheet]],Prg!$A$7:$J$31,10,FALSE)*1)</f>
        <v/>
      </c>
      <c r="AF727" s="72">
        <f>VLOOKUP(Table1[[#This Row],[sheet]],Prg!$A$7:$J$31,5,FALSE)</f>
        <v>0</v>
      </c>
      <c r="AG727" s="72">
        <f>ROW()</f>
        <v>727</v>
      </c>
    </row>
    <row r="728" spans="24:33" hidden="1" x14ac:dyDescent="0.35">
      <c r="X728" s="66">
        <v>5</v>
      </c>
      <c r="Y728" s="70" t="s">
        <v>487</v>
      </c>
      <c r="Z728" s="70" t="s">
        <v>12</v>
      </c>
      <c r="AA728" s="70" t="str">
        <f>IF(OR(VLOOKUP(Table1[[#This Row],[sheet]],Prg!$A$7:$F$31,6,FALSE)=Prg!$O$2,VLOOKUP(Table1[[#This Row],[sheet]],Prg!$A$7:$F$31,6,FALSE)=Prg!$O$3),"Yes","No")</f>
        <v>No</v>
      </c>
      <c r="AB728" s="70">
        <v>2022</v>
      </c>
      <c r="AC728" s="72">
        <v>15</v>
      </c>
      <c r="AD728" s="66">
        <f ca="1">IF(ISERROR(VLOOKUP(Table1[[#This Row],[item]],INDIRECT("'"&amp;Table1[[#This Row],[sheet]]&amp;"'!$A$8:$T$42"),Table1[[#This Row],[r]],FALSE)),"",VLOOKUP(Table1[[#This Row],[item]],INDIRECT("'"&amp;Table1[[#This Row],[sheet]]&amp;"'!$A$8:$T$42"),Table1[[#This Row],[r]],FALSE))</f>
        <v>0</v>
      </c>
      <c r="AE728" s="72" t="str">
        <f>IF(VLOOKUP(Table1[[#This Row],[sheet]],Prg!$A$7:$J$31,10,FALSE)="","",VLOOKUP(Table1[[#This Row],[sheet]],Prg!$A$7:$J$31,10,FALSE)*1)</f>
        <v/>
      </c>
      <c r="AF728" s="72">
        <f>VLOOKUP(Table1[[#This Row],[sheet]],Prg!$A$7:$J$31,5,FALSE)</f>
        <v>0</v>
      </c>
      <c r="AG728" s="72">
        <f>ROW()</f>
        <v>728</v>
      </c>
    </row>
    <row r="729" spans="24:33" hidden="1" x14ac:dyDescent="0.35">
      <c r="X729" s="66">
        <v>5</v>
      </c>
      <c r="Y729" s="66" t="s">
        <v>488</v>
      </c>
      <c r="Z729" s="66" t="s">
        <v>13</v>
      </c>
      <c r="AA729" s="66" t="str">
        <f>IF(OR(VLOOKUP(Table1[[#This Row],[sheet]],Prg!$A$7:$F$31,6,FALSE)=Prg!$O$2,VLOOKUP(Table1[[#This Row],[sheet]],Prg!$A$7:$F$31,6,FALSE)=Prg!$O$3),"Yes","No")</f>
        <v>No</v>
      </c>
      <c r="AB729" s="66">
        <v>2022</v>
      </c>
      <c r="AC729" s="72">
        <v>15</v>
      </c>
      <c r="AD729" s="66">
        <f ca="1">IF(ISERROR(VLOOKUP(Table1[[#This Row],[item]],INDIRECT("'"&amp;Table1[[#This Row],[sheet]]&amp;"'!$A$8:$T$42"),Table1[[#This Row],[r]],FALSE)),"",VLOOKUP(Table1[[#This Row],[item]],INDIRECT("'"&amp;Table1[[#This Row],[sheet]]&amp;"'!$A$8:$T$42"),Table1[[#This Row],[r]],FALSE))</f>
        <v>0</v>
      </c>
      <c r="AE729" s="72" t="str">
        <f>IF(VLOOKUP(Table1[[#This Row],[sheet]],Prg!$A$7:$J$31,10,FALSE)="","",VLOOKUP(Table1[[#This Row],[sheet]],Prg!$A$7:$J$31,10,FALSE)*1)</f>
        <v/>
      </c>
      <c r="AF729" s="72">
        <f>VLOOKUP(Table1[[#This Row],[sheet]],Prg!$A$7:$J$31,5,FALSE)</f>
        <v>0</v>
      </c>
      <c r="AG729" s="72">
        <f>ROW()</f>
        <v>729</v>
      </c>
    </row>
    <row r="730" spans="24:33" hidden="1" x14ac:dyDescent="0.35">
      <c r="X730" s="66">
        <v>5</v>
      </c>
      <c r="Y730" s="66" t="s">
        <v>489</v>
      </c>
      <c r="Z730" s="66" t="s">
        <v>14</v>
      </c>
      <c r="AA730" s="66" t="str">
        <f>IF(OR(VLOOKUP(Table1[[#This Row],[sheet]],Prg!$A$7:$F$31,6,FALSE)=Prg!$O$2,VLOOKUP(Table1[[#This Row],[sheet]],Prg!$A$7:$F$31,6,FALSE)=Prg!$O$3),"Yes","No")</f>
        <v>No</v>
      </c>
      <c r="AB730" s="66">
        <v>2022</v>
      </c>
      <c r="AC730" s="72">
        <v>15</v>
      </c>
      <c r="AD730" s="66">
        <f ca="1">IF(ISERROR(VLOOKUP(Table1[[#This Row],[item]],INDIRECT("'"&amp;Table1[[#This Row],[sheet]]&amp;"'!$A$8:$T$42"),Table1[[#This Row],[r]],FALSE)),"",VLOOKUP(Table1[[#This Row],[item]],INDIRECT("'"&amp;Table1[[#This Row],[sheet]]&amp;"'!$A$8:$T$42"),Table1[[#This Row],[r]],FALSE))</f>
        <v>0</v>
      </c>
      <c r="AE730" s="72" t="str">
        <f>IF(VLOOKUP(Table1[[#This Row],[sheet]],Prg!$A$7:$J$31,10,FALSE)="","",VLOOKUP(Table1[[#This Row],[sheet]],Prg!$A$7:$J$31,10,FALSE)*1)</f>
        <v/>
      </c>
      <c r="AF730" s="72">
        <f>VLOOKUP(Table1[[#This Row],[sheet]],Prg!$A$7:$J$31,5,FALSE)</f>
        <v>0</v>
      </c>
      <c r="AG730" s="72">
        <f>ROW()</f>
        <v>730</v>
      </c>
    </row>
    <row r="731" spans="24:33" hidden="1" x14ac:dyDescent="0.35">
      <c r="X731" s="66">
        <v>5</v>
      </c>
      <c r="Y731" s="66" t="s">
        <v>490</v>
      </c>
      <c r="Z731" s="66" t="s">
        <v>464</v>
      </c>
      <c r="AA731" s="66" t="str">
        <f>IF(OR(VLOOKUP(Table1[[#This Row],[sheet]],Prg!$A$7:$F$31,6,FALSE)=Prg!$O$2,VLOOKUP(Table1[[#This Row],[sheet]],Prg!$A$7:$F$31,6,FALSE)=Prg!$O$3),"Yes","No")</f>
        <v>No</v>
      </c>
      <c r="AB731" s="66">
        <v>2022</v>
      </c>
      <c r="AC731" s="72">
        <v>15</v>
      </c>
      <c r="AD731" s="66">
        <f ca="1">IF(ISERROR(VLOOKUP(Table1[[#This Row],[item]],INDIRECT("'"&amp;Table1[[#This Row],[sheet]]&amp;"'!$A$8:$T$42"),Table1[[#This Row],[r]],FALSE)),"",VLOOKUP(Table1[[#This Row],[item]],INDIRECT("'"&amp;Table1[[#This Row],[sheet]]&amp;"'!$A$8:$T$42"),Table1[[#This Row],[r]],FALSE))</f>
        <v>0</v>
      </c>
      <c r="AE731" s="72" t="str">
        <f>IF(VLOOKUP(Table1[[#This Row],[sheet]],Prg!$A$7:$J$31,10,FALSE)="","",VLOOKUP(Table1[[#This Row],[sheet]],Prg!$A$7:$J$31,10,FALSE)*1)</f>
        <v/>
      </c>
      <c r="AF731" s="72">
        <f>VLOOKUP(Table1[[#This Row],[sheet]],Prg!$A$7:$J$31,5,FALSE)</f>
        <v>0</v>
      </c>
      <c r="AG731" s="72">
        <f>ROW()</f>
        <v>731</v>
      </c>
    </row>
    <row r="732" spans="24:33" hidden="1" x14ac:dyDescent="0.35">
      <c r="X732" s="66">
        <v>5</v>
      </c>
      <c r="Y732" s="66" t="s">
        <v>491</v>
      </c>
      <c r="Z732" s="66" t="s">
        <v>15</v>
      </c>
      <c r="AA732" s="66" t="str">
        <f>IF(OR(VLOOKUP(Table1[[#This Row],[sheet]],Prg!$A$7:$F$31,6,FALSE)=Prg!$O$2,VLOOKUP(Table1[[#This Row],[sheet]],Prg!$A$7:$F$31,6,FALSE)=Prg!$O$3),"Yes","No")</f>
        <v>No</v>
      </c>
      <c r="AB732" s="66">
        <v>2022</v>
      </c>
      <c r="AC732" s="72">
        <v>15</v>
      </c>
      <c r="AD732" s="66">
        <f ca="1">IF(ISERROR(VLOOKUP(Table1[[#This Row],[item]],INDIRECT("'"&amp;Table1[[#This Row],[sheet]]&amp;"'!$A$8:$T$42"),Table1[[#This Row],[r]],FALSE)),"",VLOOKUP(Table1[[#This Row],[item]],INDIRECT("'"&amp;Table1[[#This Row],[sheet]]&amp;"'!$A$8:$T$42"),Table1[[#This Row],[r]],FALSE))</f>
        <v>0</v>
      </c>
      <c r="AE732" s="72" t="str">
        <f>IF(VLOOKUP(Table1[[#This Row],[sheet]],Prg!$A$7:$J$31,10,FALSE)="","",VLOOKUP(Table1[[#This Row],[sheet]],Prg!$A$7:$J$31,10,FALSE)*1)</f>
        <v/>
      </c>
      <c r="AF732" s="72">
        <f>VLOOKUP(Table1[[#This Row],[sheet]],Prg!$A$7:$J$31,5,FALSE)</f>
        <v>0</v>
      </c>
      <c r="AG732" s="72">
        <f>ROW()</f>
        <v>732</v>
      </c>
    </row>
    <row r="733" spans="24:33" hidden="1" x14ac:dyDescent="0.35">
      <c r="X733" s="66">
        <v>5</v>
      </c>
      <c r="Y733" s="66" t="s">
        <v>492</v>
      </c>
      <c r="Z733" s="66" t="s">
        <v>16</v>
      </c>
      <c r="AA733" s="66" t="str">
        <f>IF(OR(VLOOKUP(Table1[[#This Row],[sheet]],Prg!$A$7:$F$31,6,FALSE)=Prg!$O$2,VLOOKUP(Table1[[#This Row],[sheet]],Prg!$A$7:$F$31,6,FALSE)=Prg!$O$3),"Yes","No")</f>
        <v>No</v>
      </c>
      <c r="AB733" s="66">
        <v>2022</v>
      </c>
      <c r="AC733" s="72">
        <v>15</v>
      </c>
      <c r="AD733" s="66">
        <f ca="1">IF(ISERROR(VLOOKUP(Table1[[#This Row],[item]],INDIRECT("'"&amp;Table1[[#This Row],[sheet]]&amp;"'!$A$8:$T$42"),Table1[[#This Row],[r]],FALSE)),"",VLOOKUP(Table1[[#This Row],[item]],INDIRECT("'"&amp;Table1[[#This Row],[sheet]]&amp;"'!$A$8:$T$42"),Table1[[#This Row],[r]],FALSE))</f>
        <v>0</v>
      </c>
      <c r="AE733" s="72" t="str">
        <f>IF(VLOOKUP(Table1[[#This Row],[sheet]],Prg!$A$7:$J$31,10,FALSE)="","",VLOOKUP(Table1[[#This Row],[sheet]],Prg!$A$7:$J$31,10,FALSE)*1)</f>
        <v/>
      </c>
      <c r="AF733" s="72">
        <f>VLOOKUP(Table1[[#This Row],[sheet]],Prg!$A$7:$J$31,5,FALSE)</f>
        <v>0</v>
      </c>
      <c r="AG733" s="72">
        <f>ROW()</f>
        <v>733</v>
      </c>
    </row>
    <row r="734" spans="24:33" hidden="1" x14ac:dyDescent="0.35">
      <c r="X734" s="66">
        <v>5</v>
      </c>
      <c r="Y734" s="66" t="s">
        <v>493</v>
      </c>
      <c r="Z734" s="66" t="s">
        <v>17</v>
      </c>
      <c r="AA734" s="66" t="str">
        <f>IF(OR(VLOOKUP(Table1[[#This Row],[sheet]],Prg!$A$7:$F$31,6,FALSE)=Prg!$O$2,VLOOKUP(Table1[[#This Row],[sheet]],Prg!$A$7:$F$31,6,FALSE)=Prg!$O$3),"Yes","No")</f>
        <v>No</v>
      </c>
      <c r="AB734" s="66">
        <v>2022</v>
      </c>
      <c r="AC734" s="72">
        <v>15</v>
      </c>
      <c r="AD734" s="66">
        <f ca="1">IF(ISERROR(VLOOKUP(Table1[[#This Row],[item]],INDIRECT("'"&amp;Table1[[#This Row],[sheet]]&amp;"'!$A$8:$T$42"),Table1[[#This Row],[r]],FALSE)),"",VLOOKUP(Table1[[#This Row],[item]],INDIRECT("'"&amp;Table1[[#This Row],[sheet]]&amp;"'!$A$8:$T$42"),Table1[[#This Row],[r]],FALSE))</f>
        <v>0</v>
      </c>
      <c r="AE734" s="72" t="str">
        <f>IF(VLOOKUP(Table1[[#This Row],[sheet]],Prg!$A$7:$J$31,10,FALSE)="","",VLOOKUP(Table1[[#This Row],[sheet]],Prg!$A$7:$J$31,10,FALSE)*1)</f>
        <v/>
      </c>
      <c r="AF734" s="72">
        <f>VLOOKUP(Table1[[#This Row],[sheet]],Prg!$A$7:$J$31,5,FALSE)</f>
        <v>0</v>
      </c>
      <c r="AG734" s="72">
        <f>ROW()</f>
        <v>734</v>
      </c>
    </row>
    <row r="735" spans="24:33" hidden="1" x14ac:dyDescent="0.35">
      <c r="X735" s="66">
        <v>5</v>
      </c>
      <c r="Y735" s="66" t="s">
        <v>494</v>
      </c>
      <c r="Z735" s="66" t="s">
        <v>465</v>
      </c>
      <c r="AA735" s="66" t="str">
        <f>IF(OR(VLOOKUP(Table1[[#This Row],[sheet]],Prg!$A$7:$F$31,6,FALSE)=Prg!$O$2,VLOOKUP(Table1[[#This Row],[sheet]],Prg!$A$7:$F$31,6,FALSE)=Prg!$O$3),"Yes","No")</f>
        <v>No</v>
      </c>
      <c r="AB735" s="66">
        <v>2022</v>
      </c>
      <c r="AC735" s="72">
        <v>15</v>
      </c>
      <c r="AD735" s="66">
        <f ca="1">IF(ISERROR(VLOOKUP(Table1[[#This Row],[item]],INDIRECT("'"&amp;Table1[[#This Row],[sheet]]&amp;"'!$A$8:$T$42"),Table1[[#This Row],[r]],FALSE)),"",VLOOKUP(Table1[[#This Row],[item]],INDIRECT("'"&amp;Table1[[#This Row],[sheet]]&amp;"'!$A$8:$T$42"),Table1[[#This Row],[r]],FALSE))</f>
        <v>0</v>
      </c>
      <c r="AE735" s="72" t="str">
        <f>IF(VLOOKUP(Table1[[#This Row],[sheet]],Prg!$A$7:$J$31,10,FALSE)="","",VLOOKUP(Table1[[#This Row],[sheet]],Prg!$A$7:$J$31,10,FALSE)*1)</f>
        <v/>
      </c>
      <c r="AF735" s="72">
        <f>VLOOKUP(Table1[[#This Row],[sheet]],Prg!$A$7:$J$31,5,FALSE)</f>
        <v>0</v>
      </c>
      <c r="AG735" s="72">
        <f>ROW()</f>
        <v>735</v>
      </c>
    </row>
    <row r="736" spans="24:33" hidden="1" x14ac:dyDescent="0.35">
      <c r="X736" s="66">
        <v>5</v>
      </c>
      <c r="Y736" s="66" t="s">
        <v>495</v>
      </c>
      <c r="Z736" s="66" t="s">
        <v>18</v>
      </c>
      <c r="AA736" s="66" t="str">
        <f>IF(OR(VLOOKUP(Table1[[#This Row],[sheet]],Prg!$A$7:$F$31,6,FALSE)=Prg!$O$2,VLOOKUP(Table1[[#This Row],[sheet]],Prg!$A$7:$F$31,6,FALSE)=Prg!$O$3),"Yes","No")</f>
        <v>No</v>
      </c>
      <c r="AB736" s="66">
        <v>2022</v>
      </c>
      <c r="AC736" s="72">
        <v>15</v>
      </c>
      <c r="AD736" s="66">
        <f ca="1">IF(ISERROR(VLOOKUP(Table1[[#This Row],[item]],INDIRECT("'"&amp;Table1[[#This Row],[sheet]]&amp;"'!$A$8:$T$42"),Table1[[#This Row],[r]],FALSE)),"",VLOOKUP(Table1[[#This Row],[item]],INDIRECT("'"&amp;Table1[[#This Row],[sheet]]&amp;"'!$A$8:$T$42"),Table1[[#This Row],[r]],FALSE))</f>
        <v>0</v>
      </c>
      <c r="AE736" s="72" t="str">
        <f>IF(VLOOKUP(Table1[[#This Row],[sheet]],Prg!$A$7:$J$31,10,FALSE)="","",VLOOKUP(Table1[[#This Row],[sheet]],Prg!$A$7:$J$31,10,FALSE)*1)</f>
        <v/>
      </c>
      <c r="AF736" s="72">
        <f>VLOOKUP(Table1[[#This Row],[sheet]],Prg!$A$7:$J$31,5,FALSE)</f>
        <v>0</v>
      </c>
      <c r="AG736" s="72">
        <f>ROW()</f>
        <v>736</v>
      </c>
    </row>
    <row r="737" spans="24:33" hidden="1" x14ac:dyDescent="0.35">
      <c r="X737" s="66">
        <v>5</v>
      </c>
      <c r="Y737" s="66" t="s">
        <v>496</v>
      </c>
      <c r="Z737" s="66" t="s">
        <v>19</v>
      </c>
      <c r="AA737" s="66" t="str">
        <f>IF(OR(VLOOKUP(Table1[[#This Row],[sheet]],Prg!$A$7:$F$31,6,FALSE)=Prg!$O$2,VLOOKUP(Table1[[#This Row],[sheet]],Prg!$A$7:$F$31,6,FALSE)=Prg!$O$3),"Yes","No")</f>
        <v>No</v>
      </c>
      <c r="AB737" s="66">
        <v>2022</v>
      </c>
      <c r="AC737" s="72">
        <v>15</v>
      </c>
      <c r="AD737" s="66">
        <f ca="1">IF(ISERROR(VLOOKUP(Table1[[#This Row],[item]],INDIRECT("'"&amp;Table1[[#This Row],[sheet]]&amp;"'!$A$8:$T$42"),Table1[[#This Row],[r]],FALSE)),"",VLOOKUP(Table1[[#This Row],[item]],INDIRECT("'"&amp;Table1[[#This Row],[sheet]]&amp;"'!$A$8:$T$42"),Table1[[#This Row],[r]],FALSE))</f>
        <v>0</v>
      </c>
      <c r="AE737" s="72" t="str">
        <f>IF(VLOOKUP(Table1[[#This Row],[sheet]],Prg!$A$7:$J$31,10,FALSE)="","",VLOOKUP(Table1[[#This Row],[sheet]],Prg!$A$7:$J$31,10,FALSE)*1)</f>
        <v/>
      </c>
      <c r="AF737" s="72">
        <f>VLOOKUP(Table1[[#This Row],[sheet]],Prg!$A$7:$J$31,5,FALSE)</f>
        <v>0</v>
      </c>
      <c r="AG737" s="72">
        <f>ROW()</f>
        <v>737</v>
      </c>
    </row>
    <row r="738" spans="24:33" hidden="1" x14ac:dyDescent="0.35">
      <c r="X738" s="66">
        <v>5</v>
      </c>
      <c r="Y738" s="66" t="s">
        <v>497</v>
      </c>
      <c r="Z738" s="66" t="s">
        <v>20</v>
      </c>
      <c r="AA738" s="66" t="str">
        <f>IF(OR(VLOOKUP(Table1[[#This Row],[sheet]],Prg!$A$7:$F$31,6,FALSE)=Prg!$O$2,VLOOKUP(Table1[[#This Row],[sheet]],Prg!$A$7:$F$31,6,FALSE)=Prg!$O$3),"Yes","No")</f>
        <v>No</v>
      </c>
      <c r="AB738" s="66">
        <v>2022</v>
      </c>
      <c r="AC738" s="72">
        <v>15</v>
      </c>
      <c r="AD738" s="66">
        <f ca="1">IF(ISERROR(VLOOKUP(Table1[[#This Row],[item]],INDIRECT("'"&amp;Table1[[#This Row],[sheet]]&amp;"'!$A$8:$T$42"),Table1[[#This Row],[r]],FALSE)),"",VLOOKUP(Table1[[#This Row],[item]],INDIRECT("'"&amp;Table1[[#This Row],[sheet]]&amp;"'!$A$8:$T$42"),Table1[[#This Row],[r]],FALSE))</f>
        <v>0</v>
      </c>
      <c r="AE738" s="72" t="str">
        <f>IF(VLOOKUP(Table1[[#This Row],[sheet]],Prg!$A$7:$J$31,10,FALSE)="","",VLOOKUP(Table1[[#This Row],[sheet]],Prg!$A$7:$J$31,10,FALSE)*1)</f>
        <v/>
      </c>
      <c r="AF738" s="72">
        <f>VLOOKUP(Table1[[#This Row],[sheet]],Prg!$A$7:$J$31,5,FALSE)</f>
        <v>0</v>
      </c>
      <c r="AG738" s="72">
        <f>ROW()</f>
        <v>738</v>
      </c>
    </row>
    <row r="739" spans="24:33" hidden="1" x14ac:dyDescent="0.35">
      <c r="X739" s="66">
        <v>5</v>
      </c>
      <c r="Y739" s="66" t="s">
        <v>498</v>
      </c>
      <c r="Z739" s="66" t="s">
        <v>466</v>
      </c>
      <c r="AA739" s="66" t="str">
        <f>IF(OR(VLOOKUP(Table1[[#This Row],[sheet]],Prg!$A$7:$F$31,6,FALSE)=Prg!$O$2,VLOOKUP(Table1[[#This Row],[sheet]],Prg!$A$7:$F$31,6,FALSE)=Prg!$O$3),"Yes","No")</f>
        <v>No</v>
      </c>
      <c r="AB739" s="66">
        <v>2022</v>
      </c>
      <c r="AC739" s="72">
        <v>15</v>
      </c>
      <c r="AD739" s="66">
        <f ca="1">IF(ISERROR(VLOOKUP(Table1[[#This Row],[item]],INDIRECT("'"&amp;Table1[[#This Row],[sheet]]&amp;"'!$A$8:$T$42"),Table1[[#This Row],[r]],FALSE)),"",VLOOKUP(Table1[[#This Row],[item]],INDIRECT("'"&amp;Table1[[#This Row],[sheet]]&amp;"'!$A$8:$T$42"),Table1[[#This Row],[r]],FALSE))</f>
        <v>0</v>
      </c>
      <c r="AE739" s="72" t="str">
        <f>IF(VLOOKUP(Table1[[#This Row],[sheet]],Prg!$A$7:$J$31,10,FALSE)="","",VLOOKUP(Table1[[#This Row],[sheet]],Prg!$A$7:$J$31,10,FALSE)*1)</f>
        <v/>
      </c>
      <c r="AF739" s="72">
        <f>VLOOKUP(Table1[[#This Row],[sheet]],Prg!$A$7:$J$31,5,FALSE)</f>
        <v>0</v>
      </c>
      <c r="AG739" s="72">
        <f>ROW()</f>
        <v>739</v>
      </c>
    </row>
    <row r="740" spans="24:33" hidden="1" x14ac:dyDescent="0.35">
      <c r="X740" s="66">
        <v>5</v>
      </c>
      <c r="Y740" s="66" t="s">
        <v>499</v>
      </c>
      <c r="Z740" s="66" t="s">
        <v>21</v>
      </c>
      <c r="AA740" s="66" t="str">
        <f>IF(OR(VLOOKUP(Table1[[#This Row],[sheet]],Prg!$A$7:$F$31,6,FALSE)=Prg!$O$2,VLOOKUP(Table1[[#This Row],[sheet]],Prg!$A$7:$F$31,6,FALSE)=Prg!$O$3),"Yes","No")</f>
        <v>No</v>
      </c>
      <c r="AB740" s="66">
        <v>2022</v>
      </c>
      <c r="AC740" s="72">
        <v>15</v>
      </c>
      <c r="AD740" s="66">
        <f ca="1">IF(ISERROR(VLOOKUP(Table1[[#This Row],[item]],INDIRECT("'"&amp;Table1[[#This Row],[sheet]]&amp;"'!$A$8:$T$42"),Table1[[#This Row],[r]],FALSE)),"",VLOOKUP(Table1[[#This Row],[item]],INDIRECT("'"&amp;Table1[[#This Row],[sheet]]&amp;"'!$A$8:$T$42"),Table1[[#This Row],[r]],FALSE))</f>
        <v>0</v>
      </c>
      <c r="AE740" s="72" t="str">
        <f>IF(VLOOKUP(Table1[[#This Row],[sheet]],Prg!$A$7:$J$31,10,FALSE)="","",VLOOKUP(Table1[[#This Row],[sheet]],Prg!$A$7:$J$31,10,FALSE)*1)</f>
        <v/>
      </c>
      <c r="AF740" s="72">
        <f>VLOOKUP(Table1[[#This Row],[sheet]],Prg!$A$7:$J$31,5,FALSE)</f>
        <v>0</v>
      </c>
      <c r="AG740" s="72">
        <f>ROW()</f>
        <v>740</v>
      </c>
    </row>
    <row r="741" spans="24:33" hidden="1" x14ac:dyDescent="0.35">
      <c r="X741" s="66">
        <v>5</v>
      </c>
      <c r="Y741" s="66" t="s">
        <v>500</v>
      </c>
      <c r="Z741" s="66" t="s">
        <v>22</v>
      </c>
      <c r="AA741" s="66" t="str">
        <f>IF(OR(VLOOKUP(Table1[[#This Row],[sheet]],Prg!$A$7:$F$31,6,FALSE)=Prg!$O$2,VLOOKUP(Table1[[#This Row],[sheet]],Prg!$A$7:$F$31,6,FALSE)=Prg!$O$3),"Yes","No")</f>
        <v>No</v>
      </c>
      <c r="AB741" s="66">
        <v>2022</v>
      </c>
      <c r="AC741" s="72">
        <v>15</v>
      </c>
      <c r="AD741" s="66">
        <f ca="1">IF(ISERROR(VLOOKUP(Table1[[#This Row],[item]],INDIRECT("'"&amp;Table1[[#This Row],[sheet]]&amp;"'!$A$8:$T$42"),Table1[[#This Row],[r]],FALSE)),"",VLOOKUP(Table1[[#This Row],[item]],INDIRECT("'"&amp;Table1[[#This Row],[sheet]]&amp;"'!$A$8:$T$42"),Table1[[#This Row],[r]],FALSE))</f>
        <v>0</v>
      </c>
      <c r="AE741" s="72" t="str">
        <f>IF(VLOOKUP(Table1[[#This Row],[sheet]],Prg!$A$7:$J$31,10,FALSE)="","",VLOOKUP(Table1[[#This Row],[sheet]],Prg!$A$7:$J$31,10,FALSE)*1)</f>
        <v/>
      </c>
      <c r="AF741" s="72">
        <f>VLOOKUP(Table1[[#This Row],[sheet]],Prg!$A$7:$J$31,5,FALSE)</f>
        <v>0</v>
      </c>
      <c r="AG741" s="72">
        <f>ROW()</f>
        <v>741</v>
      </c>
    </row>
    <row r="742" spans="24:33" hidden="1" x14ac:dyDescent="0.35">
      <c r="X742" s="66">
        <v>5</v>
      </c>
      <c r="Y742" s="66" t="s">
        <v>501</v>
      </c>
      <c r="Z742" s="66" t="s">
        <v>23</v>
      </c>
      <c r="AA742" s="66" t="str">
        <f>IF(OR(VLOOKUP(Table1[[#This Row],[sheet]],Prg!$A$7:$F$31,6,FALSE)=Prg!$O$2,VLOOKUP(Table1[[#This Row],[sheet]],Prg!$A$7:$F$31,6,FALSE)=Prg!$O$3),"Yes","No")</f>
        <v>No</v>
      </c>
      <c r="AB742" s="66">
        <v>2022</v>
      </c>
      <c r="AC742" s="72">
        <v>15</v>
      </c>
      <c r="AD742" s="66">
        <f ca="1">IF(ISERROR(VLOOKUP(Table1[[#This Row],[item]],INDIRECT("'"&amp;Table1[[#This Row],[sheet]]&amp;"'!$A$8:$T$42"),Table1[[#This Row],[r]],FALSE)),"",VLOOKUP(Table1[[#This Row],[item]],INDIRECT("'"&amp;Table1[[#This Row],[sheet]]&amp;"'!$A$8:$T$42"),Table1[[#This Row],[r]],FALSE))</f>
        <v>0</v>
      </c>
      <c r="AE742" s="72" t="str">
        <f>IF(VLOOKUP(Table1[[#This Row],[sheet]],Prg!$A$7:$J$31,10,FALSE)="","",VLOOKUP(Table1[[#This Row],[sheet]],Prg!$A$7:$J$31,10,FALSE)*1)</f>
        <v/>
      </c>
      <c r="AF742" s="72">
        <f>VLOOKUP(Table1[[#This Row],[sheet]],Prg!$A$7:$J$31,5,FALSE)</f>
        <v>0</v>
      </c>
      <c r="AG742" s="72">
        <f>ROW()</f>
        <v>742</v>
      </c>
    </row>
    <row r="743" spans="24:33" hidden="1" x14ac:dyDescent="0.35">
      <c r="X743" s="66">
        <v>5</v>
      </c>
      <c r="Y743" s="66" t="s">
        <v>502</v>
      </c>
      <c r="Z743" s="66" t="s">
        <v>467</v>
      </c>
      <c r="AA743" s="66" t="str">
        <f>IF(OR(VLOOKUP(Table1[[#This Row],[sheet]],Prg!$A$7:$F$31,6,FALSE)=Prg!$O$2,VLOOKUP(Table1[[#This Row],[sheet]],Prg!$A$7:$F$31,6,FALSE)=Prg!$O$3),"Yes","No")</f>
        <v>No</v>
      </c>
      <c r="AB743" s="66">
        <v>2022</v>
      </c>
      <c r="AC743" s="72">
        <v>15</v>
      </c>
      <c r="AD743" s="66">
        <f ca="1">IF(ISERROR(VLOOKUP(Table1[[#This Row],[item]],INDIRECT("'"&amp;Table1[[#This Row],[sheet]]&amp;"'!$A$8:$T$42"),Table1[[#This Row],[r]],FALSE)),"",VLOOKUP(Table1[[#This Row],[item]],INDIRECT("'"&amp;Table1[[#This Row],[sheet]]&amp;"'!$A$8:$T$42"),Table1[[#This Row],[r]],FALSE))</f>
        <v>0</v>
      </c>
      <c r="AE743" s="72" t="str">
        <f>IF(VLOOKUP(Table1[[#This Row],[sheet]],Prg!$A$7:$J$31,10,FALSE)="","",VLOOKUP(Table1[[#This Row],[sheet]],Prg!$A$7:$J$31,10,FALSE)*1)</f>
        <v/>
      </c>
      <c r="AF743" s="72">
        <f>VLOOKUP(Table1[[#This Row],[sheet]],Prg!$A$7:$J$31,5,FALSE)</f>
        <v>0</v>
      </c>
      <c r="AG743" s="72">
        <f>ROW()</f>
        <v>743</v>
      </c>
    </row>
    <row r="744" spans="24:33" hidden="1" x14ac:dyDescent="0.35">
      <c r="X744" s="66">
        <v>5</v>
      </c>
      <c r="Y744" s="66" t="s">
        <v>473</v>
      </c>
      <c r="Z744" s="66" t="s">
        <v>1</v>
      </c>
      <c r="AA744" s="66" t="str">
        <f>IF(OR(VLOOKUP(Table1[[#This Row],[sheet]],Prg!$A$7:$F$31,6,FALSE)=Prg!$O$2,VLOOKUP(Table1[[#This Row],[sheet]],Prg!$A$7:$F$31,6,FALSE)=Prg!$O$3),"Yes","No")</f>
        <v>No</v>
      </c>
      <c r="AB744" s="66">
        <v>2022</v>
      </c>
      <c r="AC744" s="72">
        <v>15</v>
      </c>
      <c r="AD744" s="66">
        <f ca="1">IF(ISERROR(VLOOKUP(Table1[[#This Row],[item]],INDIRECT("'"&amp;Table1[[#This Row],[sheet]]&amp;"'!$A$8:$T$42"),Table1[[#This Row],[r]],FALSE)),"",VLOOKUP(Table1[[#This Row],[item]],INDIRECT("'"&amp;Table1[[#This Row],[sheet]]&amp;"'!$A$8:$T$42"),Table1[[#This Row],[r]],FALSE))</f>
        <v>0</v>
      </c>
      <c r="AE744" s="72" t="str">
        <f>IF(VLOOKUP(Table1[[#This Row],[sheet]],Prg!$A$7:$J$31,10,FALSE)="","",VLOOKUP(Table1[[#This Row],[sheet]],Prg!$A$7:$J$31,10,FALSE)*1)</f>
        <v/>
      </c>
      <c r="AF744" s="72">
        <f>VLOOKUP(Table1[[#This Row],[sheet]],Prg!$A$7:$J$31,5,FALSE)</f>
        <v>0</v>
      </c>
      <c r="AG744" s="72">
        <f>ROW()</f>
        <v>744</v>
      </c>
    </row>
    <row r="745" spans="24:33" hidden="1" x14ac:dyDescent="0.35">
      <c r="X745" s="66">
        <v>5</v>
      </c>
      <c r="Y745" s="66" t="s">
        <v>474</v>
      </c>
      <c r="Z745" s="66" t="s">
        <v>24</v>
      </c>
      <c r="AA745" s="66" t="str">
        <f>IF(OR(VLOOKUP(Table1[[#This Row],[sheet]],Prg!$A$7:$F$31,6,FALSE)=Prg!$O$2,VLOOKUP(Table1[[#This Row],[sheet]],Prg!$A$7:$F$31,6,FALSE)=Prg!$O$3),"Yes","No")</f>
        <v>No</v>
      </c>
      <c r="AB745" s="66">
        <v>2022</v>
      </c>
      <c r="AC745" s="72">
        <v>15</v>
      </c>
      <c r="AD745" s="66">
        <f ca="1">IF(ISERROR(VLOOKUP(Table1[[#This Row],[item]],INDIRECT("'"&amp;Table1[[#This Row],[sheet]]&amp;"'!$A$8:$T$42"),Table1[[#This Row],[r]],FALSE)),"",VLOOKUP(Table1[[#This Row],[item]],INDIRECT("'"&amp;Table1[[#This Row],[sheet]]&amp;"'!$A$8:$T$42"),Table1[[#This Row],[r]],FALSE))</f>
        <v>0</v>
      </c>
      <c r="AE745" s="72" t="str">
        <f>IF(VLOOKUP(Table1[[#This Row],[sheet]],Prg!$A$7:$J$31,10,FALSE)="","",VLOOKUP(Table1[[#This Row],[sheet]],Prg!$A$7:$J$31,10,FALSE)*1)</f>
        <v/>
      </c>
      <c r="AF745" s="72">
        <f>VLOOKUP(Table1[[#This Row],[sheet]],Prg!$A$7:$J$31,5,FALSE)</f>
        <v>0</v>
      </c>
      <c r="AG745" s="72">
        <f>ROW()</f>
        <v>745</v>
      </c>
    </row>
    <row r="746" spans="24:33" hidden="1" x14ac:dyDescent="0.35">
      <c r="X746" s="66">
        <v>5</v>
      </c>
      <c r="Y746" s="66" t="s">
        <v>477</v>
      </c>
      <c r="Z746" s="66" t="s">
        <v>25</v>
      </c>
      <c r="AA746" s="66" t="str">
        <f>IF(OR(VLOOKUP(Table1[[#This Row],[sheet]],Prg!$A$7:$F$31,6,FALSE)=Prg!$O$2,VLOOKUP(Table1[[#This Row],[sheet]],Prg!$A$7:$F$31,6,FALSE)=Prg!$O$3),"Yes","No")</f>
        <v>No</v>
      </c>
      <c r="AB746" s="66">
        <v>2022</v>
      </c>
      <c r="AC746" s="72">
        <v>15</v>
      </c>
      <c r="AD746" s="66">
        <f ca="1">IF(ISERROR(VLOOKUP(Table1[[#This Row],[item]],INDIRECT("'"&amp;Table1[[#This Row],[sheet]]&amp;"'!$A$8:$T$42"),Table1[[#This Row],[r]],FALSE)),"",VLOOKUP(Table1[[#This Row],[item]],INDIRECT("'"&amp;Table1[[#This Row],[sheet]]&amp;"'!$A$8:$T$42"),Table1[[#This Row],[r]],FALSE))</f>
        <v>0</v>
      </c>
      <c r="AE746" s="72" t="str">
        <f>IF(VLOOKUP(Table1[[#This Row],[sheet]],Prg!$A$7:$J$31,10,FALSE)="","",VLOOKUP(Table1[[#This Row],[sheet]],Prg!$A$7:$J$31,10,FALSE)*1)</f>
        <v/>
      </c>
      <c r="AF746" s="72">
        <f>VLOOKUP(Table1[[#This Row],[sheet]],Prg!$A$7:$J$31,5,FALSE)</f>
        <v>0</v>
      </c>
      <c r="AG746" s="72">
        <f>ROW()</f>
        <v>746</v>
      </c>
    </row>
    <row r="747" spans="24:33" hidden="1" x14ac:dyDescent="0.35">
      <c r="X747" s="66">
        <v>5</v>
      </c>
      <c r="Y747" s="66" t="s">
        <v>478</v>
      </c>
      <c r="Z747" s="66" t="s">
        <v>26</v>
      </c>
      <c r="AA747" s="66" t="str">
        <f>IF(OR(VLOOKUP(Table1[[#This Row],[sheet]],Prg!$A$7:$F$31,6,FALSE)=Prg!$O$2,VLOOKUP(Table1[[#This Row],[sheet]],Prg!$A$7:$F$31,6,FALSE)=Prg!$O$3),"Yes","No")</f>
        <v>No</v>
      </c>
      <c r="AB747" s="66">
        <v>2022</v>
      </c>
      <c r="AC747" s="72">
        <v>15</v>
      </c>
      <c r="AD747" s="66">
        <f ca="1">IF(ISERROR(VLOOKUP(Table1[[#This Row],[item]],INDIRECT("'"&amp;Table1[[#This Row],[sheet]]&amp;"'!$A$8:$T$42"),Table1[[#This Row],[r]],FALSE)),"",VLOOKUP(Table1[[#This Row],[item]],INDIRECT("'"&amp;Table1[[#This Row],[sheet]]&amp;"'!$A$8:$T$42"),Table1[[#This Row],[r]],FALSE))</f>
        <v>0</v>
      </c>
      <c r="AE747" s="72" t="str">
        <f>IF(VLOOKUP(Table1[[#This Row],[sheet]],Prg!$A$7:$J$31,10,FALSE)="","",VLOOKUP(Table1[[#This Row],[sheet]],Prg!$A$7:$J$31,10,FALSE)*1)</f>
        <v/>
      </c>
      <c r="AF747" s="72">
        <f>VLOOKUP(Table1[[#This Row],[sheet]],Prg!$A$7:$J$31,5,FALSE)</f>
        <v>0</v>
      </c>
      <c r="AG747" s="72">
        <f>ROW()</f>
        <v>747</v>
      </c>
    </row>
    <row r="748" spans="24:33" hidden="1" x14ac:dyDescent="0.35">
      <c r="X748" s="66">
        <v>5</v>
      </c>
      <c r="Y748" s="66" t="s">
        <v>479</v>
      </c>
      <c r="Z748" s="66" t="s">
        <v>27</v>
      </c>
      <c r="AA748" s="66" t="str">
        <f>IF(OR(VLOOKUP(Table1[[#This Row],[sheet]],Prg!$A$7:$F$31,6,FALSE)=Prg!$O$2,VLOOKUP(Table1[[#This Row],[sheet]],Prg!$A$7:$F$31,6,FALSE)=Prg!$O$3),"Yes","No")</f>
        <v>No</v>
      </c>
      <c r="AB748" s="66">
        <v>2022</v>
      </c>
      <c r="AC748" s="72">
        <v>15</v>
      </c>
      <c r="AD748" s="66">
        <f ca="1">IF(ISERROR(VLOOKUP(Table1[[#This Row],[item]],INDIRECT("'"&amp;Table1[[#This Row],[sheet]]&amp;"'!$A$8:$T$42"),Table1[[#This Row],[r]],FALSE)),"",VLOOKUP(Table1[[#This Row],[item]],INDIRECT("'"&amp;Table1[[#This Row],[sheet]]&amp;"'!$A$8:$T$42"),Table1[[#This Row],[r]],FALSE))</f>
        <v>0</v>
      </c>
      <c r="AE748" s="72" t="str">
        <f>IF(VLOOKUP(Table1[[#This Row],[sheet]],Prg!$A$7:$J$31,10,FALSE)="","",VLOOKUP(Table1[[#This Row],[sheet]],Prg!$A$7:$J$31,10,FALSE)*1)</f>
        <v/>
      </c>
      <c r="AF748" s="72">
        <f>VLOOKUP(Table1[[#This Row],[sheet]],Prg!$A$7:$J$31,5,FALSE)</f>
        <v>0</v>
      </c>
      <c r="AG748" s="72">
        <f>ROW()</f>
        <v>748</v>
      </c>
    </row>
    <row r="749" spans="24:33" hidden="1" x14ac:dyDescent="0.35">
      <c r="X749" s="66">
        <v>5</v>
      </c>
      <c r="Y749" s="66" t="s">
        <v>475</v>
      </c>
      <c r="Z749" s="66" t="s">
        <v>28</v>
      </c>
      <c r="AA749" s="66" t="str">
        <f>IF(OR(VLOOKUP(Table1[[#This Row],[sheet]],Prg!$A$7:$F$31,6,FALSE)=Prg!$O$2,VLOOKUP(Table1[[#This Row],[sheet]],Prg!$A$7:$F$31,6,FALSE)=Prg!$O$3),"Yes","No")</f>
        <v>No</v>
      </c>
      <c r="AB749" s="66">
        <v>2022</v>
      </c>
      <c r="AC749" s="72">
        <v>15</v>
      </c>
      <c r="AD749" s="66">
        <f ca="1">IF(ISERROR(VLOOKUP(Table1[[#This Row],[item]],INDIRECT("'"&amp;Table1[[#This Row],[sheet]]&amp;"'!$A$8:$T$42"),Table1[[#This Row],[r]],FALSE)),"",VLOOKUP(Table1[[#This Row],[item]],INDIRECT("'"&amp;Table1[[#This Row],[sheet]]&amp;"'!$A$8:$T$42"),Table1[[#This Row],[r]],FALSE))</f>
        <v>0</v>
      </c>
      <c r="AE749" s="72" t="str">
        <f>IF(VLOOKUP(Table1[[#This Row],[sheet]],Prg!$A$7:$J$31,10,FALSE)="","",VLOOKUP(Table1[[#This Row],[sheet]],Prg!$A$7:$J$31,10,FALSE)*1)</f>
        <v/>
      </c>
      <c r="AF749" s="72">
        <f>VLOOKUP(Table1[[#This Row],[sheet]],Prg!$A$7:$J$31,5,FALSE)</f>
        <v>0</v>
      </c>
      <c r="AG749" s="72">
        <f>ROW()</f>
        <v>749</v>
      </c>
    </row>
    <row r="750" spans="24:33" hidden="1" x14ac:dyDescent="0.35">
      <c r="X750" s="66">
        <v>5</v>
      </c>
      <c r="Y750" s="66" t="s">
        <v>480</v>
      </c>
      <c r="Z750" s="66" t="s">
        <v>29</v>
      </c>
      <c r="AA750" s="66" t="str">
        <f>IF(OR(VLOOKUP(Table1[[#This Row],[sheet]],Prg!$A$7:$F$31,6,FALSE)=Prg!$O$2,VLOOKUP(Table1[[#This Row],[sheet]],Prg!$A$7:$F$31,6,FALSE)=Prg!$O$3),"Yes","No")</f>
        <v>No</v>
      </c>
      <c r="AB750" s="66">
        <v>2022</v>
      </c>
      <c r="AC750" s="72">
        <v>15</v>
      </c>
      <c r="AD750" s="66">
        <f ca="1">IF(ISERROR(VLOOKUP(Table1[[#This Row],[item]],INDIRECT("'"&amp;Table1[[#This Row],[sheet]]&amp;"'!$A$8:$T$42"),Table1[[#This Row],[r]],FALSE)),"",VLOOKUP(Table1[[#This Row],[item]],INDIRECT("'"&amp;Table1[[#This Row],[sheet]]&amp;"'!$A$8:$T$42"),Table1[[#This Row],[r]],FALSE))</f>
        <v>0</v>
      </c>
      <c r="AE750" s="72" t="str">
        <f>IF(VLOOKUP(Table1[[#This Row],[sheet]],Prg!$A$7:$J$31,10,FALSE)="","",VLOOKUP(Table1[[#This Row],[sheet]],Prg!$A$7:$J$31,10,FALSE)*1)</f>
        <v/>
      </c>
      <c r="AF750" s="72">
        <f>VLOOKUP(Table1[[#This Row],[sheet]],Prg!$A$7:$J$31,5,FALSE)</f>
        <v>0</v>
      </c>
      <c r="AG750" s="72">
        <f>ROW()</f>
        <v>750</v>
      </c>
    </row>
    <row r="751" spans="24:33" hidden="1" x14ac:dyDescent="0.35">
      <c r="X751" s="66">
        <v>5</v>
      </c>
      <c r="Y751" s="66" t="s">
        <v>481</v>
      </c>
      <c r="Z751" s="66" t="s">
        <v>30</v>
      </c>
      <c r="AA751" s="66" t="str">
        <f>IF(OR(VLOOKUP(Table1[[#This Row],[sheet]],Prg!$A$7:$F$31,6,FALSE)=Prg!$O$2,VLOOKUP(Table1[[#This Row],[sheet]],Prg!$A$7:$F$31,6,FALSE)=Prg!$O$3),"Yes","No")</f>
        <v>No</v>
      </c>
      <c r="AB751" s="66">
        <v>2022</v>
      </c>
      <c r="AC751" s="72">
        <v>15</v>
      </c>
      <c r="AD751" s="66">
        <f ca="1">IF(ISERROR(VLOOKUP(Table1[[#This Row],[item]],INDIRECT("'"&amp;Table1[[#This Row],[sheet]]&amp;"'!$A$8:$T$42"),Table1[[#This Row],[r]],FALSE)),"",VLOOKUP(Table1[[#This Row],[item]],INDIRECT("'"&amp;Table1[[#This Row],[sheet]]&amp;"'!$A$8:$T$42"),Table1[[#This Row],[r]],FALSE))</f>
        <v>0</v>
      </c>
      <c r="AE751" s="72" t="str">
        <f>IF(VLOOKUP(Table1[[#This Row],[sheet]],Prg!$A$7:$J$31,10,FALSE)="","",VLOOKUP(Table1[[#This Row],[sheet]],Prg!$A$7:$J$31,10,FALSE)*1)</f>
        <v/>
      </c>
      <c r="AF751" s="72">
        <f>VLOOKUP(Table1[[#This Row],[sheet]],Prg!$A$7:$J$31,5,FALSE)</f>
        <v>0</v>
      </c>
      <c r="AG751" s="72">
        <f>ROW()</f>
        <v>751</v>
      </c>
    </row>
    <row r="752" spans="24:33" hidden="1" x14ac:dyDescent="0.35">
      <c r="X752" s="66">
        <v>5</v>
      </c>
      <c r="Y752" s="66" t="s">
        <v>482</v>
      </c>
      <c r="Z752" s="66" t="s">
        <v>27</v>
      </c>
      <c r="AA752" s="66" t="str">
        <f>IF(OR(VLOOKUP(Table1[[#This Row],[sheet]],Prg!$A$7:$F$31,6,FALSE)=Prg!$O$2,VLOOKUP(Table1[[#This Row],[sheet]],Prg!$A$7:$F$31,6,FALSE)=Prg!$O$3),"Yes","No")</f>
        <v>No</v>
      </c>
      <c r="AB752" s="66">
        <v>2022</v>
      </c>
      <c r="AC752" s="72">
        <v>15</v>
      </c>
      <c r="AD752" s="66">
        <f ca="1">IF(ISERROR(VLOOKUP(Table1[[#This Row],[item]],INDIRECT("'"&amp;Table1[[#This Row],[sheet]]&amp;"'!$A$8:$T$42"),Table1[[#This Row],[r]],FALSE)),"",VLOOKUP(Table1[[#This Row],[item]],INDIRECT("'"&amp;Table1[[#This Row],[sheet]]&amp;"'!$A$8:$T$42"),Table1[[#This Row],[r]],FALSE))</f>
        <v>0</v>
      </c>
      <c r="AE752" s="72" t="str">
        <f>IF(VLOOKUP(Table1[[#This Row],[sheet]],Prg!$A$7:$J$31,10,FALSE)="","",VLOOKUP(Table1[[#This Row],[sheet]],Prg!$A$7:$J$31,10,FALSE)*1)</f>
        <v/>
      </c>
      <c r="AF752" s="72">
        <f>VLOOKUP(Table1[[#This Row],[sheet]],Prg!$A$7:$J$31,5,FALSE)</f>
        <v>0</v>
      </c>
      <c r="AG752" s="72">
        <f>ROW()</f>
        <v>752</v>
      </c>
    </row>
    <row r="753" spans="24:33" hidden="1" x14ac:dyDescent="0.35">
      <c r="X753" s="66">
        <v>5</v>
      </c>
      <c r="Y753" s="66" t="s">
        <v>476</v>
      </c>
      <c r="Z753" s="66" t="s">
        <v>469</v>
      </c>
      <c r="AA753" s="66" t="str">
        <f>IF(OR(VLOOKUP(Table1[[#This Row],[sheet]],Prg!$A$7:$F$31,6,FALSE)=Prg!$O$2,VLOOKUP(Table1[[#This Row],[sheet]],Prg!$A$7:$F$31,6,FALSE)=Prg!$O$3),"Yes","No")</f>
        <v>No</v>
      </c>
      <c r="AB753" s="66">
        <v>2022</v>
      </c>
      <c r="AC753" s="72">
        <v>15</v>
      </c>
      <c r="AD753" s="66">
        <f ca="1">IF(ISERROR(VLOOKUP(Table1[[#This Row],[item]],INDIRECT("'"&amp;Table1[[#This Row],[sheet]]&amp;"'!$A$8:$T$42"),Table1[[#This Row],[r]],FALSE)),"",VLOOKUP(Table1[[#This Row],[item]],INDIRECT("'"&amp;Table1[[#This Row],[sheet]]&amp;"'!$A$8:$T$42"),Table1[[#This Row],[r]],FALSE))</f>
        <v>0</v>
      </c>
      <c r="AE753" s="72" t="str">
        <f>IF(VLOOKUP(Table1[[#This Row],[sheet]],Prg!$A$7:$J$31,10,FALSE)="","",VLOOKUP(Table1[[#This Row],[sheet]],Prg!$A$7:$J$31,10,FALSE)*1)</f>
        <v/>
      </c>
      <c r="AF753" s="72">
        <f>VLOOKUP(Table1[[#This Row],[sheet]],Prg!$A$7:$J$31,5,FALSE)</f>
        <v>0</v>
      </c>
      <c r="AG753" s="72">
        <f>ROW()</f>
        <v>753</v>
      </c>
    </row>
    <row r="754" spans="24:33" hidden="1" x14ac:dyDescent="0.35">
      <c r="X754" s="66">
        <v>5</v>
      </c>
      <c r="Y754" s="66" t="s">
        <v>483</v>
      </c>
      <c r="Z754" s="66" t="s">
        <v>470</v>
      </c>
      <c r="AA754" s="66" t="str">
        <f>IF(OR(VLOOKUP(Table1[[#This Row],[sheet]],Prg!$A$7:$F$31,6,FALSE)=Prg!$O$2,VLOOKUP(Table1[[#This Row],[sheet]],Prg!$A$7:$F$31,6,FALSE)=Prg!$O$3),"Yes","No")</f>
        <v>No</v>
      </c>
      <c r="AB754" s="66">
        <v>2022</v>
      </c>
      <c r="AC754" s="72">
        <v>15</v>
      </c>
      <c r="AD754" s="66">
        <f ca="1">IF(ISERROR(VLOOKUP(Table1[[#This Row],[item]],INDIRECT("'"&amp;Table1[[#This Row],[sheet]]&amp;"'!$A$8:$T$42"),Table1[[#This Row],[r]],FALSE)),"",VLOOKUP(Table1[[#This Row],[item]],INDIRECT("'"&amp;Table1[[#This Row],[sheet]]&amp;"'!$A$8:$T$42"),Table1[[#This Row],[r]],FALSE))</f>
        <v>0</v>
      </c>
      <c r="AE754" s="72" t="str">
        <f>IF(VLOOKUP(Table1[[#This Row],[sheet]],Prg!$A$7:$J$31,10,FALSE)="","",VLOOKUP(Table1[[#This Row],[sheet]],Prg!$A$7:$J$31,10,FALSE)*1)</f>
        <v/>
      </c>
      <c r="AF754" s="72">
        <f>VLOOKUP(Table1[[#This Row],[sheet]],Prg!$A$7:$J$31,5,FALSE)</f>
        <v>0</v>
      </c>
      <c r="AG754" s="72">
        <f>ROW()</f>
        <v>754</v>
      </c>
    </row>
    <row r="755" spans="24:33" hidden="1" x14ac:dyDescent="0.35">
      <c r="X755" s="66">
        <v>5</v>
      </c>
      <c r="Y755" s="66" t="s">
        <v>484</v>
      </c>
      <c r="Z755" s="66" t="s">
        <v>471</v>
      </c>
      <c r="AA755" s="66" t="str">
        <f>IF(OR(VLOOKUP(Table1[[#This Row],[sheet]],Prg!$A$7:$F$31,6,FALSE)=Prg!$O$2,VLOOKUP(Table1[[#This Row],[sheet]],Prg!$A$7:$F$31,6,FALSE)=Prg!$O$3),"Yes","No")</f>
        <v>No</v>
      </c>
      <c r="AB755" s="66">
        <v>2022</v>
      </c>
      <c r="AC755" s="72">
        <v>15</v>
      </c>
      <c r="AD755" s="66">
        <f ca="1">IF(ISERROR(VLOOKUP(Table1[[#This Row],[item]],INDIRECT("'"&amp;Table1[[#This Row],[sheet]]&amp;"'!$A$8:$T$42"),Table1[[#This Row],[r]],FALSE)),"",VLOOKUP(Table1[[#This Row],[item]],INDIRECT("'"&amp;Table1[[#This Row],[sheet]]&amp;"'!$A$8:$T$42"),Table1[[#This Row],[r]],FALSE))</f>
        <v>0</v>
      </c>
      <c r="AE755" s="72" t="str">
        <f>IF(VLOOKUP(Table1[[#This Row],[sheet]],Prg!$A$7:$J$31,10,FALSE)="","",VLOOKUP(Table1[[#This Row],[sheet]],Prg!$A$7:$J$31,10,FALSE)*1)</f>
        <v/>
      </c>
      <c r="AF755" s="72">
        <f>VLOOKUP(Table1[[#This Row],[sheet]],Prg!$A$7:$J$31,5,FALSE)</f>
        <v>0</v>
      </c>
      <c r="AG755" s="72">
        <f>ROW()</f>
        <v>755</v>
      </c>
    </row>
    <row r="756" spans="24:33" hidden="1" x14ac:dyDescent="0.35">
      <c r="X756" s="66">
        <v>5</v>
      </c>
      <c r="Y756" s="66" t="s">
        <v>485</v>
      </c>
      <c r="Z756" s="66" t="s">
        <v>472</v>
      </c>
      <c r="AA756" s="66" t="str">
        <f>IF(OR(VLOOKUP(Table1[[#This Row],[sheet]],Prg!$A$7:$F$31,6,FALSE)=Prg!$O$2,VLOOKUP(Table1[[#This Row],[sheet]],Prg!$A$7:$F$31,6,FALSE)=Prg!$O$3),"Yes","No")</f>
        <v>No</v>
      </c>
      <c r="AB756" s="66">
        <v>2022</v>
      </c>
      <c r="AC756" s="72">
        <v>15</v>
      </c>
      <c r="AD756" s="66">
        <f ca="1">IF(ISERROR(VLOOKUP(Table1[[#This Row],[item]],INDIRECT("'"&amp;Table1[[#This Row],[sheet]]&amp;"'!$A$8:$T$42"),Table1[[#This Row],[r]],FALSE)),"",VLOOKUP(Table1[[#This Row],[item]],INDIRECT("'"&amp;Table1[[#This Row],[sheet]]&amp;"'!$A$8:$T$42"),Table1[[#This Row],[r]],FALSE))</f>
        <v>0</v>
      </c>
      <c r="AE756" s="72" t="str">
        <f>IF(VLOOKUP(Table1[[#This Row],[sheet]],Prg!$A$7:$J$31,10,FALSE)="","",VLOOKUP(Table1[[#This Row],[sheet]],Prg!$A$7:$J$31,10,FALSE)*1)</f>
        <v/>
      </c>
      <c r="AF756" s="72">
        <f>VLOOKUP(Table1[[#This Row],[sheet]],Prg!$A$7:$J$31,5,FALSE)</f>
        <v>0</v>
      </c>
      <c r="AG756" s="72">
        <f>ROW()</f>
        <v>756</v>
      </c>
    </row>
    <row r="757" spans="24:33" hidden="1" x14ac:dyDescent="0.35">
      <c r="X757" s="66">
        <v>5</v>
      </c>
      <c r="Y757" s="66" t="s">
        <v>486</v>
      </c>
      <c r="Z757" s="66" t="s">
        <v>31</v>
      </c>
      <c r="AA757" s="66" t="str">
        <f>IF(OR(VLOOKUP(Table1[[#This Row],[sheet]],Prg!$A$7:$F$31,6,FALSE)=Prg!$O$2,VLOOKUP(Table1[[#This Row],[sheet]],Prg!$A$7:$F$31,6,FALSE)=Prg!$O$3),"Yes","No")</f>
        <v>No</v>
      </c>
      <c r="AB757" s="66">
        <v>2022</v>
      </c>
      <c r="AC757" s="72">
        <v>15</v>
      </c>
      <c r="AD757" s="66">
        <f ca="1">IF(ISERROR(VLOOKUP(Table1[[#This Row],[item]],INDIRECT("'"&amp;Table1[[#This Row],[sheet]]&amp;"'!$A$8:$T$42"),Table1[[#This Row],[r]],FALSE)),"",VLOOKUP(Table1[[#This Row],[item]],INDIRECT("'"&amp;Table1[[#This Row],[sheet]]&amp;"'!$A$8:$T$42"),Table1[[#This Row],[r]],FALSE))</f>
        <v>0</v>
      </c>
      <c r="AE757" s="72" t="str">
        <f>IF(VLOOKUP(Table1[[#This Row],[sheet]],Prg!$A$7:$J$31,10,FALSE)="","",VLOOKUP(Table1[[#This Row],[sheet]],Prg!$A$7:$J$31,10,FALSE)*1)</f>
        <v/>
      </c>
      <c r="AF757" s="72">
        <f>VLOOKUP(Table1[[#This Row],[sheet]],Prg!$A$7:$J$31,5,FALSE)</f>
        <v>0</v>
      </c>
      <c r="AG757" s="72">
        <f>ROW()</f>
        <v>757</v>
      </c>
    </row>
    <row r="758" spans="24:33" hidden="1" x14ac:dyDescent="0.35">
      <c r="X758" s="66">
        <v>5</v>
      </c>
      <c r="Y758" s="70" t="s">
        <v>487</v>
      </c>
      <c r="Z758" s="70" t="s">
        <v>12</v>
      </c>
      <c r="AA758" s="70" t="str">
        <f>IF(OR(VLOOKUP(Table1[[#This Row],[sheet]],Prg!$A$7:$F$31,6,FALSE)=Prg!$O$2,VLOOKUP(Table1[[#This Row],[sheet]],Prg!$A$7:$F$31,6,FALSE)=Prg!$O$3),"Yes","No")</f>
        <v>No</v>
      </c>
      <c r="AB758" s="70">
        <v>2023</v>
      </c>
      <c r="AC758" s="72">
        <v>16</v>
      </c>
      <c r="AD758" s="66">
        <f ca="1">IF(ISERROR(VLOOKUP(Table1[[#This Row],[item]],INDIRECT("'"&amp;Table1[[#This Row],[sheet]]&amp;"'!$A$8:$T$42"),Table1[[#This Row],[r]],FALSE)),"",VLOOKUP(Table1[[#This Row],[item]],INDIRECT("'"&amp;Table1[[#This Row],[sheet]]&amp;"'!$A$8:$T$42"),Table1[[#This Row],[r]],FALSE))</f>
        <v>0</v>
      </c>
      <c r="AE758" s="72" t="str">
        <f>IF(VLOOKUP(Table1[[#This Row],[sheet]],Prg!$A$7:$J$31,10,FALSE)="","",VLOOKUP(Table1[[#This Row],[sheet]],Prg!$A$7:$J$31,10,FALSE)*1)</f>
        <v/>
      </c>
      <c r="AF758" s="72">
        <f>VLOOKUP(Table1[[#This Row],[sheet]],Prg!$A$7:$J$31,5,FALSE)</f>
        <v>0</v>
      </c>
      <c r="AG758" s="72">
        <f>ROW()</f>
        <v>758</v>
      </c>
    </row>
    <row r="759" spans="24:33" hidden="1" x14ac:dyDescent="0.35">
      <c r="X759" s="66">
        <v>5</v>
      </c>
      <c r="Y759" s="66" t="s">
        <v>488</v>
      </c>
      <c r="Z759" s="66" t="s">
        <v>13</v>
      </c>
      <c r="AA759" s="66" t="str">
        <f>IF(OR(VLOOKUP(Table1[[#This Row],[sheet]],Prg!$A$7:$F$31,6,FALSE)=Prg!$O$2,VLOOKUP(Table1[[#This Row],[sheet]],Prg!$A$7:$F$31,6,FALSE)=Prg!$O$3),"Yes","No")</f>
        <v>No</v>
      </c>
      <c r="AB759" s="66">
        <v>2023</v>
      </c>
      <c r="AC759" s="72">
        <v>16</v>
      </c>
      <c r="AD759" s="66">
        <f ca="1">IF(ISERROR(VLOOKUP(Table1[[#This Row],[item]],INDIRECT("'"&amp;Table1[[#This Row],[sheet]]&amp;"'!$A$8:$T$42"),Table1[[#This Row],[r]],FALSE)),"",VLOOKUP(Table1[[#This Row],[item]],INDIRECT("'"&amp;Table1[[#This Row],[sheet]]&amp;"'!$A$8:$T$42"),Table1[[#This Row],[r]],FALSE))</f>
        <v>0</v>
      </c>
      <c r="AE759" s="72" t="str">
        <f>IF(VLOOKUP(Table1[[#This Row],[sheet]],Prg!$A$7:$J$31,10,FALSE)="","",VLOOKUP(Table1[[#This Row],[sheet]],Prg!$A$7:$J$31,10,FALSE)*1)</f>
        <v/>
      </c>
      <c r="AF759" s="72">
        <f>VLOOKUP(Table1[[#This Row],[sheet]],Prg!$A$7:$J$31,5,FALSE)</f>
        <v>0</v>
      </c>
      <c r="AG759" s="72">
        <f>ROW()</f>
        <v>759</v>
      </c>
    </row>
    <row r="760" spans="24:33" hidden="1" x14ac:dyDescent="0.35">
      <c r="X760" s="66">
        <v>5</v>
      </c>
      <c r="Y760" s="66" t="s">
        <v>489</v>
      </c>
      <c r="Z760" s="66" t="s">
        <v>14</v>
      </c>
      <c r="AA760" s="66" t="str">
        <f>IF(OR(VLOOKUP(Table1[[#This Row],[sheet]],Prg!$A$7:$F$31,6,FALSE)=Prg!$O$2,VLOOKUP(Table1[[#This Row],[sheet]],Prg!$A$7:$F$31,6,FALSE)=Prg!$O$3),"Yes","No")</f>
        <v>No</v>
      </c>
      <c r="AB760" s="66">
        <v>2023</v>
      </c>
      <c r="AC760" s="72">
        <v>16</v>
      </c>
      <c r="AD760" s="66">
        <f ca="1">IF(ISERROR(VLOOKUP(Table1[[#This Row],[item]],INDIRECT("'"&amp;Table1[[#This Row],[sheet]]&amp;"'!$A$8:$T$42"),Table1[[#This Row],[r]],FALSE)),"",VLOOKUP(Table1[[#This Row],[item]],INDIRECT("'"&amp;Table1[[#This Row],[sheet]]&amp;"'!$A$8:$T$42"),Table1[[#This Row],[r]],FALSE))</f>
        <v>0</v>
      </c>
      <c r="AE760" s="72" t="str">
        <f>IF(VLOOKUP(Table1[[#This Row],[sheet]],Prg!$A$7:$J$31,10,FALSE)="","",VLOOKUP(Table1[[#This Row],[sheet]],Prg!$A$7:$J$31,10,FALSE)*1)</f>
        <v/>
      </c>
      <c r="AF760" s="72">
        <f>VLOOKUP(Table1[[#This Row],[sheet]],Prg!$A$7:$J$31,5,FALSE)</f>
        <v>0</v>
      </c>
      <c r="AG760" s="72">
        <f>ROW()</f>
        <v>760</v>
      </c>
    </row>
    <row r="761" spans="24:33" hidden="1" x14ac:dyDescent="0.35">
      <c r="X761" s="66">
        <v>5</v>
      </c>
      <c r="Y761" s="66" t="s">
        <v>490</v>
      </c>
      <c r="Z761" s="66" t="s">
        <v>464</v>
      </c>
      <c r="AA761" s="66" t="str">
        <f>IF(OR(VLOOKUP(Table1[[#This Row],[sheet]],Prg!$A$7:$F$31,6,FALSE)=Prg!$O$2,VLOOKUP(Table1[[#This Row],[sheet]],Prg!$A$7:$F$31,6,FALSE)=Prg!$O$3),"Yes","No")</f>
        <v>No</v>
      </c>
      <c r="AB761" s="66">
        <v>2023</v>
      </c>
      <c r="AC761" s="72">
        <v>16</v>
      </c>
      <c r="AD761" s="66">
        <f ca="1">IF(ISERROR(VLOOKUP(Table1[[#This Row],[item]],INDIRECT("'"&amp;Table1[[#This Row],[sheet]]&amp;"'!$A$8:$T$42"),Table1[[#This Row],[r]],FALSE)),"",VLOOKUP(Table1[[#This Row],[item]],INDIRECT("'"&amp;Table1[[#This Row],[sheet]]&amp;"'!$A$8:$T$42"),Table1[[#This Row],[r]],FALSE))</f>
        <v>0</v>
      </c>
      <c r="AE761" s="72" t="str">
        <f>IF(VLOOKUP(Table1[[#This Row],[sheet]],Prg!$A$7:$J$31,10,FALSE)="","",VLOOKUP(Table1[[#This Row],[sheet]],Prg!$A$7:$J$31,10,FALSE)*1)</f>
        <v/>
      </c>
      <c r="AF761" s="72">
        <f>VLOOKUP(Table1[[#This Row],[sheet]],Prg!$A$7:$J$31,5,FALSE)</f>
        <v>0</v>
      </c>
      <c r="AG761" s="72">
        <f>ROW()</f>
        <v>761</v>
      </c>
    </row>
    <row r="762" spans="24:33" hidden="1" x14ac:dyDescent="0.35">
      <c r="X762" s="66">
        <v>5</v>
      </c>
      <c r="Y762" s="66" t="s">
        <v>491</v>
      </c>
      <c r="Z762" s="66" t="s">
        <v>15</v>
      </c>
      <c r="AA762" s="66" t="str">
        <f>IF(OR(VLOOKUP(Table1[[#This Row],[sheet]],Prg!$A$7:$F$31,6,FALSE)=Prg!$O$2,VLOOKUP(Table1[[#This Row],[sheet]],Prg!$A$7:$F$31,6,FALSE)=Prg!$O$3),"Yes","No")</f>
        <v>No</v>
      </c>
      <c r="AB762" s="66">
        <v>2023</v>
      </c>
      <c r="AC762" s="72">
        <v>16</v>
      </c>
      <c r="AD762" s="66">
        <f ca="1">IF(ISERROR(VLOOKUP(Table1[[#This Row],[item]],INDIRECT("'"&amp;Table1[[#This Row],[sheet]]&amp;"'!$A$8:$T$42"),Table1[[#This Row],[r]],FALSE)),"",VLOOKUP(Table1[[#This Row],[item]],INDIRECT("'"&amp;Table1[[#This Row],[sheet]]&amp;"'!$A$8:$T$42"),Table1[[#This Row],[r]],FALSE))</f>
        <v>0</v>
      </c>
      <c r="AE762" s="72" t="str">
        <f>IF(VLOOKUP(Table1[[#This Row],[sheet]],Prg!$A$7:$J$31,10,FALSE)="","",VLOOKUP(Table1[[#This Row],[sheet]],Prg!$A$7:$J$31,10,FALSE)*1)</f>
        <v/>
      </c>
      <c r="AF762" s="72">
        <f>VLOOKUP(Table1[[#This Row],[sheet]],Prg!$A$7:$J$31,5,FALSE)</f>
        <v>0</v>
      </c>
      <c r="AG762" s="72">
        <f>ROW()</f>
        <v>762</v>
      </c>
    </row>
    <row r="763" spans="24:33" hidden="1" x14ac:dyDescent="0.35">
      <c r="X763" s="66">
        <v>5</v>
      </c>
      <c r="Y763" s="66" t="s">
        <v>492</v>
      </c>
      <c r="Z763" s="66" t="s">
        <v>16</v>
      </c>
      <c r="AA763" s="66" t="str">
        <f>IF(OR(VLOOKUP(Table1[[#This Row],[sheet]],Prg!$A$7:$F$31,6,FALSE)=Prg!$O$2,VLOOKUP(Table1[[#This Row],[sheet]],Prg!$A$7:$F$31,6,FALSE)=Prg!$O$3),"Yes","No")</f>
        <v>No</v>
      </c>
      <c r="AB763" s="66">
        <v>2023</v>
      </c>
      <c r="AC763" s="72">
        <v>16</v>
      </c>
      <c r="AD763" s="66">
        <f ca="1">IF(ISERROR(VLOOKUP(Table1[[#This Row],[item]],INDIRECT("'"&amp;Table1[[#This Row],[sheet]]&amp;"'!$A$8:$T$42"),Table1[[#This Row],[r]],FALSE)),"",VLOOKUP(Table1[[#This Row],[item]],INDIRECT("'"&amp;Table1[[#This Row],[sheet]]&amp;"'!$A$8:$T$42"),Table1[[#This Row],[r]],FALSE))</f>
        <v>0</v>
      </c>
      <c r="AE763" s="72" t="str">
        <f>IF(VLOOKUP(Table1[[#This Row],[sheet]],Prg!$A$7:$J$31,10,FALSE)="","",VLOOKUP(Table1[[#This Row],[sheet]],Prg!$A$7:$J$31,10,FALSE)*1)</f>
        <v/>
      </c>
      <c r="AF763" s="72">
        <f>VLOOKUP(Table1[[#This Row],[sheet]],Prg!$A$7:$J$31,5,FALSE)</f>
        <v>0</v>
      </c>
      <c r="AG763" s="72">
        <f>ROW()</f>
        <v>763</v>
      </c>
    </row>
    <row r="764" spans="24:33" hidden="1" x14ac:dyDescent="0.35">
      <c r="X764" s="66">
        <v>5</v>
      </c>
      <c r="Y764" s="66" t="s">
        <v>493</v>
      </c>
      <c r="Z764" s="66" t="s">
        <v>17</v>
      </c>
      <c r="AA764" s="66" t="str">
        <f>IF(OR(VLOOKUP(Table1[[#This Row],[sheet]],Prg!$A$7:$F$31,6,FALSE)=Prg!$O$2,VLOOKUP(Table1[[#This Row],[sheet]],Prg!$A$7:$F$31,6,FALSE)=Prg!$O$3),"Yes","No")</f>
        <v>No</v>
      </c>
      <c r="AB764" s="66">
        <v>2023</v>
      </c>
      <c r="AC764" s="72">
        <v>16</v>
      </c>
      <c r="AD764" s="66">
        <f ca="1">IF(ISERROR(VLOOKUP(Table1[[#This Row],[item]],INDIRECT("'"&amp;Table1[[#This Row],[sheet]]&amp;"'!$A$8:$T$42"),Table1[[#This Row],[r]],FALSE)),"",VLOOKUP(Table1[[#This Row],[item]],INDIRECT("'"&amp;Table1[[#This Row],[sheet]]&amp;"'!$A$8:$T$42"),Table1[[#This Row],[r]],FALSE))</f>
        <v>0</v>
      </c>
      <c r="AE764" s="72" t="str">
        <f>IF(VLOOKUP(Table1[[#This Row],[sheet]],Prg!$A$7:$J$31,10,FALSE)="","",VLOOKUP(Table1[[#This Row],[sheet]],Prg!$A$7:$J$31,10,FALSE)*1)</f>
        <v/>
      </c>
      <c r="AF764" s="72">
        <f>VLOOKUP(Table1[[#This Row],[sheet]],Prg!$A$7:$J$31,5,FALSE)</f>
        <v>0</v>
      </c>
      <c r="AG764" s="72">
        <f>ROW()</f>
        <v>764</v>
      </c>
    </row>
    <row r="765" spans="24:33" hidden="1" x14ac:dyDescent="0.35">
      <c r="X765" s="66">
        <v>5</v>
      </c>
      <c r="Y765" s="66" t="s">
        <v>494</v>
      </c>
      <c r="Z765" s="66" t="s">
        <v>465</v>
      </c>
      <c r="AA765" s="66" t="str">
        <f>IF(OR(VLOOKUP(Table1[[#This Row],[sheet]],Prg!$A$7:$F$31,6,FALSE)=Prg!$O$2,VLOOKUP(Table1[[#This Row],[sheet]],Prg!$A$7:$F$31,6,FALSE)=Prg!$O$3),"Yes","No")</f>
        <v>No</v>
      </c>
      <c r="AB765" s="66">
        <v>2023</v>
      </c>
      <c r="AC765" s="72">
        <v>16</v>
      </c>
      <c r="AD765" s="66">
        <f ca="1">IF(ISERROR(VLOOKUP(Table1[[#This Row],[item]],INDIRECT("'"&amp;Table1[[#This Row],[sheet]]&amp;"'!$A$8:$T$42"),Table1[[#This Row],[r]],FALSE)),"",VLOOKUP(Table1[[#This Row],[item]],INDIRECT("'"&amp;Table1[[#This Row],[sheet]]&amp;"'!$A$8:$T$42"),Table1[[#This Row],[r]],FALSE))</f>
        <v>0</v>
      </c>
      <c r="AE765" s="72" t="str">
        <f>IF(VLOOKUP(Table1[[#This Row],[sheet]],Prg!$A$7:$J$31,10,FALSE)="","",VLOOKUP(Table1[[#This Row],[sheet]],Prg!$A$7:$J$31,10,FALSE)*1)</f>
        <v/>
      </c>
      <c r="AF765" s="72">
        <f>VLOOKUP(Table1[[#This Row],[sheet]],Prg!$A$7:$J$31,5,FALSE)</f>
        <v>0</v>
      </c>
      <c r="AG765" s="72">
        <f>ROW()</f>
        <v>765</v>
      </c>
    </row>
    <row r="766" spans="24:33" hidden="1" x14ac:dyDescent="0.35">
      <c r="X766" s="66">
        <v>5</v>
      </c>
      <c r="Y766" s="66" t="s">
        <v>495</v>
      </c>
      <c r="Z766" s="66" t="s">
        <v>18</v>
      </c>
      <c r="AA766" s="66" t="str">
        <f>IF(OR(VLOOKUP(Table1[[#This Row],[sheet]],Prg!$A$7:$F$31,6,FALSE)=Prg!$O$2,VLOOKUP(Table1[[#This Row],[sheet]],Prg!$A$7:$F$31,6,FALSE)=Prg!$O$3),"Yes","No")</f>
        <v>No</v>
      </c>
      <c r="AB766" s="66">
        <v>2023</v>
      </c>
      <c r="AC766" s="72">
        <v>16</v>
      </c>
      <c r="AD766" s="66">
        <f ca="1">IF(ISERROR(VLOOKUP(Table1[[#This Row],[item]],INDIRECT("'"&amp;Table1[[#This Row],[sheet]]&amp;"'!$A$8:$T$42"),Table1[[#This Row],[r]],FALSE)),"",VLOOKUP(Table1[[#This Row],[item]],INDIRECT("'"&amp;Table1[[#This Row],[sheet]]&amp;"'!$A$8:$T$42"),Table1[[#This Row],[r]],FALSE))</f>
        <v>0</v>
      </c>
      <c r="AE766" s="72" t="str">
        <f>IF(VLOOKUP(Table1[[#This Row],[sheet]],Prg!$A$7:$J$31,10,FALSE)="","",VLOOKUP(Table1[[#This Row],[sheet]],Prg!$A$7:$J$31,10,FALSE)*1)</f>
        <v/>
      </c>
      <c r="AF766" s="72">
        <f>VLOOKUP(Table1[[#This Row],[sheet]],Prg!$A$7:$J$31,5,FALSE)</f>
        <v>0</v>
      </c>
      <c r="AG766" s="72">
        <f>ROW()</f>
        <v>766</v>
      </c>
    </row>
    <row r="767" spans="24:33" hidden="1" x14ac:dyDescent="0.35">
      <c r="X767" s="66">
        <v>5</v>
      </c>
      <c r="Y767" s="66" t="s">
        <v>496</v>
      </c>
      <c r="Z767" s="66" t="s">
        <v>19</v>
      </c>
      <c r="AA767" s="66" t="str">
        <f>IF(OR(VLOOKUP(Table1[[#This Row],[sheet]],Prg!$A$7:$F$31,6,FALSE)=Prg!$O$2,VLOOKUP(Table1[[#This Row],[sheet]],Prg!$A$7:$F$31,6,FALSE)=Prg!$O$3),"Yes","No")</f>
        <v>No</v>
      </c>
      <c r="AB767" s="66">
        <v>2023</v>
      </c>
      <c r="AC767" s="72">
        <v>16</v>
      </c>
      <c r="AD767" s="66">
        <f ca="1">IF(ISERROR(VLOOKUP(Table1[[#This Row],[item]],INDIRECT("'"&amp;Table1[[#This Row],[sheet]]&amp;"'!$A$8:$T$42"),Table1[[#This Row],[r]],FALSE)),"",VLOOKUP(Table1[[#This Row],[item]],INDIRECT("'"&amp;Table1[[#This Row],[sheet]]&amp;"'!$A$8:$T$42"),Table1[[#This Row],[r]],FALSE))</f>
        <v>0</v>
      </c>
      <c r="AE767" s="72" t="str">
        <f>IF(VLOOKUP(Table1[[#This Row],[sheet]],Prg!$A$7:$J$31,10,FALSE)="","",VLOOKUP(Table1[[#This Row],[sheet]],Prg!$A$7:$J$31,10,FALSE)*1)</f>
        <v/>
      </c>
      <c r="AF767" s="72">
        <f>VLOOKUP(Table1[[#This Row],[sheet]],Prg!$A$7:$J$31,5,FALSE)</f>
        <v>0</v>
      </c>
      <c r="AG767" s="72">
        <f>ROW()</f>
        <v>767</v>
      </c>
    </row>
    <row r="768" spans="24:33" hidden="1" x14ac:dyDescent="0.35">
      <c r="X768" s="66">
        <v>5</v>
      </c>
      <c r="Y768" s="66" t="s">
        <v>497</v>
      </c>
      <c r="Z768" s="66" t="s">
        <v>20</v>
      </c>
      <c r="AA768" s="66" t="str">
        <f>IF(OR(VLOOKUP(Table1[[#This Row],[sheet]],Prg!$A$7:$F$31,6,FALSE)=Prg!$O$2,VLOOKUP(Table1[[#This Row],[sheet]],Prg!$A$7:$F$31,6,FALSE)=Prg!$O$3),"Yes","No")</f>
        <v>No</v>
      </c>
      <c r="AB768" s="66">
        <v>2023</v>
      </c>
      <c r="AC768" s="72">
        <v>16</v>
      </c>
      <c r="AD768" s="66">
        <f ca="1">IF(ISERROR(VLOOKUP(Table1[[#This Row],[item]],INDIRECT("'"&amp;Table1[[#This Row],[sheet]]&amp;"'!$A$8:$T$42"),Table1[[#This Row],[r]],FALSE)),"",VLOOKUP(Table1[[#This Row],[item]],INDIRECT("'"&amp;Table1[[#This Row],[sheet]]&amp;"'!$A$8:$T$42"),Table1[[#This Row],[r]],FALSE))</f>
        <v>0</v>
      </c>
      <c r="AE768" s="72" t="str">
        <f>IF(VLOOKUP(Table1[[#This Row],[sheet]],Prg!$A$7:$J$31,10,FALSE)="","",VLOOKUP(Table1[[#This Row],[sheet]],Prg!$A$7:$J$31,10,FALSE)*1)</f>
        <v/>
      </c>
      <c r="AF768" s="72">
        <f>VLOOKUP(Table1[[#This Row],[sheet]],Prg!$A$7:$J$31,5,FALSE)</f>
        <v>0</v>
      </c>
      <c r="AG768" s="72">
        <f>ROW()</f>
        <v>768</v>
      </c>
    </row>
    <row r="769" spans="24:33" hidden="1" x14ac:dyDescent="0.35">
      <c r="X769" s="66">
        <v>5</v>
      </c>
      <c r="Y769" s="66" t="s">
        <v>498</v>
      </c>
      <c r="Z769" s="66" t="s">
        <v>466</v>
      </c>
      <c r="AA769" s="66" t="str">
        <f>IF(OR(VLOOKUP(Table1[[#This Row],[sheet]],Prg!$A$7:$F$31,6,FALSE)=Prg!$O$2,VLOOKUP(Table1[[#This Row],[sheet]],Prg!$A$7:$F$31,6,FALSE)=Prg!$O$3),"Yes","No")</f>
        <v>No</v>
      </c>
      <c r="AB769" s="66">
        <v>2023</v>
      </c>
      <c r="AC769" s="72">
        <v>16</v>
      </c>
      <c r="AD769" s="66">
        <f ca="1">IF(ISERROR(VLOOKUP(Table1[[#This Row],[item]],INDIRECT("'"&amp;Table1[[#This Row],[sheet]]&amp;"'!$A$8:$T$42"),Table1[[#This Row],[r]],FALSE)),"",VLOOKUP(Table1[[#This Row],[item]],INDIRECT("'"&amp;Table1[[#This Row],[sheet]]&amp;"'!$A$8:$T$42"),Table1[[#This Row],[r]],FALSE))</f>
        <v>0</v>
      </c>
      <c r="AE769" s="72" t="str">
        <f>IF(VLOOKUP(Table1[[#This Row],[sheet]],Prg!$A$7:$J$31,10,FALSE)="","",VLOOKUP(Table1[[#This Row],[sheet]],Prg!$A$7:$J$31,10,FALSE)*1)</f>
        <v/>
      </c>
      <c r="AF769" s="72">
        <f>VLOOKUP(Table1[[#This Row],[sheet]],Prg!$A$7:$J$31,5,FALSE)</f>
        <v>0</v>
      </c>
      <c r="AG769" s="72">
        <f>ROW()</f>
        <v>769</v>
      </c>
    </row>
    <row r="770" spans="24:33" hidden="1" x14ac:dyDescent="0.35">
      <c r="X770" s="66">
        <v>5</v>
      </c>
      <c r="Y770" s="66" t="s">
        <v>499</v>
      </c>
      <c r="Z770" s="66" t="s">
        <v>21</v>
      </c>
      <c r="AA770" s="66" t="str">
        <f>IF(OR(VLOOKUP(Table1[[#This Row],[sheet]],Prg!$A$7:$F$31,6,FALSE)=Prg!$O$2,VLOOKUP(Table1[[#This Row],[sheet]],Prg!$A$7:$F$31,6,FALSE)=Prg!$O$3),"Yes","No")</f>
        <v>No</v>
      </c>
      <c r="AB770" s="66">
        <v>2023</v>
      </c>
      <c r="AC770" s="72">
        <v>16</v>
      </c>
      <c r="AD770" s="66">
        <f ca="1">IF(ISERROR(VLOOKUP(Table1[[#This Row],[item]],INDIRECT("'"&amp;Table1[[#This Row],[sheet]]&amp;"'!$A$8:$T$42"),Table1[[#This Row],[r]],FALSE)),"",VLOOKUP(Table1[[#This Row],[item]],INDIRECT("'"&amp;Table1[[#This Row],[sheet]]&amp;"'!$A$8:$T$42"),Table1[[#This Row],[r]],FALSE))</f>
        <v>0</v>
      </c>
      <c r="AE770" s="72" t="str">
        <f>IF(VLOOKUP(Table1[[#This Row],[sheet]],Prg!$A$7:$J$31,10,FALSE)="","",VLOOKUP(Table1[[#This Row],[sheet]],Prg!$A$7:$J$31,10,FALSE)*1)</f>
        <v/>
      </c>
      <c r="AF770" s="72">
        <f>VLOOKUP(Table1[[#This Row],[sheet]],Prg!$A$7:$J$31,5,FALSE)</f>
        <v>0</v>
      </c>
      <c r="AG770" s="72">
        <f>ROW()</f>
        <v>770</v>
      </c>
    </row>
    <row r="771" spans="24:33" hidden="1" x14ac:dyDescent="0.35">
      <c r="X771" s="66">
        <v>5</v>
      </c>
      <c r="Y771" s="66" t="s">
        <v>500</v>
      </c>
      <c r="Z771" s="66" t="s">
        <v>22</v>
      </c>
      <c r="AA771" s="66" t="str">
        <f>IF(OR(VLOOKUP(Table1[[#This Row],[sheet]],Prg!$A$7:$F$31,6,FALSE)=Prg!$O$2,VLOOKUP(Table1[[#This Row],[sheet]],Prg!$A$7:$F$31,6,FALSE)=Prg!$O$3),"Yes","No")</f>
        <v>No</v>
      </c>
      <c r="AB771" s="66">
        <v>2023</v>
      </c>
      <c r="AC771" s="72">
        <v>16</v>
      </c>
      <c r="AD771" s="66">
        <f ca="1">IF(ISERROR(VLOOKUP(Table1[[#This Row],[item]],INDIRECT("'"&amp;Table1[[#This Row],[sheet]]&amp;"'!$A$8:$T$42"),Table1[[#This Row],[r]],FALSE)),"",VLOOKUP(Table1[[#This Row],[item]],INDIRECT("'"&amp;Table1[[#This Row],[sheet]]&amp;"'!$A$8:$T$42"),Table1[[#This Row],[r]],FALSE))</f>
        <v>0</v>
      </c>
      <c r="AE771" s="72" t="str">
        <f>IF(VLOOKUP(Table1[[#This Row],[sheet]],Prg!$A$7:$J$31,10,FALSE)="","",VLOOKUP(Table1[[#This Row],[sheet]],Prg!$A$7:$J$31,10,FALSE)*1)</f>
        <v/>
      </c>
      <c r="AF771" s="72">
        <f>VLOOKUP(Table1[[#This Row],[sheet]],Prg!$A$7:$J$31,5,FALSE)</f>
        <v>0</v>
      </c>
      <c r="AG771" s="72">
        <f>ROW()</f>
        <v>771</v>
      </c>
    </row>
    <row r="772" spans="24:33" hidden="1" x14ac:dyDescent="0.35">
      <c r="X772" s="66">
        <v>5</v>
      </c>
      <c r="Y772" s="66" t="s">
        <v>501</v>
      </c>
      <c r="Z772" s="66" t="s">
        <v>23</v>
      </c>
      <c r="AA772" s="66" t="str">
        <f>IF(OR(VLOOKUP(Table1[[#This Row],[sheet]],Prg!$A$7:$F$31,6,FALSE)=Prg!$O$2,VLOOKUP(Table1[[#This Row],[sheet]],Prg!$A$7:$F$31,6,FALSE)=Prg!$O$3),"Yes","No")</f>
        <v>No</v>
      </c>
      <c r="AB772" s="66">
        <v>2023</v>
      </c>
      <c r="AC772" s="72">
        <v>16</v>
      </c>
      <c r="AD772" s="66">
        <f ca="1">IF(ISERROR(VLOOKUP(Table1[[#This Row],[item]],INDIRECT("'"&amp;Table1[[#This Row],[sheet]]&amp;"'!$A$8:$T$42"),Table1[[#This Row],[r]],FALSE)),"",VLOOKUP(Table1[[#This Row],[item]],INDIRECT("'"&amp;Table1[[#This Row],[sheet]]&amp;"'!$A$8:$T$42"),Table1[[#This Row],[r]],FALSE))</f>
        <v>0</v>
      </c>
      <c r="AE772" s="72" t="str">
        <f>IF(VLOOKUP(Table1[[#This Row],[sheet]],Prg!$A$7:$J$31,10,FALSE)="","",VLOOKUP(Table1[[#This Row],[sheet]],Prg!$A$7:$J$31,10,FALSE)*1)</f>
        <v/>
      </c>
      <c r="AF772" s="72">
        <f>VLOOKUP(Table1[[#This Row],[sheet]],Prg!$A$7:$J$31,5,FALSE)</f>
        <v>0</v>
      </c>
      <c r="AG772" s="72">
        <f>ROW()</f>
        <v>772</v>
      </c>
    </row>
    <row r="773" spans="24:33" hidden="1" x14ac:dyDescent="0.35">
      <c r="X773" s="66">
        <v>5</v>
      </c>
      <c r="Y773" s="66" t="s">
        <v>502</v>
      </c>
      <c r="Z773" s="66" t="s">
        <v>467</v>
      </c>
      <c r="AA773" s="66" t="str">
        <f>IF(OR(VLOOKUP(Table1[[#This Row],[sheet]],Prg!$A$7:$F$31,6,FALSE)=Prg!$O$2,VLOOKUP(Table1[[#This Row],[sheet]],Prg!$A$7:$F$31,6,FALSE)=Prg!$O$3),"Yes","No")</f>
        <v>No</v>
      </c>
      <c r="AB773" s="66">
        <v>2023</v>
      </c>
      <c r="AC773" s="72">
        <v>16</v>
      </c>
      <c r="AD773" s="66">
        <f ca="1">IF(ISERROR(VLOOKUP(Table1[[#This Row],[item]],INDIRECT("'"&amp;Table1[[#This Row],[sheet]]&amp;"'!$A$8:$T$42"),Table1[[#This Row],[r]],FALSE)),"",VLOOKUP(Table1[[#This Row],[item]],INDIRECT("'"&amp;Table1[[#This Row],[sheet]]&amp;"'!$A$8:$T$42"),Table1[[#This Row],[r]],FALSE))</f>
        <v>0</v>
      </c>
      <c r="AE773" s="72" t="str">
        <f>IF(VLOOKUP(Table1[[#This Row],[sheet]],Prg!$A$7:$J$31,10,FALSE)="","",VLOOKUP(Table1[[#This Row],[sheet]],Prg!$A$7:$J$31,10,FALSE)*1)</f>
        <v/>
      </c>
      <c r="AF773" s="72">
        <f>VLOOKUP(Table1[[#This Row],[sheet]],Prg!$A$7:$J$31,5,FALSE)</f>
        <v>0</v>
      </c>
      <c r="AG773" s="72">
        <f>ROW()</f>
        <v>773</v>
      </c>
    </row>
    <row r="774" spans="24:33" hidden="1" x14ac:dyDescent="0.35">
      <c r="X774" s="66">
        <v>5</v>
      </c>
      <c r="Y774" s="66" t="s">
        <v>473</v>
      </c>
      <c r="Z774" s="66" t="s">
        <v>1</v>
      </c>
      <c r="AA774" s="66" t="str">
        <f>IF(OR(VLOOKUP(Table1[[#This Row],[sheet]],Prg!$A$7:$F$31,6,FALSE)=Prg!$O$2,VLOOKUP(Table1[[#This Row],[sheet]],Prg!$A$7:$F$31,6,FALSE)=Prg!$O$3),"Yes","No")</f>
        <v>No</v>
      </c>
      <c r="AB774" s="66">
        <v>2023</v>
      </c>
      <c r="AC774" s="72">
        <v>16</v>
      </c>
      <c r="AD774" s="66">
        <f ca="1">IF(ISERROR(VLOOKUP(Table1[[#This Row],[item]],INDIRECT("'"&amp;Table1[[#This Row],[sheet]]&amp;"'!$A$8:$T$42"),Table1[[#This Row],[r]],FALSE)),"",VLOOKUP(Table1[[#This Row],[item]],INDIRECT("'"&amp;Table1[[#This Row],[sheet]]&amp;"'!$A$8:$T$42"),Table1[[#This Row],[r]],FALSE))</f>
        <v>0</v>
      </c>
      <c r="AE774" s="72" t="str">
        <f>IF(VLOOKUP(Table1[[#This Row],[sheet]],Prg!$A$7:$J$31,10,FALSE)="","",VLOOKUP(Table1[[#This Row],[sheet]],Prg!$A$7:$J$31,10,FALSE)*1)</f>
        <v/>
      </c>
      <c r="AF774" s="72">
        <f>VLOOKUP(Table1[[#This Row],[sheet]],Prg!$A$7:$J$31,5,FALSE)</f>
        <v>0</v>
      </c>
      <c r="AG774" s="72">
        <f>ROW()</f>
        <v>774</v>
      </c>
    </row>
    <row r="775" spans="24:33" hidden="1" x14ac:dyDescent="0.35">
      <c r="X775" s="66">
        <v>5</v>
      </c>
      <c r="Y775" s="66" t="s">
        <v>474</v>
      </c>
      <c r="Z775" s="66" t="s">
        <v>24</v>
      </c>
      <c r="AA775" s="66" t="str">
        <f>IF(OR(VLOOKUP(Table1[[#This Row],[sheet]],Prg!$A$7:$F$31,6,FALSE)=Prg!$O$2,VLOOKUP(Table1[[#This Row],[sheet]],Prg!$A$7:$F$31,6,FALSE)=Prg!$O$3),"Yes","No")</f>
        <v>No</v>
      </c>
      <c r="AB775" s="66">
        <v>2023</v>
      </c>
      <c r="AC775" s="72">
        <v>16</v>
      </c>
      <c r="AD775" s="66">
        <f ca="1">IF(ISERROR(VLOOKUP(Table1[[#This Row],[item]],INDIRECT("'"&amp;Table1[[#This Row],[sheet]]&amp;"'!$A$8:$T$42"),Table1[[#This Row],[r]],FALSE)),"",VLOOKUP(Table1[[#This Row],[item]],INDIRECT("'"&amp;Table1[[#This Row],[sheet]]&amp;"'!$A$8:$T$42"),Table1[[#This Row],[r]],FALSE))</f>
        <v>0</v>
      </c>
      <c r="AE775" s="72" t="str">
        <f>IF(VLOOKUP(Table1[[#This Row],[sheet]],Prg!$A$7:$J$31,10,FALSE)="","",VLOOKUP(Table1[[#This Row],[sheet]],Prg!$A$7:$J$31,10,FALSE)*1)</f>
        <v/>
      </c>
      <c r="AF775" s="72">
        <f>VLOOKUP(Table1[[#This Row],[sheet]],Prg!$A$7:$J$31,5,FALSE)</f>
        <v>0</v>
      </c>
      <c r="AG775" s="72">
        <f>ROW()</f>
        <v>775</v>
      </c>
    </row>
    <row r="776" spans="24:33" hidden="1" x14ac:dyDescent="0.35">
      <c r="X776" s="66">
        <v>5</v>
      </c>
      <c r="Y776" s="66" t="s">
        <v>477</v>
      </c>
      <c r="Z776" s="66" t="s">
        <v>25</v>
      </c>
      <c r="AA776" s="66" t="str">
        <f>IF(OR(VLOOKUP(Table1[[#This Row],[sheet]],Prg!$A$7:$F$31,6,FALSE)=Prg!$O$2,VLOOKUP(Table1[[#This Row],[sheet]],Prg!$A$7:$F$31,6,FALSE)=Prg!$O$3),"Yes","No")</f>
        <v>No</v>
      </c>
      <c r="AB776" s="66">
        <v>2023</v>
      </c>
      <c r="AC776" s="72">
        <v>16</v>
      </c>
      <c r="AD776" s="66">
        <f ca="1">IF(ISERROR(VLOOKUP(Table1[[#This Row],[item]],INDIRECT("'"&amp;Table1[[#This Row],[sheet]]&amp;"'!$A$8:$T$42"),Table1[[#This Row],[r]],FALSE)),"",VLOOKUP(Table1[[#This Row],[item]],INDIRECT("'"&amp;Table1[[#This Row],[sheet]]&amp;"'!$A$8:$T$42"),Table1[[#This Row],[r]],FALSE))</f>
        <v>0</v>
      </c>
      <c r="AE776" s="72" t="str">
        <f>IF(VLOOKUP(Table1[[#This Row],[sheet]],Prg!$A$7:$J$31,10,FALSE)="","",VLOOKUP(Table1[[#This Row],[sheet]],Prg!$A$7:$J$31,10,FALSE)*1)</f>
        <v/>
      </c>
      <c r="AF776" s="72">
        <f>VLOOKUP(Table1[[#This Row],[sheet]],Prg!$A$7:$J$31,5,FALSE)</f>
        <v>0</v>
      </c>
      <c r="AG776" s="72">
        <f>ROW()</f>
        <v>776</v>
      </c>
    </row>
    <row r="777" spans="24:33" hidden="1" x14ac:dyDescent="0.35">
      <c r="X777" s="66">
        <v>5</v>
      </c>
      <c r="Y777" s="66" t="s">
        <v>478</v>
      </c>
      <c r="Z777" s="66" t="s">
        <v>26</v>
      </c>
      <c r="AA777" s="66" t="str">
        <f>IF(OR(VLOOKUP(Table1[[#This Row],[sheet]],Prg!$A$7:$F$31,6,FALSE)=Prg!$O$2,VLOOKUP(Table1[[#This Row],[sheet]],Prg!$A$7:$F$31,6,FALSE)=Prg!$O$3),"Yes","No")</f>
        <v>No</v>
      </c>
      <c r="AB777" s="66">
        <v>2023</v>
      </c>
      <c r="AC777" s="72">
        <v>16</v>
      </c>
      <c r="AD777" s="66">
        <f ca="1">IF(ISERROR(VLOOKUP(Table1[[#This Row],[item]],INDIRECT("'"&amp;Table1[[#This Row],[sheet]]&amp;"'!$A$8:$T$42"),Table1[[#This Row],[r]],FALSE)),"",VLOOKUP(Table1[[#This Row],[item]],INDIRECT("'"&amp;Table1[[#This Row],[sheet]]&amp;"'!$A$8:$T$42"),Table1[[#This Row],[r]],FALSE))</f>
        <v>0</v>
      </c>
      <c r="AE777" s="72" t="str">
        <f>IF(VLOOKUP(Table1[[#This Row],[sheet]],Prg!$A$7:$J$31,10,FALSE)="","",VLOOKUP(Table1[[#This Row],[sheet]],Prg!$A$7:$J$31,10,FALSE)*1)</f>
        <v/>
      </c>
      <c r="AF777" s="72">
        <f>VLOOKUP(Table1[[#This Row],[sheet]],Prg!$A$7:$J$31,5,FALSE)</f>
        <v>0</v>
      </c>
      <c r="AG777" s="72">
        <f>ROW()</f>
        <v>777</v>
      </c>
    </row>
    <row r="778" spans="24:33" hidden="1" x14ac:dyDescent="0.35">
      <c r="X778" s="66">
        <v>5</v>
      </c>
      <c r="Y778" s="66" t="s">
        <v>479</v>
      </c>
      <c r="Z778" s="66" t="s">
        <v>27</v>
      </c>
      <c r="AA778" s="66" t="str">
        <f>IF(OR(VLOOKUP(Table1[[#This Row],[sheet]],Prg!$A$7:$F$31,6,FALSE)=Prg!$O$2,VLOOKUP(Table1[[#This Row],[sheet]],Prg!$A$7:$F$31,6,FALSE)=Prg!$O$3),"Yes","No")</f>
        <v>No</v>
      </c>
      <c r="AB778" s="66">
        <v>2023</v>
      </c>
      <c r="AC778" s="72">
        <v>16</v>
      </c>
      <c r="AD778" s="66">
        <f ca="1">IF(ISERROR(VLOOKUP(Table1[[#This Row],[item]],INDIRECT("'"&amp;Table1[[#This Row],[sheet]]&amp;"'!$A$8:$T$42"),Table1[[#This Row],[r]],FALSE)),"",VLOOKUP(Table1[[#This Row],[item]],INDIRECT("'"&amp;Table1[[#This Row],[sheet]]&amp;"'!$A$8:$T$42"),Table1[[#This Row],[r]],FALSE))</f>
        <v>0</v>
      </c>
      <c r="AE778" s="72" t="str">
        <f>IF(VLOOKUP(Table1[[#This Row],[sheet]],Prg!$A$7:$J$31,10,FALSE)="","",VLOOKUP(Table1[[#This Row],[sheet]],Prg!$A$7:$J$31,10,FALSE)*1)</f>
        <v/>
      </c>
      <c r="AF778" s="72">
        <f>VLOOKUP(Table1[[#This Row],[sheet]],Prg!$A$7:$J$31,5,FALSE)</f>
        <v>0</v>
      </c>
      <c r="AG778" s="72">
        <f>ROW()</f>
        <v>778</v>
      </c>
    </row>
    <row r="779" spans="24:33" hidden="1" x14ac:dyDescent="0.35">
      <c r="X779" s="66">
        <v>5</v>
      </c>
      <c r="Y779" s="66" t="s">
        <v>475</v>
      </c>
      <c r="Z779" s="66" t="s">
        <v>28</v>
      </c>
      <c r="AA779" s="66" t="str">
        <f>IF(OR(VLOOKUP(Table1[[#This Row],[sheet]],Prg!$A$7:$F$31,6,FALSE)=Prg!$O$2,VLOOKUP(Table1[[#This Row],[sheet]],Prg!$A$7:$F$31,6,FALSE)=Prg!$O$3),"Yes","No")</f>
        <v>No</v>
      </c>
      <c r="AB779" s="66">
        <v>2023</v>
      </c>
      <c r="AC779" s="72">
        <v>16</v>
      </c>
      <c r="AD779" s="66">
        <f ca="1">IF(ISERROR(VLOOKUP(Table1[[#This Row],[item]],INDIRECT("'"&amp;Table1[[#This Row],[sheet]]&amp;"'!$A$8:$T$42"),Table1[[#This Row],[r]],FALSE)),"",VLOOKUP(Table1[[#This Row],[item]],INDIRECT("'"&amp;Table1[[#This Row],[sheet]]&amp;"'!$A$8:$T$42"),Table1[[#This Row],[r]],FALSE))</f>
        <v>0</v>
      </c>
      <c r="AE779" s="72" t="str">
        <f>IF(VLOOKUP(Table1[[#This Row],[sheet]],Prg!$A$7:$J$31,10,FALSE)="","",VLOOKUP(Table1[[#This Row],[sheet]],Prg!$A$7:$J$31,10,FALSE)*1)</f>
        <v/>
      </c>
      <c r="AF779" s="72">
        <f>VLOOKUP(Table1[[#This Row],[sheet]],Prg!$A$7:$J$31,5,FALSE)</f>
        <v>0</v>
      </c>
      <c r="AG779" s="72">
        <f>ROW()</f>
        <v>779</v>
      </c>
    </row>
    <row r="780" spans="24:33" hidden="1" x14ac:dyDescent="0.35">
      <c r="X780" s="66">
        <v>5</v>
      </c>
      <c r="Y780" s="66" t="s">
        <v>480</v>
      </c>
      <c r="Z780" s="66" t="s">
        <v>29</v>
      </c>
      <c r="AA780" s="66" t="str">
        <f>IF(OR(VLOOKUP(Table1[[#This Row],[sheet]],Prg!$A$7:$F$31,6,FALSE)=Prg!$O$2,VLOOKUP(Table1[[#This Row],[sheet]],Prg!$A$7:$F$31,6,FALSE)=Prg!$O$3),"Yes","No")</f>
        <v>No</v>
      </c>
      <c r="AB780" s="66">
        <v>2023</v>
      </c>
      <c r="AC780" s="72">
        <v>16</v>
      </c>
      <c r="AD780" s="66">
        <f ca="1">IF(ISERROR(VLOOKUP(Table1[[#This Row],[item]],INDIRECT("'"&amp;Table1[[#This Row],[sheet]]&amp;"'!$A$8:$T$42"),Table1[[#This Row],[r]],FALSE)),"",VLOOKUP(Table1[[#This Row],[item]],INDIRECT("'"&amp;Table1[[#This Row],[sheet]]&amp;"'!$A$8:$T$42"),Table1[[#This Row],[r]],FALSE))</f>
        <v>0</v>
      </c>
      <c r="AE780" s="72" t="str">
        <f>IF(VLOOKUP(Table1[[#This Row],[sheet]],Prg!$A$7:$J$31,10,FALSE)="","",VLOOKUP(Table1[[#This Row],[sheet]],Prg!$A$7:$J$31,10,FALSE)*1)</f>
        <v/>
      </c>
      <c r="AF780" s="72">
        <f>VLOOKUP(Table1[[#This Row],[sheet]],Prg!$A$7:$J$31,5,FALSE)</f>
        <v>0</v>
      </c>
      <c r="AG780" s="72">
        <f>ROW()</f>
        <v>780</v>
      </c>
    </row>
    <row r="781" spans="24:33" hidden="1" x14ac:dyDescent="0.35">
      <c r="X781" s="66">
        <v>5</v>
      </c>
      <c r="Y781" s="66" t="s">
        <v>481</v>
      </c>
      <c r="Z781" s="66" t="s">
        <v>30</v>
      </c>
      <c r="AA781" s="66" t="str">
        <f>IF(OR(VLOOKUP(Table1[[#This Row],[sheet]],Prg!$A$7:$F$31,6,FALSE)=Prg!$O$2,VLOOKUP(Table1[[#This Row],[sheet]],Prg!$A$7:$F$31,6,FALSE)=Prg!$O$3),"Yes","No")</f>
        <v>No</v>
      </c>
      <c r="AB781" s="66">
        <v>2023</v>
      </c>
      <c r="AC781" s="72">
        <v>16</v>
      </c>
      <c r="AD781" s="66">
        <f ca="1">IF(ISERROR(VLOOKUP(Table1[[#This Row],[item]],INDIRECT("'"&amp;Table1[[#This Row],[sheet]]&amp;"'!$A$8:$T$42"),Table1[[#This Row],[r]],FALSE)),"",VLOOKUP(Table1[[#This Row],[item]],INDIRECT("'"&amp;Table1[[#This Row],[sheet]]&amp;"'!$A$8:$T$42"),Table1[[#This Row],[r]],FALSE))</f>
        <v>0</v>
      </c>
      <c r="AE781" s="72" t="str">
        <f>IF(VLOOKUP(Table1[[#This Row],[sheet]],Prg!$A$7:$J$31,10,FALSE)="","",VLOOKUP(Table1[[#This Row],[sheet]],Prg!$A$7:$J$31,10,FALSE)*1)</f>
        <v/>
      </c>
      <c r="AF781" s="72">
        <f>VLOOKUP(Table1[[#This Row],[sheet]],Prg!$A$7:$J$31,5,FALSE)</f>
        <v>0</v>
      </c>
      <c r="AG781" s="72">
        <f>ROW()</f>
        <v>781</v>
      </c>
    </row>
    <row r="782" spans="24:33" hidden="1" x14ac:dyDescent="0.35">
      <c r="X782" s="66">
        <v>5</v>
      </c>
      <c r="Y782" s="66" t="s">
        <v>482</v>
      </c>
      <c r="Z782" s="66" t="s">
        <v>27</v>
      </c>
      <c r="AA782" s="66" t="str">
        <f>IF(OR(VLOOKUP(Table1[[#This Row],[sheet]],Prg!$A$7:$F$31,6,FALSE)=Prg!$O$2,VLOOKUP(Table1[[#This Row],[sheet]],Prg!$A$7:$F$31,6,FALSE)=Prg!$O$3),"Yes","No")</f>
        <v>No</v>
      </c>
      <c r="AB782" s="66">
        <v>2023</v>
      </c>
      <c r="AC782" s="72">
        <v>16</v>
      </c>
      <c r="AD782" s="66">
        <f ca="1">IF(ISERROR(VLOOKUP(Table1[[#This Row],[item]],INDIRECT("'"&amp;Table1[[#This Row],[sheet]]&amp;"'!$A$8:$T$42"),Table1[[#This Row],[r]],FALSE)),"",VLOOKUP(Table1[[#This Row],[item]],INDIRECT("'"&amp;Table1[[#This Row],[sheet]]&amp;"'!$A$8:$T$42"),Table1[[#This Row],[r]],FALSE))</f>
        <v>0</v>
      </c>
      <c r="AE782" s="72" t="str">
        <f>IF(VLOOKUP(Table1[[#This Row],[sheet]],Prg!$A$7:$J$31,10,FALSE)="","",VLOOKUP(Table1[[#This Row],[sheet]],Prg!$A$7:$J$31,10,FALSE)*1)</f>
        <v/>
      </c>
      <c r="AF782" s="72">
        <f>VLOOKUP(Table1[[#This Row],[sheet]],Prg!$A$7:$J$31,5,FALSE)</f>
        <v>0</v>
      </c>
      <c r="AG782" s="72">
        <f>ROW()</f>
        <v>782</v>
      </c>
    </row>
    <row r="783" spans="24:33" hidden="1" x14ac:dyDescent="0.35">
      <c r="X783" s="66">
        <v>5</v>
      </c>
      <c r="Y783" s="66" t="s">
        <v>476</v>
      </c>
      <c r="Z783" s="66" t="s">
        <v>469</v>
      </c>
      <c r="AA783" s="66" t="str">
        <f>IF(OR(VLOOKUP(Table1[[#This Row],[sheet]],Prg!$A$7:$F$31,6,FALSE)=Prg!$O$2,VLOOKUP(Table1[[#This Row],[sheet]],Prg!$A$7:$F$31,6,FALSE)=Prg!$O$3),"Yes","No")</f>
        <v>No</v>
      </c>
      <c r="AB783" s="66">
        <v>2023</v>
      </c>
      <c r="AC783" s="72">
        <v>16</v>
      </c>
      <c r="AD783" s="66">
        <f ca="1">IF(ISERROR(VLOOKUP(Table1[[#This Row],[item]],INDIRECT("'"&amp;Table1[[#This Row],[sheet]]&amp;"'!$A$8:$T$42"),Table1[[#This Row],[r]],FALSE)),"",VLOOKUP(Table1[[#This Row],[item]],INDIRECT("'"&amp;Table1[[#This Row],[sheet]]&amp;"'!$A$8:$T$42"),Table1[[#This Row],[r]],FALSE))</f>
        <v>0</v>
      </c>
      <c r="AE783" s="72" t="str">
        <f>IF(VLOOKUP(Table1[[#This Row],[sheet]],Prg!$A$7:$J$31,10,FALSE)="","",VLOOKUP(Table1[[#This Row],[sheet]],Prg!$A$7:$J$31,10,FALSE)*1)</f>
        <v/>
      </c>
      <c r="AF783" s="72">
        <f>VLOOKUP(Table1[[#This Row],[sheet]],Prg!$A$7:$J$31,5,FALSE)</f>
        <v>0</v>
      </c>
      <c r="AG783" s="72">
        <f>ROW()</f>
        <v>783</v>
      </c>
    </row>
    <row r="784" spans="24:33" hidden="1" x14ac:dyDescent="0.35">
      <c r="X784" s="66">
        <v>5</v>
      </c>
      <c r="Y784" s="66" t="s">
        <v>483</v>
      </c>
      <c r="Z784" s="66" t="s">
        <v>470</v>
      </c>
      <c r="AA784" s="66" t="str">
        <f>IF(OR(VLOOKUP(Table1[[#This Row],[sheet]],Prg!$A$7:$F$31,6,FALSE)=Prg!$O$2,VLOOKUP(Table1[[#This Row],[sheet]],Prg!$A$7:$F$31,6,FALSE)=Prg!$O$3),"Yes","No")</f>
        <v>No</v>
      </c>
      <c r="AB784" s="66">
        <v>2023</v>
      </c>
      <c r="AC784" s="72">
        <v>16</v>
      </c>
      <c r="AD784" s="66">
        <f ca="1">IF(ISERROR(VLOOKUP(Table1[[#This Row],[item]],INDIRECT("'"&amp;Table1[[#This Row],[sheet]]&amp;"'!$A$8:$T$42"),Table1[[#This Row],[r]],FALSE)),"",VLOOKUP(Table1[[#This Row],[item]],INDIRECT("'"&amp;Table1[[#This Row],[sheet]]&amp;"'!$A$8:$T$42"),Table1[[#This Row],[r]],FALSE))</f>
        <v>0</v>
      </c>
      <c r="AE784" s="72" t="str">
        <f>IF(VLOOKUP(Table1[[#This Row],[sheet]],Prg!$A$7:$J$31,10,FALSE)="","",VLOOKUP(Table1[[#This Row],[sheet]],Prg!$A$7:$J$31,10,FALSE)*1)</f>
        <v/>
      </c>
      <c r="AF784" s="72">
        <f>VLOOKUP(Table1[[#This Row],[sheet]],Prg!$A$7:$J$31,5,FALSE)</f>
        <v>0</v>
      </c>
      <c r="AG784" s="72">
        <f>ROW()</f>
        <v>784</v>
      </c>
    </row>
    <row r="785" spans="24:33" hidden="1" x14ac:dyDescent="0.35">
      <c r="X785" s="66">
        <v>5</v>
      </c>
      <c r="Y785" s="66" t="s">
        <v>484</v>
      </c>
      <c r="Z785" s="66" t="s">
        <v>471</v>
      </c>
      <c r="AA785" s="66" t="str">
        <f>IF(OR(VLOOKUP(Table1[[#This Row],[sheet]],Prg!$A$7:$F$31,6,FALSE)=Prg!$O$2,VLOOKUP(Table1[[#This Row],[sheet]],Prg!$A$7:$F$31,6,FALSE)=Prg!$O$3),"Yes","No")</f>
        <v>No</v>
      </c>
      <c r="AB785" s="66">
        <v>2023</v>
      </c>
      <c r="AC785" s="72">
        <v>16</v>
      </c>
      <c r="AD785" s="66">
        <f ca="1">IF(ISERROR(VLOOKUP(Table1[[#This Row],[item]],INDIRECT("'"&amp;Table1[[#This Row],[sheet]]&amp;"'!$A$8:$T$42"),Table1[[#This Row],[r]],FALSE)),"",VLOOKUP(Table1[[#This Row],[item]],INDIRECT("'"&amp;Table1[[#This Row],[sheet]]&amp;"'!$A$8:$T$42"),Table1[[#This Row],[r]],FALSE))</f>
        <v>0</v>
      </c>
      <c r="AE785" s="72" t="str">
        <f>IF(VLOOKUP(Table1[[#This Row],[sheet]],Prg!$A$7:$J$31,10,FALSE)="","",VLOOKUP(Table1[[#This Row],[sheet]],Prg!$A$7:$J$31,10,FALSE)*1)</f>
        <v/>
      </c>
      <c r="AF785" s="72">
        <f>VLOOKUP(Table1[[#This Row],[sheet]],Prg!$A$7:$J$31,5,FALSE)</f>
        <v>0</v>
      </c>
      <c r="AG785" s="72">
        <f>ROW()</f>
        <v>785</v>
      </c>
    </row>
    <row r="786" spans="24:33" hidden="1" x14ac:dyDescent="0.35">
      <c r="X786" s="66">
        <v>5</v>
      </c>
      <c r="Y786" s="66" t="s">
        <v>485</v>
      </c>
      <c r="Z786" s="66" t="s">
        <v>472</v>
      </c>
      <c r="AA786" s="66" t="str">
        <f>IF(OR(VLOOKUP(Table1[[#This Row],[sheet]],Prg!$A$7:$F$31,6,FALSE)=Prg!$O$2,VLOOKUP(Table1[[#This Row],[sheet]],Prg!$A$7:$F$31,6,FALSE)=Prg!$O$3),"Yes","No")</f>
        <v>No</v>
      </c>
      <c r="AB786" s="66">
        <v>2023</v>
      </c>
      <c r="AC786" s="72">
        <v>16</v>
      </c>
      <c r="AD786" s="66">
        <f ca="1">IF(ISERROR(VLOOKUP(Table1[[#This Row],[item]],INDIRECT("'"&amp;Table1[[#This Row],[sheet]]&amp;"'!$A$8:$T$42"),Table1[[#This Row],[r]],FALSE)),"",VLOOKUP(Table1[[#This Row],[item]],INDIRECT("'"&amp;Table1[[#This Row],[sheet]]&amp;"'!$A$8:$T$42"),Table1[[#This Row],[r]],FALSE))</f>
        <v>0</v>
      </c>
      <c r="AE786" s="72" t="str">
        <f>IF(VLOOKUP(Table1[[#This Row],[sheet]],Prg!$A$7:$J$31,10,FALSE)="","",VLOOKUP(Table1[[#This Row],[sheet]],Prg!$A$7:$J$31,10,FALSE)*1)</f>
        <v/>
      </c>
      <c r="AF786" s="72">
        <f>VLOOKUP(Table1[[#This Row],[sheet]],Prg!$A$7:$J$31,5,FALSE)</f>
        <v>0</v>
      </c>
      <c r="AG786" s="72">
        <f>ROW()</f>
        <v>786</v>
      </c>
    </row>
    <row r="787" spans="24:33" hidden="1" x14ac:dyDescent="0.35">
      <c r="X787" s="66">
        <v>5</v>
      </c>
      <c r="Y787" s="66" t="s">
        <v>486</v>
      </c>
      <c r="Z787" s="66" t="s">
        <v>31</v>
      </c>
      <c r="AA787" s="66" t="str">
        <f>IF(OR(VLOOKUP(Table1[[#This Row],[sheet]],Prg!$A$7:$F$31,6,FALSE)=Prg!$O$2,VLOOKUP(Table1[[#This Row],[sheet]],Prg!$A$7:$F$31,6,FALSE)=Prg!$O$3),"Yes","No")</f>
        <v>No</v>
      </c>
      <c r="AB787" s="66">
        <v>2023</v>
      </c>
      <c r="AC787" s="72">
        <v>16</v>
      </c>
      <c r="AD787" s="66">
        <f ca="1">IF(ISERROR(VLOOKUP(Table1[[#This Row],[item]],INDIRECT("'"&amp;Table1[[#This Row],[sheet]]&amp;"'!$A$8:$T$42"),Table1[[#This Row],[r]],FALSE)),"",VLOOKUP(Table1[[#This Row],[item]],INDIRECT("'"&amp;Table1[[#This Row],[sheet]]&amp;"'!$A$8:$T$42"),Table1[[#This Row],[r]],FALSE))</f>
        <v>0</v>
      </c>
      <c r="AE787" s="72" t="str">
        <f>IF(VLOOKUP(Table1[[#This Row],[sheet]],Prg!$A$7:$J$31,10,FALSE)="","",VLOOKUP(Table1[[#This Row],[sheet]],Prg!$A$7:$J$31,10,FALSE)*1)</f>
        <v/>
      </c>
      <c r="AF787" s="72">
        <f>VLOOKUP(Table1[[#This Row],[sheet]],Prg!$A$7:$J$31,5,FALSE)</f>
        <v>0</v>
      </c>
      <c r="AG787" s="72">
        <f>ROW()</f>
        <v>787</v>
      </c>
    </row>
    <row r="788" spans="24:33" hidden="1" x14ac:dyDescent="0.35">
      <c r="X788" s="66">
        <v>5</v>
      </c>
      <c r="Y788" s="70" t="s">
        <v>487</v>
      </c>
      <c r="Z788" s="70" t="s">
        <v>12</v>
      </c>
      <c r="AA788" s="70" t="str">
        <f>IF(OR(VLOOKUP(Table1[[#This Row],[sheet]],Prg!$A$7:$F$31,6,FALSE)=Prg!$O$2,VLOOKUP(Table1[[#This Row],[sheet]],Prg!$A$7:$F$31,6,FALSE)=Prg!$O$3),"Yes","No")</f>
        <v>No</v>
      </c>
      <c r="AB788" s="70">
        <v>2024</v>
      </c>
      <c r="AC788" s="72">
        <v>17</v>
      </c>
      <c r="AD788" s="66">
        <f ca="1">IF(ISERROR(VLOOKUP(Table1[[#This Row],[item]],INDIRECT("'"&amp;Table1[[#This Row],[sheet]]&amp;"'!$A$8:$T$42"),Table1[[#This Row],[r]],FALSE)),"",VLOOKUP(Table1[[#This Row],[item]],INDIRECT("'"&amp;Table1[[#This Row],[sheet]]&amp;"'!$A$8:$T$42"),Table1[[#This Row],[r]],FALSE))</f>
        <v>0</v>
      </c>
      <c r="AE788" s="72" t="str">
        <f>IF(VLOOKUP(Table1[[#This Row],[sheet]],Prg!$A$7:$J$31,10,FALSE)="","",VLOOKUP(Table1[[#This Row],[sheet]],Prg!$A$7:$J$31,10,FALSE)*1)</f>
        <v/>
      </c>
      <c r="AF788" s="72">
        <f>VLOOKUP(Table1[[#This Row],[sheet]],Prg!$A$7:$J$31,5,FALSE)</f>
        <v>0</v>
      </c>
      <c r="AG788" s="72">
        <f>ROW()</f>
        <v>788</v>
      </c>
    </row>
    <row r="789" spans="24:33" hidden="1" x14ac:dyDescent="0.35">
      <c r="X789" s="66">
        <v>5</v>
      </c>
      <c r="Y789" s="66" t="s">
        <v>488</v>
      </c>
      <c r="Z789" s="66" t="s">
        <v>13</v>
      </c>
      <c r="AA789" s="66" t="str">
        <f>IF(OR(VLOOKUP(Table1[[#This Row],[sheet]],Prg!$A$7:$F$31,6,FALSE)=Prg!$O$2,VLOOKUP(Table1[[#This Row],[sheet]],Prg!$A$7:$F$31,6,FALSE)=Prg!$O$3),"Yes","No")</f>
        <v>No</v>
      </c>
      <c r="AB789" s="66">
        <v>2024</v>
      </c>
      <c r="AC789" s="72">
        <v>17</v>
      </c>
      <c r="AD789" s="66">
        <f ca="1">IF(ISERROR(VLOOKUP(Table1[[#This Row],[item]],INDIRECT("'"&amp;Table1[[#This Row],[sheet]]&amp;"'!$A$8:$T$42"),Table1[[#This Row],[r]],FALSE)),"",VLOOKUP(Table1[[#This Row],[item]],INDIRECT("'"&amp;Table1[[#This Row],[sheet]]&amp;"'!$A$8:$T$42"),Table1[[#This Row],[r]],FALSE))</f>
        <v>0</v>
      </c>
      <c r="AE789" s="72" t="str">
        <f>IF(VLOOKUP(Table1[[#This Row],[sheet]],Prg!$A$7:$J$31,10,FALSE)="","",VLOOKUP(Table1[[#This Row],[sheet]],Prg!$A$7:$J$31,10,FALSE)*1)</f>
        <v/>
      </c>
      <c r="AF789" s="72">
        <f>VLOOKUP(Table1[[#This Row],[sheet]],Prg!$A$7:$J$31,5,FALSE)</f>
        <v>0</v>
      </c>
      <c r="AG789" s="72">
        <f>ROW()</f>
        <v>789</v>
      </c>
    </row>
    <row r="790" spans="24:33" hidden="1" x14ac:dyDescent="0.35">
      <c r="X790" s="66">
        <v>5</v>
      </c>
      <c r="Y790" s="66" t="s">
        <v>489</v>
      </c>
      <c r="Z790" s="66" t="s">
        <v>14</v>
      </c>
      <c r="AA790" s="66" t="str">
        <f>IF(OR(VLOOKUP(Table1[[#This Row],[sheet]],Prg!$A$7:$F$31,6,FALSE)=Prg!$O$2,VLOOKUP(Table1[[#This Row],[sheet]],Prg!$A$7:$F$31,6,FALSE)=Prg!$O$3),"Yes","No")</f>
        <v>No</v>
      </c>
      <c r="AB790" s="66">
        <v>2024</v>
      </c>
      <c r="AC790" s="72">
        <v>17</v>
      </c>
      <c r="AD790" s="66">
        <f ca="1">IF(ISERROR(VLOOKUP(Table1[[#This Row],[item]],INDIRECT("'"&amp;Table1[[#This Row],[sheet]]&amp;"'!$A$8:$T$42"),Table1[[#This Row],[r]],FALSE)),"",VLOOKUP(Table1[[#This Row],[item]],INDIRECT("'"&amp;Table1[[#This Row],[sheet]]&amp;"'!$A$8:$T$42"),Table1[[#This Row],[r]],FALSE))</f>
        <v>0</v>
      </c>
      <c r="AE790" s="72" t="str">
        <f>IF(VLOOKUP(Table1[[#This Row],[sheet]],Prg!$A$7:$J$31,10,FALSE)="","",VLOOKUP(Table1[[#This Row],[sheet]],Prg!$A$7:$J$31,10,FALSE)*1)</f>
        <v/>
      </c>
      <c r="AF790" s="72">
        <f>VLOOKUP(Table1[[#This Row],[sheet]],Prg!$A$7:$J$31,5,FALSE)</f>
        <v>0</v>
      </c>
      <c r="AG790" s="72">
        <f>ROW()</f>
        <v>790</v>
      </c>
    </row>
    <row r="791" spans="24:33" hidden="1" x14ac:dyDescent="0.35">
      <c r="X791" s="66">
        <v>5</v>
      </c>
      <c r="Y791" s="66" t="s">
        <v>490</v>
      </c>
      <c r="Z791" s="66" t="s">
        <v>464</v>
      </c>
      <c r="AA791" s="66" t="str">
        <f>IF(OR(VLOOKUP(Table1[[#This Row],[sheet]],Prg!$A$7:$F$31,6,FALSE)=Prg!$O$2,VLOOKUP(Table1[[#This Row],[sheet]],Prg!$A$7:$F$31,6,FALSE)=Prg!$O$3),"Yes","No")</f>
        <v>No</v>
      </c>
      <c r="AB791" s="66">
        <v>2024</v>
      </c>
      <c r="AC791" s="72">
        <v>17</v>
      </c>
      <c r="AD791" s="66">
        <f ca="1">IF(ISERROR(VLOOKUP(Table1[[#This Row],[item]],INDIRECT("'"&amp;Table1[[#This Row],[sheet]]&amp;"'!$A$8:$T$42"),Table1[[#This Row],[r]],FALSE)),"",VLOOKUP(Table1[[#This Row],[item]],INDIRECT("'"&amp;Table1[[#This Row],[sheet]]&amp;"'!$A$8:$T$42"),Table1[[#This Row],[r]],FALSE))</f>
        <v>0</v>
      </c>
      <c r="AE791" s="72" t="str">
        <f>IF(VLOOKUP(Table1[[#This Row],[sheet]],Prg!$A$7:$J$31,10,FALSE)="","",VLOOKUP(Table1[[#This Row],[sheet]],Prg!$A$7:$J$31,10,FALSE)*1)</f>
        <v/>
      </c>
      <c r="AF791" s="72">
        <f>VLOOKUP(Table1[[#This Row],[sheet]],Prg!$A$7:$J$31,5,FALSE)</f>
        <v>0</v>
      </c>
      <c r="AG791" s="72">
        <f>ROW()</f>
        <v>791</v>
      </c>
    </row>
    <row r="792" spans="24:33" hidden="1" x14ac:dyDescent="0.35">
      <c r="X792" s="66">
        <v>5</v>
      </c>
      <c r="Y792" s="66" t="s">
        <v>491</v>
      </c>
      <c r="Z792" s="66" t="s">
        <v>15</v>
      </c>
      <c r="AA792" s="66" t="str">
        <f>IF(OR(VLOOKUP(Table1[[#This Row],[sheet]],Prg!$A$7:$F$31,6,FALSE)=Prg!$O$2,VLOOKUP(Table1[[#This Row],[sheet]],Prg!$A$7:$F$31,6,FALSE)=Prg!$O$3),"Yes","No")</f>
        <v>No</v>
      </c>
      <c r="AB792" s="66">
        <v>2024</v>
      </c>
      <c r="AC792" s="72">
        <v>17</v>
      </c>
      <c r="AD792" s="66">
        <f ca="1">IF(ISERROR(VLOOKUP(Table1[[#This Row],[item]],INDIRECT("'"&amp;Table1[[#This Row],[sheet]]&amp;"'!$A$8:$T$42"),Table1[[#This Row],[r]],FALSE)),"",VLOOKUP(Table1[[#This Row],[item]],INDIRECT("'"&amp;Table1[[#This Row],[sheet]]&amp;"'!$A$8:$T$42"),Table1[[#This Row],[r]],FALSE))</f>
        <v>0</v>
      </c>
      <c r="AE792" s="72" t="str">
        <f>IF(VLOOKUP(Table1[[#This Row],[sheet]],Prg!$A$7:$J$31,10,FALSE)="","",VLOOKUP(Table1[[#This Row],[sheet]],Prg!$A$7:$J$31,10,FALSE)*1)</f>
        <v/>
      </c>
      <c r="AF792" s="72">
        <f>VLOOKUP(Table1[[#This Row],[sheet]],Prg!$A$7:$J$31,5,FALSE)</f>
        <v>0</v>
      </c>
      <c r="AG792" s="72">
        <f>ROW()</f>
        <v>792</v>
      </c>
    </row>
    <row r="793" spans="24:33" hidden="1" x14ac:dyDescent="0.35">
      <c r="X793" s="66">
        <v>5</v>
      </c>
      <c r="Y793" s="66" t="s">
        <v>492</v>
      </c>
      <c r="Z793" s="66" t="s">
        <v>16</v>
      </c>
      <c r="AA793" s="66" t="str">
        <f>IF(OR(VLOOKUP(Table1[[#This Row],[sheet]],Prg!$A$7:$F$31,6,FALSE)=Prg!$O$2,VLOOKUP(Table1[[#This Row],[sheet]],Prg!$A$7:$F$31,6,FALSE)=Prg!$O$3),"Yes","No")</f>
        <v>No</v>
      </c>
      <c r="AB793" s="66">
        <v>2024</v>
      </c>
      <c r="AC793" s="72">
        <v>17</v>
      </c>
      <c r="AD793" s="66">
        <f ca="1">IF(ISERROR(VLOOKUP(Table1[[#This Row],[item]],INDIRECT("'"&amp;Table1[[#This Row],[sheet]]&amp;"'!$A$8:$T$42"),Table1[[#This Row],[r]],FALSE)),"",VLOOKUP(Table1[[#This Row],[item]],INDIRECT("'"&amp;Table1[[#This Row],[sheet]]&amp;"'!$A$8:$T$42"),Table1[[#This Row],[r]],FALSE))</f>
        <v>0</v>
      </c>
      <c r="AE793" s="72" t="str">
        <f>IF(VLOOKUP(Table1[[#This Row],[sheet]],Prg!$A$7:$J$31,10,FALSE)="","",VLOOKUP(Table1[[#This Row],[sheet]],Prg!$A$7:$J$31,10,FALSE)*1)</f>
        <v/>
      </c>
      <c r="AF793" s="72">
        <f>VLOOKUP(Table1[[#This Row],[sheet]],Prg!$A$7:$J$31,5,FALSE)</f>
        <v>0</v>
      </c>
      <c r="AG793" s="72">
        <f>ROW()</f>
        <v>793</v>
      </c>
    </row>
    <row r="794" spans="24:33" hidden="1" x14ac:dyDescent="0.35">
      <c r="X794" s="66">
        <v>5</v>
      </c>
      <c r="Y794" s="66" t="s">
        <v>493</v>
      </c>
      <c r="Z794" s="66" t="s">
        <v>17</v>
      </c>
      <c r="AA794" s="66" t="str">
        <f>IF(OR(VLOOKUP(Table1[[#This Row],[sheet]],Prg!$A$7:$F$31,6,FALSE)=Prg!$O$2,VLOOKUP(Table1[[#This Row],[sheet]],Prg!$A$7:$F$31,6,FALSE)=Prg!$O$3),"Yes","No")</f>
        <v>No</v>
      </c>
      <c r="AB794" s="66">
        <v>2024</v>
      </c>
      <c r="AC794" s="72">
        <v>17</v>
      </c>
      <c r="AD794" s="66">
        <f ca="1">IF(ISERROR(VLOOKUP(Table1[[#This Row],[item]],INDIRECT("'"&amp;Table1[[#This Row],[sheet]]&amp;"'!$A$8:$T$42"),Table1[[#This Row],[r]],FALSE)),"",VLOOKUP(Table1[[#This Row],[item]],INDIRECT("'"&amp;Table1[[#This Row],[sheet]]&amp;"'!$A$8:$T$42"),Table1[[#This Row],[r]],FALSE))</f>
        <v>0</v>
      </c>
      <c r="AE794" s="72" t="str">
        <f>IF(VLOOKUP(Table1[[#This Row],[sheet]],Prg!$A$7:$J$31,10,FALSE)="","",VLOOKUP(Table1[[#This Row],[sheet]],Prg!$A$7:$J$31,10,FALSE)*1)</f>
        <v/>
      </c>
      <c r="AF794" s="72">
        <f>VLOOKUP(Table1[[#This Row],[sheet]],Prg!$A$7:$J$31,5,FALSE)</f>
        <v>0</v>
      </c>
      <c r="AG794" s="72">
        <f>ROW()</f>
        <v>794</v>
      </c>
    </row>
    <row r="795" spans="24:33" hidden="1" x14ac:dyDescent="0.35">
      <c r="X795" s="66">
        <v>5</v>
      </c>
      <c r="Y795" s="66" t="s">
        <v>494</v>
      </c>
      <c r="Z795" s="66" t="s">
        <v>465</v>
      </c>
      <c r="AA795" s="66" t="str">
        <f>IF(OR(VLOOKUP(Table1[[#This Row],[sheet]],Prg!$A$7:$F$31,6,FALSE)=Prg!$O$2,VLOOKUP(Table1[[#This Row],[sheet]],Prg!$A$7:$F$31,6,FALSE)=Prg!$O$3),"Yes","No")</f>
        <v>No</v>
      </c>
      <c r="AB795" s="66">
        <v>2024</v>
      </c>
      <c r="AC795" s="72">
        <v>17</v>
      </c>
      <c r="AD795" s="66">
        <f ca="1">IF(ISERROR(VLOOKUP(Table1[[#This Row],[item]],INDIRECT("'"&amp;Table1[[#This Row],[sheet]]&amp;"'!$A$8:$T$42"),Table1[[#This Row],[r]],FALSE)),"",VLOOKUP(Table1[[#This Row],[item]],INDIRECT("'"&amp;Table1[[#This Row],[sheet]]&amp;"'!$A$8:$T$42"),Table1[[#This Row],[r]],FALSE))</f>
        <v>0</v>
      </c>
      <c r="AE795" s="72" t="str">
        <f>IF(VLOOKUP(Table1[[#This Row],[sheet]],Prg!$A$7:$J$31,10,FALSE)="","",VLOOKUP(Table1[[#This Row],[sheet]],Prg!$A$7:$J$31,10,FALSE)*1)</f>
        <v/>
      </c>
      <c r="AF795" s="72">
        <f>VLOOKUP(Table1[[#This Row],[sheet]],Prg!$A$7:$J$31,5,FALSE)</f>
        <v>0</v>
      </c>
      <c r="AG795" s="72">
        <f>ROW()</f>
        <v>795</v>
      </c>
    </row>
    <row r="796" spans="24:33" hidden="1" x14ac:dyDescent="0.35">
      <c r="X796" s="66">
        <v>5</v>
      </c>
      <c r="Y796" s="66" t="s">
        <v>495</v>
      </c>
      <c r="Z796" s="66" t="s">
        <v>18</v>
      </c>
      <c r="AA796" s="66" t="str">
        <f>IF(OR(VLOOKUP(Table1[[#This Row],[sheet]],Prg!$A$7:$F$31,6,FALSE)=Prg!$O$2,VLOOKUP(Table1[[#This Row],[sheet]],Prg!$A$7:$F$31,6,FALSE)=Prg!$O$3),"Yes","No")</f>
        <v>No</v>
      </c>
      <c r="AB796" s="66">
        <v>2024</v>
      </c>
      <c r="AC796" s="72">
        <v>17</v>
      </c>
      <c r="AD796" s="66">
        <f ca="1">IF(ISERROR(VLOOKUP(Table1[[#This Row],[item]],INDIRECT("'"&amp;Table1[[#This Row],[sheet]]&amp;"'!$A$8:$T$42"),Table1[[#This Row],[r]],FALSE)),"",VLOOKUP(Table1[[#This Row],[item]],INDIRECT("'"&amp;Table1[[#This Row],[sheet]]&amp;"'!$A$8:$T$42"),Table1[[#This Row],[r]],FALSE))</f>
        <v>0</v>
      </c>
      <c r="AE796" s="72" t="str">
        <f>IF(VLOOKUP(Table1[[#This Row],[sheet]],Prg!$A$7:$J$31,10,FALSE)="","",VLOOKUP(Table1[[#This Row],[sheet]],Prg!$A$7:$J$31,10,FALSE)*1)</f>
        <v/>
      </c>
      <c r="AF796" s="72">
        <f>VLOOKUP(Table1[[#This Row],[sheet]],Prg!$A$7:$J$31,5,FALSE)</f>
        <v>0</v>
      </c>
      <c r="AG796" s="72">
        <f>ROW()</f>
        <v>796</v>
      </c>
    </row>
    <row r="797" spans="24:33" hidden="1" x14ac:dyDescent="0.35">
      <c r="X797" s="66">
        <v>5</v>
      </c>
      <c r="Y797" s="66" t="s">
        <v>496</v>
      </c>
      <c r="Z797" s="66" t="s">
        <v>19</v>
      </c>
      <c r="AA797" s="66" t="str">
        <f>IF(OR(VLOOKUP(Table1[[#This Row],[sheet]],Prg!$A$7:$F$31,6,FALSE)=Prg!$O$2,VLOOKUP(Table1[[#This Row],[sheet]],Prg!$A$7:$F$31,6,FALSE)=Prg!$O$3),"Yes","No")</f>
        <v>No</v>
      </c>
      <c r="AB797" s="66">
        <v>2024</v>
      </c>
      <c r="AC797" s="72">
        <v>17</v>
      </c>
      <c r="AD797" s="66">
        <f ca="1">IF(ISERROR(VLOOKUP(Table1[[#This Row],[item]],INDIRECT("'"&amp;Table1[[#This Row],[sheet]]&amp;"'!$A$8:$T$42"),Table1[[#This Row],[r]],FALSE)),"",VLOOKUP(Table1[[#This Row],[item]],INDIRECT("'"&amp;Table1[[#This Row],[sheet]]&amp;"'!$A$8:$T$42"),Table1[[#This Row],[r]],FALSE))</f>
        <v>0</v>
      </c>
      <c r="AE797" s="72" t="str">
        <f>IF(VLOOKUP(Table1[[#This Row],[sheet]],Prg!$A$7:$J$31,10,FALSE)="","",VLOOKUP(Table1[[#This Row],[sheet]],Prg!$A$7:$J$31,10,FALSE)*1)</f>
        <v/>
      </c>
      <c r="AF797" s="72">
        <f>VLOOKUP(Table1[[#This Row],[sheet]],Prg!$A$7:$J$31,5,FALSE)</f>
        <v>0</v>
      </c>
      <c r="AG797" s="72">
        <f>ROW()</f>
        <v>797</v>
      </c>
    </row>
    <row r="798" spans="24:33" hidden="1" x14ac:dyDescent="0.35">
      <c r="X798" s="66">
        <v>5</v>
      </c>
      <c r="Y798" s="66" t="s">
        <v>497</v>
      </c>
      <c r="Z798" s="66" t="s">
        <v>20</v>
      </c>
      <c r="AA798" s="66" t="str">
        <f>IF(OR(VLOOKUP(Table1[[#This Row],[sheet]],Prg!$A$7:$F$31,6,FALSE)=Prg!$O$2,VLOOKUP(Table1[[#This Row],[sheet]],Prg!$A$7:$F$31,6,FALSE)=Prg!$O$3),"Yes","No")</f>
        <v>No</v>
      </c>
      <c r="AB798" s="66">
        <v>2024</v>
      </c>
      <c r="AC798" s="72">
        <v>17</v>
      </c>
      <c r="AD798" s="66">
        <f ca="1">IF(ISERROR(VLOOKUP(Table1[[#This Row],[item]],INDIRECT("'"&amp;Table1[[#This Row],[sheet]]&amp;"'!$A$8:$T$42"),Table1[[#This Row],[r]],FALSE)),"",VLOOKUP(Table1[[#This Row],[item]],INDIRECT("'"&amp;Table1[[#This Row],[sheet]]&amp;"'!$A$8:$T$42"),Table1[[#This Row],[r]],FALSE))</f>
        <v>0</v>
      </c>
      <c r="AE798" s="72" t="str">
        <f>IF(VLOOKUP(Table1[[#This Row],[sheet]],Prg!$A$7:$J$31,10,FALSE)="","",VLOOKUP(Table1[[#This Row],[sheet]],Prg!$A$7:$J$31,10,FALSE)*1)</f>
        <v/>
      </c>
      <c r="AF798" s="72">
        <f>VLOOKUP(Table1[[#This Row],[sheet]],Prg!$A$7:$J$31,5,FALSE)</f>
        <v>0</v>
      </c>
      <c r="AG798" s="72">
        <f>ROW()</f>
        <v>798</v>
      </c>
    </row>
    <row r="799" spans="24:33" hidden="1" x14ac:dyDescent="0.35">
      <c r="X799" s="66">
        <v>5</v>
      </c>
      <c r="Y799" s="66" t="s">
        <v>498</v>
      </c>
      <c r="Z799" s="66" t="s">
        <v>466</v>
      </c>
      <c r="AA799" s="66" t="str">
        <f>IF(OR(VLOOKUP(Table1[[#This Row],[sheet]],Prg!$A$7:$F$31,6,FALSE)=Prg!$O$2,VLOOKUP(Table1[[#This Row],[sheet]],Prg!$A$7:$F$31,6,FALSE)=Prg!$O$3),"Yes","No")</f>
        <v>No</v>
      </c>
      <c r="AB799" s="66">
        <v>2024</v>
      </c>
      <c r="AC799" s="72">
        <v>17</v>
      </c>
      <c r="AD799" s="66">
        <f ca="1">IF(ISERROR(VLOOKUP(Table1[[#This Row],[item]],INDIRECT("'"&amp;Table1[[#This Row],[sheet]]&amp;"'!$A$8:$T$42"),Table1[[#This Row],[r]],FALSE)),"",VLOOKUP(Table1[[#This Row],[item]],INDIRECT("'"&amp;Table1[[#This Row],[sheet]]&amp;"'!$A$8:$T$42"),Table1[[#This Row],[r]],FALSE))</f>
        <v>0</v>
      </c>
      <c r="AE799" s="72" t="str">
        <f>IF(VLOOKUP(Table1[[#This Row],[sheet]],Prg!$A$7:$J$31,10,FALSE)="","",VLOOKUP(Table1[[#This Row],[sheet]],Prg!$A$7:$J$31,10,FALSE)*1)</f>
        <v/>
      </c>
      <c r="AF799" s="72">
        <f>VLOOKUP(Table1[[#This Row],[sheet]],Prg!$A$7:$J$31,5,FALSE)</f>
        <v>0</v>
      </c>
      <c r="AG799" s="72">
        <f>ROW()</f>
        <v>799</v>
      </c>
    </row>
    <row r="800" spans="24:33" hidden="1" x14ac:dyDescent="0.35">
      <c r="X800" s="66">
        <v>5</v>
      </c>
      <c r="Y800" s="66" t="s">
        <v>499</v>
      </c>
      <c r="Z800" s="66" t="s">
        <v>21</v>
      </c>
      <c r="AA800" s="66" t="str">
        <f>IF(OR(VLOOKUP(Table1[[#This Row],[sheet]],Prg!$A$7:$F$31,6,FALSE)=Prg!$O$2,VLOOKUP(Table1[[#This Row],[sheet]],Prg!$A$7:$F$31,6,FALSE)=Prg!$O$3),"Yes","No")</f>
        <v>No</v>
      </c>
      <c r="AB800" s="66">
        <v>2024</v>
      </c>
      <c r="AC800" s="72">
        <v>17</v>
      </c>
      <c r="AD800" s="66">
        <f ca="1">IF(ISERROR(VLOOKUP(Table1[[#This Row],[item]],INDIRECT("'"&amp;Table1[[#This Row],[sheet]]&amp;"'!$A$8:$T$42"),Table1[[#This Row],[r]],FALSE)),"",VLOOKUP(Table1[[#This Row],[item]],INDIRECT("'"&amp;Table1[[#This Row],[sheet]]&amp;"'!$A$8:$T$42"),Table1[[#This Row],[r]],FALSE))</f>
        <v>0</v>
      </c>
      <c r="AE800" s="72" t="str">
        <f>IF(VLOOKUP(Table1[[#This Row],[sheet]],Prg!$A$7:$J$31,10,FALSE)="","",VLOOKUP(Table1[[#This Row],[sheet]],Prg!$A$7:$J$31,10,FALSE)*1)</f>
        <v/>
      </c>
      <c r="AF800" s="72">
        <f>VLOOKUP(Table1[[#This Row],[sheet]],Prg!$A$7:$J$31,5,FALSE)</f>
        <v>0</v>
      </c>
      <c r="AG800" s="72">
        <f>ROW()</f>
        <v>800</v>
      </c>
    </row>
    <row r="801" spans="24:33" hidden="1" x14ac:dyDescent="0.35">
      <c r="X801" s="66">
        <v>5</v>
      </c>
      <c r="Y801" s="66" t="s">
        <v>500</v>
      </c>
      <c r="Z801" s="66" t="s">
        <v>22</v>
      </c>
      <c r="AA801" s="66" t="str">
        <f>IF(OR(VLOOKUP(Table1[[#This Row],[sheet]],Prg!$A$7:$F$31,6,FALSE)=Prg!$O$2,VLOOKUP(Table1[[#This Row],[sheet]],Prg!$A$7:$F$31,6,FALSE)=Prg!$O$3),"Yes","No")</f>
        <v>No</v>
      </c>
      <c r="AB801" s="66">
        <v>2024</v>
      </c>
      <c r="AC801" s="72">
        <v>17</v>
      </c>
      <c r="AD801" s="66">
        <f ca="1">IF(ISERROR(VLOOKUP(Table1[[#This Row],[item]],INDIRECT("'"&amp;Table1[[#This Row],[sheet]]&amp;"'!$A$8:$T$42"),Table1[[#This Row],[r]],FALSE)),"",VLOOKUP(Table1[[#This Row],[item]],INDIRECT("'"&amp;Table1[[#This Row],[sheet]]&amp;"'!$A$8:$T$42"),Table1[[#This Row],[r]],FALSE))</f>
        <v>0</v>
      </c>
      <c r="AE801" s="72" t="str">
        <f>IF(VLOOKUP(Table1[[#This Row],[sheet]],Prg!$A$7:$J$31,10,FALSE)="","",VLOOKUP(Table1[[#This Row],[sheet]],Prg!$A$7:$J$31,10,FALSE)*1)</f>
        <v/>
      </c>
      <c r="AF801" s="72">
        <f>VLOOKUP(Table1[[#This Row],[sheet]],Prg!$A$7:$J$31,5,FALSE)</f>
        <v>0</v>
      </c>
      <c r="AG801" s="72">
        <f>ROW()</f>
        <v>801</v>
      </c>
    </row>
    <row r="802" spans="24:33" hidden="1" x14ac:dyDescent="0.35">
      <c r="X802" s="66">
        <v>5</v>
      </c>
      <c r="Y802" s="66" t="s">
        <v>501</v>
      </c>
      <c r="Z802" s="66" t="s">
        <v>23</v>
      </c>
      <c r="AA802" s="66" t="str">
        <f>IF(OR(VLOOKUP(Table1[[#This Row],[sheet]],Prg!$A$7:$F$31,6,FALSE)=Prg!$O$2,VLOOKUP(Table1[[#This Row],[sheet]],Prg!$A$7:$F$31,6,FALSE)=Prg!$O$3),"Yes","No")</f>
        <v>No</v>
      </c>
      <c r="AB802" s="66">
        <v>2024</v>
      </c>
      <c r="AC802" s="72">
        <v>17</v>
      </c>
      <c r="AD802" s="66">
        <f ca="1">IF(ISERROR(VLOOKUP(Table1[[#This Row],[item]],INDIRECT("'"&amp;Table1[[#This Row],[sheet]]&amp;"'!$A$8:$T$42"),Table1[[#This Row],[r]],FALSE)),"",VLOOKUP(Table1[[#This Row],[item]],INDIRECT("'"&amp;Table1[[#This Row],[sheet]]&amp;"'!$A$8:$T$42"),Table1[[#This Row],[r]],FALSE))</f>
        <v>0</v>
      </c>
      <c r="AE802" s="72" t="str">
        <f>IF(VLOOKUP(Table1[[#This Row],[sheet]],Prg!$A$7:$J$31,10,FALSE)="","",VLOOKUP(Table1[[#This Row],[sheet]],Prg!$A$7:$J$31,10,FALSE)*1)</f>
        <v/>
      </c>
      <c r="AF802" s="72">
        <f>VLOOKUP(Table1[[#This Row],[sheet]],Prg!$A$7:$J$31,5,FALSE)</f>
        <v>0</v>
      </c>
      <c r="AG802" s="72">
        <f>ROW()</f>
        <v>802</v>
      </c>
    </row>
    <row r="803" spans="24:33" hidden="1" x14ac:dyDescent="0.35">
      <c r="X803" s="66">
        <v>5</v>
      </c>
      <c r="Y803" s="66" t="s">
        <v>502</v>
      </c>
      <c r="Z803" s="66" t="s">
        <v>467</v>
      </c>
      <c r="AA803" s="66" t="str">
        <f>IF(OR(VLOOKUP(Table1[[#This Row],[sheet]],Prg!$A$7:$F$31,6,FALSE)=Prg!$O$2,VLOOKUP(Table1[[#This Row],[sheet]],Prg!$A$7:$F$31,6,FALSE)=Prg!$O$3),"Yes","No")</f>
        <v>No</v>
      </c>
      <c r="AB803" s="66">
        <v>2024</v>
      </c>
      <c r="AC803" s="72">
        <v>17</v>
      </c>
      <c r="AD803" s="66">
        <f ca="1">IF(ISERROR(VLOOKUP(Table1[[#This Row],[item]],INDIRECT("'"&amp;Table1[[#This Row],[sheet]]&amp;"'!$A$8:$T$42"),Table1[[#This Row],[r]],FALSE)),"",VLOOKUP(Table1[[#This Row],[item]],INDIRECT("'"&amp;Table1[[#This Row],[sheet]]&amp;"'!$A$8:$T$42"),Table1[[#This Row],[r]],FALSE))</f>
        <v>0</v>
      </c>
      <c r="AE803" s="72" t="str">
        <f>IF(VLOOKUP(Table1[[#This Row],[sheet]],Prg!$A$7:$J$31,10,FALSE)="","",VLOOKUP(Table1[[#This Row],[sheet]],Prg!$A$7:$J$31,10,FALSE)*1)</f>
        <v/>
      </c>
      <c r="AF803" s="72">
        <f>VLOOKUP(Table1[[#This Row],[sheet]],Prg!$A$7:$J$31,5,FALSE)</f>
        <v>0</v>
      </c>
      <c r="AG803" s="72">
        <f>ROW()</f>
        <v>803</v>
      </c>
    </row>
    <row r="804" spans="24:33" hidden="1" x14ac:dyDescent="0.35">
      <c r="X804" s="66">
        <v>5</v>
      </c>
      <c r="Y804" s="66" t="s">
        <v>473</v>
      </c>
      <c r="Z804" s="66" t="s">
        <v>1</v>
      </c>
      <c r="AA804" s="66" t="str">
        <f>IF(OR(VLOOKUP(Table1[[#This Row],[sheet]],Prg!$A$7:$F$31,6,FALSE)=Prg!$O$2,VLOOKUP(Table1[[#This Row],[sheet]],Prg!$A$7:$F$31,6,FALSE)=Prg!$O$3),"Yes","No")</f>
        <v>No</v>
      </c>
      <c r="AB804" s="66">
        <v>2024</v>
      </c>
      <c r="AC804" s="72">
        <v>17</v>
      </c>
      <c r="AD804" s="66">
        <f ca="1">IF(ISERROR(VLOOKUP(Table1[[#This Row],[item]],INDIRECT("'"&amp;Table1[[#This Row],[sheet]]&amp;"'!$A$8:$T$42"),Table1[[#This Row],[r]],FALSE)),"",VLOOKUP(Table1[[#This Row],[item]],INDIRECT("'"&amp;Table1[[#This Row],[sheet]]&amp;"'!$A$8:$T$42"),Table1[[#This Row],[r]],FALSE))</f>
        <v>0</v>
      </c>
      <c r="AE804" s="72" t="str">
        <f>IF(VLOOKUP(Table1[[#This Row],[sheet]],Prg!$A$7:$J$31,10,FALSE)="","",VLOOKUP(Table1[[#This Row],[sheet]],Prg!$A$7:$J$31,10,FALSE)*1)</f>
        <v/>
      </c>
      <c r="AF804" s="72">
        <f>VLOOKUP(Table1[[#This Row],[sheet]],Prg!$A$7:$J$31,5,FALSE)</f>
        <v>0</v>
      </c>
      <c r="AG804" s="72">
        <f>ROW()</f>
        <v>804</v>
      </c>
    </row>
    <row r="805" spans="24:33" hidden="1" x14ac:dyDescent="0.35">
      <c r="X805" s="66">
        <v>5</v>
      </c>
      <c r="Y805" s="66" t="s">
        <v>474</v>
      </c>
      <c r="Z805" s="66" t="s">
        <v>24</v>
      </c>
      <c r="AA805" s="66" t="str">
        <f>IF(OR(VLOOKUP(Table1[[#This Row],[sheet]],Prg!$A$7:$F$31,6,FALSE)=Prg!$O$2,VLOOKUP(Table1[[#This Row],[sheet]],Prg!$A$7:$F$31,6,FALSE)=Prg!$O$3),"Yes","No")</f>
        <v>No</v>
      </c>
      <c r="AB805" s="66">
        <v>2024</v>
      </c>
      <c r="AC805" s="72">
        <v>17</v>
      </c>
      <c r="AD805" s="66">
        <f ca="1">IF(ISERROR(VLOOKUP(Table1[[#This Row],[item]],INDIRECT("'"&amp;Table1[[#This Row],[sheet]]&amp;"'!$A$8:$T$42"),Table1[[#This Row],[r]],FALSE)),"",VLOOKUP(Table1[[#This Row],[item]],INDIRECT("'"&amp;Table1[[#This Row],[sheet]]&amp;"'!$A$8:$T$42"),Table1[[#This Row],[r]],FALSE))</f>
        <v>0</v>
      </c>
      <c r="AE805" s="72" t="str">
        <f>IF(VLOOKUP(Table1[[#This Row],[sheet]],Prg!$A$7:$J$31,10,FALSE)="","",VLOOKUP(Table1[[#This Row],[sheet]],Prg!$A$7:$J$31,10,FALSE)*1)</f>
        <v/>
      </c>
      <c r="AF805" s="72">
        <f>VLOOKUP(Table1[[#This Row],[sheet]],Prg!$A$7:$J$31,5,FALSE)</f>
        <v>0</v>
      </c>
      <c r="AG805" s="72">
        <f>ROW()</f>
        <v>805</v>
      </c>
    </row>
    <row r="806" spans="24:33" hidden="1" x14ac:dyDescent="0.35">
      <c r="X806" s="66">
        <v>5</v>
      </c>
      <c r="Y806" s="66" t="s">
        <v>477</v>
      </c>
      <c r="Z806" s="66" t="s">
        <v>25</v>
      </c>
      <c r="AA806" s="66" t="str">
        <f>IF(OR(VLOOKUP(Table1[[#This Row],[sheet]],Prg!$A$7:$F$31,6,FALSE)=Prg!$O$2,VLOOKUP(Table1[[#This Row],[sheet]],Prg!$A$7:$F$31,6,FALSE)=Prg!$O$3),"Yes","No")</f>
        <v>No</v>
      </c>
      <c r="AB806" s="66">
        <v>2024</v>
      </c>
      <c r="AC806" s="72">
        <v>17</v>
      </c>
      <c r="AD806" s="66">
        <f ca="1">IF(ISERROR(VLOOKUP(Table1[[#This Row],[item]],INDIRECT("'"&amp;Table1[[#This Row],[sheet]]&amp;"'!$A$8:$T$42"),Table1[[#This Row],[r]],FALSE)),"",VLOOKUP(Table1[[#This Row],[item]],INDIRECT("'"&amp;Table1[[#This Row],[sheet]]&amp;"'!$A$8:$T$42"),Table1[[#This Row],[r]],FALSE))</f>
        <v>0</v>
      </c>
      <c r="AE806" s="72" t="str">
        <f>IF(VLOOKUP(Table1[[#This Row],[sheet]],Prg!$A$7:$J$31,10,FALSE)="","",VLOOKUP(Table1[[#This Row],[sheet]],Prg!$A$7:$J$31,10,FALSE)*1)</f>
        <v/>
      </c>
      <c r="AF806" s="72">
        <f>VLOOKUP(Table1[[#This Row],[sheet]],Prg!$A$7:$J$31,5,FALSE)</f>
        <v>0</v>
      </c>
      <c r="AG806" s="72">
        <f>ROW()</f>
        <v>806</v>
      </c>
    </row>
    <row r="807" spans="24:33" hidden="1" x14ac:dyDescent="0.35">
      <c r="X807" s="66">
        <v>5</v>
      </c>
      <c r="Y807" s="66" t="s">
        <v>478</v>
      </c>
      <c r="Z807" s="66" t="s">
        <v>26</v>
      </c>
      <c r="AA807" s="66" t="str">
        <f>IF(OR(VLOOKUP(Table1[[#This Row],[sheet]],Prg!$A$7:$F$31,6,FALSE)=Prg!$O$2,VLOOKUP(Table1[[#This Row],[sheet]],Prg!$A$7:$F$31,6,FALSE)=Prg!$O$3),"Yes","No")</f>
        <v>No</v>
      </c>
      <c r="AB807" s="66">
        <v>2024</v>
      </c>
      <c r="AC807" s="72">
        <v>17</v>
      </c>
      <c r="AD807" s="66">
        <f ca="1">IF(ISERROR(VLOOKUP(Table1[[#This Row],[item]],INDIRECT("'"&amp;Table1[[#This Row],[sheet]]&amp;"'!$A$8:$T$42"),Table1[[#This Row],[r]],FALSE)),"",VLOOKUP(Table1[[#This Row],[item]],INDIRECT("'"&amp;Table1[[#This Row],[sheet]]&amp;"'!$A$8:$T$42"),Table1[[#This Row],[r]],FALSE))</f>
        <v>0</v>
      </c>
      <c r="AE807" s="72" t="str">
        <f>IF(VLOOKUP(Table1[[#This Row],[sheet]],Prg!$A$7:$J$31,10,FALSE)="","",VLOOKUP(Table1[[#This Row],[sheet]],Prg!$A$7:$J$31,10,FALSE)*1)</f>
        <v/>
      </c>
      <c r="AF807" s="72">
        <f>VLOOKUP(Table1[[#This Row],[sheet]],Prg!$A$7:$J$31,5,FALSE)</f>
        <v>0</v>
      </c>
      <c r="AG807" s="72">
        <f>ROW()</f>
        <v>807</v>
      </c>
    </row>
    <row r="808" spans="24:33" hidden="1" x14ac:dyDescent="0.35">
      <c r="X808" s="66">
        <v>5</v>
      </c>
      <c r="Y808" s="66" t="s">
        <v>479</v>
      </c>
      <c r="Z808" s="66" t="s">
        <v>27</v>
      </c>
      <c r="AA808" s="66" t="str">
        <f>IF(OR(VLOOKUP(Table1[[#This Row],[sheet]],Prg!$A$7:$F$31,6,FALSE)=Prg!$O$2,VLOOKUP(Table1[[#This Row],[sheet]],Prg!$A$7:$F$31,6,FALSE)=Prg!$O$3),"Yes","No")</f>
        <v>No</v>
      </c>
      <c r="AB808" s="66">
        <v>2024</v>
      </c>
      <c r="AC808" s="72">
        <v>17</v>
      </c>
      <c r="AD808" s="66">
        <f ca="1">IF(ISERROR(VLOOKUP(Table1[[#This Row],[item]],INDIRECT("'"&amp;Table1[[#This Row],[sheet]]&amp;"'!$A$8:$T$42"),Table1[[#This Row],[r]],FALSE)),"",VLOOKUP(Table1[[#This Row],[item]],INDIRECT("'"&amp;Table1[[#This Row],[sheet]]&amp;"'!$A$8:$T$42"),Table1[[#This Row],[r]],FALSE))</f>
        <v>0</v>
      </c>
      <c r="AE808" s="72" t="str">
        <f>IF(VLOOKUP(Table1[[#This Row],[sheet]],Prg!$A$7:$J$31,10,FALSE)="","",VLOOKUP(Table1[[#This Row],[sheet]],Prg!$A$7:$J$31,10,FALSE)*1)</f>
        <v/>
      </c>
      <c r="AF808" s="72">
        <f>VLOOKUP(Table1[[#This Row],[sheet]],Prg!$A$7:$J$31,5,FALSE)</f>
        <v>0</v>
      </c>
      <c r="AG808" s="72">
        <f>ROW()</f>
        <v>808</v>
      </c>
    </row>
    <row r="809" spans="24:33" hidden="1" x14ac:dyDescent="0.35">
      <c r="X809" s="66">
        <v>5</v>
      </c>
      <c r="Y809" s="66" t="s">
        <v>475</v>
      </c>
      <c r="Z809" s="66" t="s">
        <v>28</v>
      </c>
      <c r="AA809" s="66" t="str">
        <f>IF(OR(VLOOKUP(Table1[[#This Row],[sheet]],Prg!$A$7:$F$31,6,FALSE)=Prg!$O$2,VLOOKUP(Table1[[#This Row],[sheet]],Prg!$A$7:$F$31,6,FALSE)=Prg!$O$3),"Yes","No")</f>
        <v>No</v>
      </c>
      <c r="AB809" s="66">
        <v>2024</v>
      </c>
      <c r="AC809" s="72">
        <v>17</v>
      </c>
      <c r="AD809" s="66">
        <f ca="1">IF(ISERROR(VLOOKUP(Table1[[#This Row],[item]],INDIRECT("'"&amp;Table1[[#This Row],[sheet]]&amp;"'!$A$8:$T$42"),Table1[[#This Row],[r]],FALSE)),"",VLOOKUP(Table1[[#This Row],[item]],INDIRECT("'"&amp;Table1[[#This Row],[sheet]]&amp;"'!$A$8:$T$42"),Table1[[#This Row],[r]],FALSE))</f>
        <v>0</v>
      </c>
      <c r="AE809" s="72" t="str">
        <f>IF(VLOOKUP(Table1[[#This Row],[sheet]],Prg!$A$7:$J$31,10,FALSE)="","",VLOOKUP(Table1[[#This Row],[sheet]],Prg!$A$7:$J$31,10,FALSE)*1)</f>
        <v/>
      </c>
      <c r="AF809" s="72">
        <f>VLOOKUP(Table1[[#This Row],[sheet]],Prg!$A$7:$J$31,5,FALSE)</f>
        <v>0</v>
      </c>
      <c r="AG809" s="72">
        <f>ROW()</f>
        <v>809</v>
      </c>
    </row>
    <row r="810" spans="24:33" hidden="1" x14ac:dyDescent="0.35">
      <c r="X810" s="66">
        <v>5</v>
      </c>
      <c r="Y810" s="66" t="s">
        <v>480</v>
      </c>
      <c r="Z810" s="66" t="s">
        <v>29</v>
      </c>
      <c r="AA810" s="66" t="str">
        <f>IF(OR(VLOOKUP(Table1[[#This Row],[sheet]],Prg!$A$7:$F$31,6,FALSE)=Prg!$O$2,VLOOKUP(Table1[[#This Row],[sheet]],Prg!$A$7:$F$31,6,FALSE)=Prg!$O$3),"Yes","No")</f>
        <v>No</v>
      </c>
      <c r="AB810" s="66">
        <v>2024</v>
      </c>
      <c r="AC810" s="72">
        <v>17</v>
      </c>
      <c r="AD810" s="66">
        <f ca="1">IF(ISERROR(VLOOKUP(Table1[[#This Row],[item]],INDIRECT("'"&amp;Table1[[#This Row],[sheet]]&amp;"'!$A$8:$T$42"),Table1[[#This Row],[r]],FALSE)),"",VLOOKUP(Table1[[#This Row],[item]],INDIRECT("'"&amp;Table1[[#This Row],[sheet]]&amp;"'!$A$8:$T$42"),Table1[[#This Row],[r]],FALSE))</f>
        <v>0</v>
      </c>
      <c r="AE810" s="72" t="str">
        <f>IF(VLOOKUP(Table1[[#This Row],[sheet]],Prg!$A$7:$J$31,10,FALSE)="","",VLOOKUP(Table1[[#This Row],[sheet]],Prg!$A$7:$J$31,10,FALSE)*1)</f>
        <v/>
      </c>
      <c r="AF810" s="72">
        <f>VLOOKUP(Table1[[#This Row],[sheet]],Prg!$A$7:$J$31,5,FALSE)</f>
        <v>0</v>
      </c>
      <c r="AG810" s="72">
        <f>ROW()</f>
        <v>810</v>
      </c>
    </row>
    <row r="811" spans="24:33" hidden="1" x14ac:dyDescent="0.35">
      <c r="X811" s="66">
        <v>5</v>
      </c>
      <c r="Y811" s="66" t="s">
        <v>481</v>
      </c>
      <c r="Z811" s="66" t="s">
        <v>30</v>
      </c>
      <c r="AA811" s="66" t="str">
        <f>IF(OR(VLOOKUP(Table1[[#This Row],[sheet]],Prg!$A$7:$F$31,6,FALSE)=Prg!$O$2,VLOOKUP(Table1[[#This Row],[sheet]],Prg!$A$7:$F$31,6,FALSE)=Prg!$O$3),"Yes","No")</f>
        <v>No</v>
      </c>
      <c r="AB811" s="66">
        <v>2024</v>
      </c>
      <c r="AC811" s="72">
        <v>17</v>
      </c>
      <c r="AD811" s="66">
        <f ca="1">IF(ISERROR(VLOOKUP(Table1[[#This Row],[item]],INDIRECT("'"&amp;Table1[[#This Row],[sheet]]&amp;"'!$A$8:$T$42"),Table1[[#This Row],[r]],FALSE)),"",VLOOKUP(Table1[[#This Row],[item]],INDIRECT("'"&amp;Table1[[#This Row],[sheet]]&amp;"'!$A$8:$T$42"),Table1[[#This Row],[r]],FALSE))</f>
        <v>0</v>
      </c>
      <c r="AE811" s="72" t="str">
        <f>IF(VLOOKUP(Table1[[#This Row],[sheet]],Prg!$A$7:$J$31,10,FALSE)="","",VLOOKUP(Table1[[#This Row],[sheet]],Prg!$A$7:$J$31,10,FALSE)*1)</f>
        <v/>
      </c>
      <c r="AF811" s="72">
        <f>VLOOKUP(Table1[[#This Row],[sheet]],Prg!$A$7:$J$31,5,FALSE)</f>
        <v>0</v>
      </c>
      <c r="AG811" s="72">
        <f>ROW()</f>
        <v>811</v>
      </c>
    </row>
    <row r="812" spans="24:33" hidden="1" x14ac:dyDescent="0.35">
      <c r="X812" s="66">
        <v>5</v>
      </c>
      <c r="Y812" s="66" t="s">
        <v>482</v>
      </c>
      <c r="Z812" s="66" t="s">
        <v>27</v>
      </c>
      <c r="AA812" s="66" t="str">
        <f>IF(OR(VLOOKUP(Table1[[#This Row],[sheet]],Prg!$A$7:$F$31,6,FALSE)=Prg!$O$2,VLOOKUP(Table1[[#This Row],[sheet]],Prg!$A$7:$F$31,6,FALSE)=Prg!$O$3),"Yes","No")</f>
        <v>No</v>
      </c>
      <c r="AB812" s="66">
        <v>2024</v>
      </c>
      <c r="AC812" s="72">
        <v>17</v>
      </c>
      <c r="AD812" s="66">
        <f ca="1">IF(ISERROR(VLOOKUP(Table1[[#This Row],[item]],INDIRECT("'"&amp;Table1[[#This Row],[sheet]]&amp;"'!$A$8:$T$42"),Table1[[#This Row],[r]],FALSE)),"",VLOOKUP(Table1[[#This Row],[item]],INDIRECT("'"&amp;Table1[[#This Row],[sheet]]&amp;"'!$A$8:$T$42"),Table1[[#This Row],[r]],FALSE))</f>
        <v>0</v>
      </c>
      <c r="AE812" s="72" t="str">
        <f>IF(VLOOKUP(Table1[[#This Row],[sheet]],Prg!$A$7:$J$31,10,FALSE)="","",VLOOKUP(Table1[[#This Row],[sheet]],Prg!$A$7:$J$31,10,FALSE)*1)</f>
        <v/>
      </c>
      <c r="AF812" s="72">
        <f>VLOOKUP(Table1[[#This Row],[sheet]],Prg!$A$7:$J$31,5,FALSE)</f>
        <v>0</v>
      </c>
      <c r="AG812" s="72">
        <f>ROW()</f>
        <v>812</v>
      </c>
    </row>
    <row r="813" spans="24:33" hidden="1" x14ac:dyDescent="0.35">
      <c r="X813" s="66">
        <v>5</v>
      </c>
      <c r="Y813" s="66" t="s">
        <v>476</v>
      </c>
      <c r="Z813" s="66" t="s">
        <v>469</v>
      </c>
      <c r="AA813" s="66" t="str">
        <f>IF(OR(VLOOKUP(Table1[[#This Row],[sheet]],Prg!$A$7:$F$31,6,FALSE)=Prg!$O$2,VLOOKUP(Table1[[#This Row],[sheet]],Prg!$A$7:$F$31,6,FALSE)=Prg!$O$3),"Yes","No")</f>
        <v>No</v>
      </c>
      <c r="AB813" s="66">
        <v>2024</v>
      </c>
      <c r="AC813" s="72">
        <v>17</v>
      </c>
      <c r="AD813" s="66">
        <f ca="1">IF(ISERROR(VLOOKUP(Table1[[#This Row],[item]],INDIRECT("'"&amp;Table1[[#This Row],[sheet]]&amp;"'!$A$8:$T$42"),Table1[[#This Row],[r]],FALSE)),"",VLOOKUP(Table1[[#This Row],[item]],INDIRECT("'"&amp;Table1[[#This Row],[sheet]]&amp;"'!$A$8:$T$42"),Table1[[#This Row],[r]],FALSE))</f>
        <v>0</v>
      </c>
      <c r="AE813" s="72" t="str">
        <f>IF(VLOOKUP(Table1[[#This Row],[sheet]],Prg!$A$7:$J$31,10,FALSE)="","",VLOOKUP(Table1[[#This Row],[sheet]],Prg!$A$7:$J$31,10,FALSE)*1)</f>
        <v/>
      </c>
      <c r="AF813" s="72">
        <f>VLOOKUP(Table1[[#This Row],[sheet]],Prg!$A$7:$J$31,5,FALSE)</f>
        <v>0</v>
      </c>
      <c r="AG813" s="72">
        <f>ROW()</f>
        <v>813</v>
      </c>
    </row>
    <row r="814" spans="24:33" hidden="1" x14ac:dyDescent="0.35">
      <c r="X814" s="66">
        <v>5</v>
      </c>
      <c r="Y814" s="66" t="s">
        <v>483</v>
      </c>
      <c r="Z814" s="66" t="s">
        <v>470</v>
      </c>
      <c r="AA814" s="66" t="str">
        <f>IF(OR(VLOOKUP(Table1[[#This Row],[sheet]],Prg!$A$7:$F$31,6,FALSE)=Prg!$O$2,VLOOKUP(Table1[[#This Row],[sheet]],Prg!$A$7:$F$31,6,FALSE)=Prg!$O$3),"Yes","No")</f>
        <v>No</v>
      </c>
      <c r="AB814" s="66">
        <v>2024</v>
      </c>
      <c r="AC814" s="72">
        <v>17</v>
      </c>
      <c r="AD814" s="66">
        <f ca="1">IF(ISERROR(VLOOKUP(Table1[[#This Row],[item]],INDIRECT("'"&amp;Table1[[#This Row],[sheet]]&amp;"'!$A$8:$T$42"),Table1[[#This Row],[r]],FALSE)),"",VLOOKUP(Table1[[#This Row],[item]],INDIRECT("'"&amp;Table1[[#This Row],[sheet]]&amp;"'!$A$8:$T$42"),Table1[[#This Row],[r]],FALSE))</f>
        <v>0</v>
      </c>
      <c r="AE814" s="72" t="str">
        <f>IF(VLOOKUP(Table1[[#This Row],[sheet]],Prg!$A$7:$J$31,10,FALSE)="","",VLOOKUP(Table1[[#This Row],[sheet]],Prg!$A$7:$J$31,10,FALSE)*1)</f>
        <v/>
      </c>
      <c r="AF814" s="72">
        <f>VLOOKUP(Table1[[#This Row],[sheet]],Prg!$A$7:$J$31,5,FALSE)</f>
        <v>0</v>
      </c>
      <c r="AG814" s="72">
        <f>ROW()</f>
        <v>814</v>
      </c>
    </row>
    <row r="815" spans="24:33" hidden="1" x14ac:dyDescent="0.35">
      <c r="X815" s="66">
        <v>5</v>
      </c>
      <c r="Y815" s="66" t="s">
        <v>484</v>
      </c>
      <c r="Z815" s="66" t="s">
        <v>471</v>
      </c>
      <c r="AA815" s="66" t="str">
        <f>IF(OR(VLOOKUP(Table1[[#This Row],[sheet]],Prg!$A$7:$F$31,6,FALSE)=Prg!$O$2,VLOOKUP(Table1[[#This Row],[sheet]],Prg!$A$7:$F$31,6,FALSE)=Prg!$O$3),"Yes","No")</f>
        <v>No</v>
      </c>
      <c r="AB815" s="66">
        <v>2024</v>
      </c>
      <c r="AC815" s="72">
        <v>17</v>
      </c>
      <c r="AD815" s="66">
        <f ca="1">IF(ISERROR(VLOOKUP(Table1[[#This Row],[item]],INDIRECT("'"&amp;Table1[[#This Row],[sheet]]&amp;"'!$A$8:$T$42"),Table1[[#This Row],[r]],FALSE)),"",VLOOKUP(Table1[[#This Row],[item]],INDIRECT("'"&amp;Table1[[#This Row],[sheet]]&amp;"'!$A$8:$T$42"),Table1[[#This Row],[r]],FALSE))</f>
        <v>0</v>
      </c>
      <c r="AE815" s="72" t="str">
        <f>IF(VLOOKUP(Table1[[#This Row],[sheet]],Prg!$A$7:$J$31,10,FALSE)="","",VLOOKUP(Table1[[#This Row],[sheet]],Prg!$A$7:$J$31,10,FALSE)*1)</f>
        <v/>
      </c>
      <c r="AF815" s="72">
        <f>VLOOKUP(Table1[[#This Row],[sheet]],Prg!$A$7:$J$31,5,FALSE)</f>
        <v>0</v>
      </c>
      <c r="AG815" s="72">
        <f>ROW()</f>
        <v>815</v>
      </c>
    </row>
    <row r="816" spans="24:33" hidden="1" x14ac:dyDescent="0.35">
      <c r="X816" s="66">
        <v>5</v>
      </c>
      <c r="Y816" s="66" t="s">
        <v>485</v>
      </c>
      <c r="Z816" s="66" t="s">
        <v>472</v>
      </c>
      <c r="AA816" s="66" t="str">
        <f>IF(OR(VLOOKUP(Table1[[#This Row],[sheet]],Prg!$A$7:$F$31,6,FALSE)=Prg!$O$2,VLOOKUP(Table1[[#This Row],[sheet]],Prg!$A$7:$F$31,6,FALSE)=Prg!$O$3),"Yes","No")</f>
        <v>No</v>
      </c>
      <c r="AB816" s="66">
        <v>2024</v>
      </c>
      <c r="AC816" s="72">
        <v>17</v>
      </c>
      <c r="AD816" s="66">
        <f ca="1">IF(ISERROR(VLOOKUP(Table1[[#This Row],[item]],INDIRECT("'"&amp;Table1[[#This Row],[sheet]]&amp;"'!$A$8:$T$42"),Table1[[#This Row],[r]],FALSE)),"",VLOOKUP(Table1[[#This Row],[item]],INDIRECT("'"&amp;Table1[[#This Row],[sheet]]&amp;"'!$A$8:$T$42"),Table1[[#This Row],[r]],FALSE))</f>
        <v>0</v>
      </c>
      <c r="AE816" s="72" t="str">
        <f>IF(VLOOKUP(Table1[[#This Row],[sheet]],Prg!$A$7:$J$31,10,FALSE)="","",VLOOKUP(Table1[[#This Row],[sheet]],Prg!$A$7:$J$31,10,FALSE)*1)</f>
        <v/>
      </c>
      <c r="AF816" s="72">
        <f>VLOOKUP(Table1[[#This Row],[sheet]],Prg!$A$7:$J$31,5,FALSE)</f>
        <v>0</v>
      </c>
      <c r="AG816" s="72">
        <f>ROW()</f>
        <v>816</v>
      </c>
    </row>
    <row r="817" spans="24:33" hidden="1" x14ac:dyDescent="0.35">
      <c r="X817" s="66">
        <v>5</v>
      </c>
      <c r="Y817" s="66" t="s">
        <v>486</v>
      </c>
      <c r="Z817" s="66" t="s">
        <v>31</v>
      </c>
      <c r="AA817" s="66" t="str">
        <f>IF(OR(VLOOKUP(Table1[[#This Row],[sheet]],Prg!$A$7:$F$31,6,FALSE)=Prg!$O$2,VLOOKUP(Table1[[#This Row],[sheet]],Prg!$A$7:$F$31,6,FALSE)=Prg!$O$3),"Yes","No")</f>
        <v>No</v>
      </c>
      <c r="AB817" s="66">
        <v>2024</v>
      </c>
      <c r="AC817" s="72">
        <v>17</v>
      </c>
      <c r="AD817" s="66">
        <f ca="1">IF(ISERROR(VLOOKUP(Table1[[#This Row],[item]],INDIRECT("'"&amp;Table1[[#This Row],[sheet]]&amp;"'!$A$8:$T$42"),Table1[[#This Row],[r]],FALSE)),"",VLOOKUP(Table1[[#This Row],[item]],INDIRECT("'"&amp;Table1[[#This Row],[sheet]]&amp;"'!$A$8:$T$42"),Table1[[#This Row],[r]],FALSE))</f>
        <v>0</v>
      </c>
      <c r="AE817" s="72" t="str">
        <f>IF(VLOOKUP(Table1[[#This Row],[sheet]],Prg!$A$7:$J$31,10,FALSE)="","",VLOOKUP(Table1[[#This Row],[sheet]],Prg!$A$7:$J$31,10,FALSE)*1)</f>
        <v/>
      </c>
      <c r="AF817" s="72">
        <f>VLOOKUP(Table1[[#This Row],[sheet]],Prg!$A$7:$J$31,5,FALSE)</f>
        <v>0</v>
      </c>
      <c r="AG817" s="72">
        <f>ROW()</f>
        <v>817</v>
      </c>
    </row>
    <row r="818" spans="24:33" hidden="1" x14ac:dyDescent="0.35">
      <c r="X818" s="66">
        <v>5</v>
      </c>
      <c r="Y818" s="70" t="s">
        <v>487</v>
      </c>
      <c r="Z818" s="70" t="s">
        <v>12</v>
      </c>
      <c r="AA818" s="70" t="str">
        <f>IF(OR(VLOOKUP(Table1[[#This Row],[sheet]],Prg!$A$7:$F$31,6,FALSE)=Prg!$O$2,VLOOKUP(Table1[[#This Row],[sheet]],Prg!$A$7:$F$31,6,FALSE)=Prg!$O$3),"Yes","No")</f>
        <v>No</v>
      </c>
      <c r="AB818" s="70">
        <v>2025</v>
      </c>
      <c r="AC818" s="72">
        <v>18</v>
      </c>
      <c r="AD818" s="66">
        <f ca="1">IF(ISERROR(VLOOKUP(Table1[[#This Row],[item]],INDIRECT("'"&amp;Table1[[#This Row],[sheet]]&amp;"'!$A$8:$T$42"),Table1[[#This Row],[r]],FALSE)),"",VLOOKUP(Table1[[#This Row],[item]],INDIRECT("'"&amp;Table1[[#This Row],[sheet]]&amp;"'!$A$8:$T$42"),Table1[[#This Row],[r]],FALSE))</f>
        <v>0</v>
      </c>
      <c r="AE818" s="72" t="str">
        <f>IF(VLOOKUP(Table1[[#This Row],[sheet]],Prg!$A$7:$J$31,10,FALSE)="","",VLOOKUP(Table1[[#This Row],[sheet]],Prg!$A$7:$J$31,10,FALSE)*1)</f>
        <v/>
      </c>
      <c r="AF818" s="72">
        <f>VLOOKUP(Table1[[#This Row],[sheet]],Prg!$A$7:$J$31,5,FALSE)</f>
        <v>0</v>
      </c>
      <c r="AG818" s="72">
        <f>ROW()</f>
        <v>818</v>
      </c>
    </row>
    <row r="819" spans="24:33" hidden="1" x14ac:dyDescent="0.35">
      <c r="X819" s="66">
        <v>5</v>
      </c>
      <c r="Y819" s="66" t="s">
        <v>488</v>
      </c>
      <c r="Z819" s="66" t="s">
        <v>13</v>
      </c>
      <c r="AA819" s="66" t="str">
        <f>IF(OR(VLOOKUP(Table1[[#This Row],[sheet]],Prg!$A$7:$F$31,6,FALSE)=Prg!$O$2,VLOOKUP(Table1[[#This Row],[sheet]],Prg!$A$7:$F$31,6,FALSE)=Prg!$O$3),"Yes","No")</f>
        <v>No</v>
      </c>
      <c r="AB819" s="66">
        <v>2025</v>
      </c>
      <c r="AC819" s="72">
        <v>18</v>
      </c>
      <c r="AD819" s="66">
        <f ca="1">IF(ISERROR(VLOOKUP(Table1[[#This Row],[item]],INDIRECT("'"&amp;Table1[[#This Row],[sheet]]&amp;"'!$A$8:$T$42"),Table1[[#This Row],[r]],FALSE)),"",VLOOKUP(Table1[[#This Row],[item]],INDIRECT("'"&amp;Table1[[#This Row],[sheet]]&amp;"'!$A$8:$T$42"),Table1[[#This Row],[r]],FALSE))</f>
        <v>0</v>
      </c>
      <c r="AE819" s="72" t="str">
        <f>IF(VLOOKUP(Table1[[#This Row],[sheet]],Prg!$A$7:$J$31,10,FALSE)="","",VLOOKUP(Table1[[#This Row],[sheet]],Prg!$A$7:$J$31,10,FALSE)*1)</f>
        <v/>
      </c>
      <c r="AF819" s="72">
        <f>VLOOKUP(Table1[[#This Row],[sheet]],Prg!$A$7:$J$31,5,FALSE)</f>
        <v>0</v>
      </c>
      <c r="AG819" s="72">
        <f>ROW()</f>
        <v>819</v>
      </c>
    </row>
    <row r="820" spans="24:33" hidden="1" x14ac:dyDescent="0.35">
      <c r="X820" s="66">
        <v>5</v>
      </c>
      <c r="Y820" s="66" t="s">
        <v>489</v>
      </c>
      <c r="Z820" s="66" t="s">
        <v>14</v>
      </c>
      <c r="AA820" s="66" t="str">
        <f>IF(OR(VLOOKUP(Table1[[#This Row],[sheet]],Prg!$A$7:$F$31,6,FALSE)=Prg!$O$2,VLOOKUP(Table1[[#This Row],[sheet]],Prg!$A$7:$F$31,6,FALSE)=Prg!$O$3),"Yes","No")</f>
        <v>No</v>
      </c>
      <c r="AB820" s="66">
        <v>2025</v>
      </c>
      <c r="AC820" s="72">
        <v>18</v>
      </c>
      <c r="AD820" s="66">
        <f ca="1">IF(ISERROR(VLOOKUP(Table1[[#This Row],[item]],INDIRECT("'"&amp;Table1[[#This Row],[sheet]]&amp;"'!$A$8:$T$42"),Table1[[#This Row],[r]],FALSE)),"",VLOOKUP(Table1[[#This Row],[item]],INDIRECT("'"&amp;Table1[[#This Row],[sheet]]&amp;"'!$A$8:$T$42"),Table1[[#This Row],[r]],FALSE))</f>
        <v>0</v>
      </c>
      <c r="AE820" s="72" t="str">
        <f>IF(VLOOKUP(Table1[[#This Row],[sheet]],Prg!$A$7:$J$31,10,FALSE)="","",VLOOKUP(Table1[[#This Row],[sheet]],Prg!$A$7:$J$31,10,FALSE)*1)</f>
        <v/>
      </c>
      <c r="AF820" s="72">
        <f>VLOOKUP(Table1[[#This Row],[sheet]],Prg!$A$7:$J$31,5,FALSE)</f>
        <v>0</v>
      </c>
      <c r="AG820" s="72">
        <f>ROW()</f>
        <v>820</v>
      </c>
    </row>
    <row r="821" spans="24:33" hidden="1" x14ac:dyDescent="0.35">
      <c r="X821" s="66">
        <v>5</v>
      </c>
      <c r="Y821" s="66" t="s">
        <v>490</v>
      </c>
      <c r="Z821" s="66" t="s">
        <v>464</v>
      </c>
      <c r="AA821" s="66" t="str">
        <f>IF(OR(VLOOKUP(Table1[[#This Row],[sheet]],Prg!$A$7:$F$31,6,FALSE)=Prg!$O$2,VLOOKUP(Table1[[#This Row],[sheet]],Prg!$A$7:$F$31,6,FALSE)=Prg!$O$3),"Yes","No")</f>
        <v>No</v>
      </c>
      <c r="AB821" s="66">
        <v>2025</v>
      </c>
      <c r="AC821" s="72">
        <v>18</v>
      </c>
      <c r="AD821" s="66">
        <f ca="1">IF(ISERROR(VLOOKUP(Table1[[#This Row],[item]],INDIRECT("'"&amp;Table1[[#This Row],[sheet]]&amp;"'!$A$8:$T$42"),Table1[[#This Row],[r]],FALSE)),"",VLOOKUP(Table1[[#This Row],[item]],INDIRECT("'"&amp;Table1[[#This Row],[sheet]]&amp;"'!$A$8:$T$42"),Table1[[#This Row],[r]],FALSE))</f>
        <v>0</v>
      </c>
      <c r="AE821" s="72" t="str">
        <f>IF(VLOOKUP(Table1[[#This Row],[sheet]],Prg!$A$7:$J$31,10,FALSE)="","",VLOOKUP(Table1[[#This Row],[sheet]],Prg!$A$7:$J$31,10,FALSE)*1)</f>
        <v/>
      </c>
      <c r="AF821" s="72">
        <f>VLOOKUP(Table1[[#This Row],[sheet]],Prg!$A$7:$J$31,5,FALSE)</f>
        <v>0</v>
      </c>
      <c r="AG821" s="72">
        <f>ROW()</f>
        <v>821</v>
      </c>
    </row>
    <row r="822" spans="24:33" hidden="1" x14ac:dyDescent="0.35">
      <c r="X822" s="66">
        <v>5</v>
      </c>
      <c r="Y822" s="66" t="s">
        <v>491</v>
      </c>
      <c r="Z822" s="66" t="s">
        <v>15</v>
      </c>
      <c r="AA822" s="66" t="str">
        <f>IF(OR(VLOOKUP(Table1[[#This Row],[sheet]],Prg!$A$7:$F$31,6,FALSE)=Prg!$O$2,VLOOKUP(Table1[[#This Row],[sheet]],Prg!$A$7:$F$31,6,FALSE)=Prg!$O$3),"Yes","No")</f>
        <v>No</v>
      </c>
      <c r="AB822" s="66">
        <v>2025</v>
      </c>
      <c r="AC822" s="72">
        <v>18</v>
      </c>
      <c r="AD822" s="66">
        <f ca="1">IF(ISERROR(VLOOKUP(Table1[[#This Row],[item]],INDIRECT("'"&amp;Table1[[#This Row],[sheet]]&amp;"'!$A$8:$T$42"),Table1[[#This Row],[r]],FALSE)),"",VLOOKUP(Table1[[#This Row],[item]],INDIRECT("'"&amp;Table1[[#This Row],[sheet]]&amp;"'!$A$8:$T$42"),Table1[[#This Row],[r]],FALSE))</f>
        <v>0</v>
      </c>
      <c r="AE822" s="72" t="str">
        <f>IF(VLOOKUP(Table1[[#This Row],[sheet]],Prg!$A$7:$J$31,10,FALSE)="","",VLOOKUP(Table1[[#This Row],[sheet]],Prg!$A$7:$J$31,10,FALSE)*1)</f>
        <v/>
      </c>
      <c r="AF822" s="72">
        <f>VLOOKUP(Table1[[#This Row],[sheet]],Prg!$A$7:$J$31,5,FALSE)</f>
        <v>0</v>
      </c>
      <c r="AG822" s="72">
        <f>ROW()</f>
        <v>822</v>
      </c>
    </row>
    <row r="823" spans="24:33" hidden="1" x14ac:dyDescent="0.35">
      <c r="X823" s="66">
        <v>5</v>
      </c>
      <c r="Y823" s="66" t="s">
        <v>492</v>
      </c>
      <c r="Z823" s="66" t="s">
        <v>16</v>
      </c>
      <c r="AA823" s="66" t="str">
        <f>IF(OR(VLOOKUP(Table1[[#This Row],[sheet]],Prg!$A$7:$F$31,6,FALSE)=Prg!$O$2,VLOOKUP(Table1[[#This Row],[sheet]],Prg!$A$7:$F$31,6,FALSE)=Prg!$O$3),"Yes","No")</f>
        <v>No</v>
      </c>
      <c r="AB823" s="66">
        <v>2025</v>
      </c>
      <c r="AC823" s="72">
        <v>18</v>
      </c>
      <c r="AD823" s="66">
        <f ca="1">IF(ISERROR(VLOOKUP(Table1[[#This Row],[item]],INDIRECT("'"&amp;Table1[[#This Row],[sheet]]&amp;"'!$A$8:$T$42"),Table1[[#This Row],[r]],FALSE)),"",VLOOKUP(Table1[[#This Row],[item]],INDIRECT("'"&amp;Table1[[#This Row],[sheet]]&amp;"'!$A$8:$T$42"),Table1[[#This Row],[r]],FALSE))</f>
        <v>0</v>
      </c>
      <c r="AE823" s="72" t="str">
        <f>IF(VLOOKUP(Table1[[#This Row],[sheet]],Prg!$A$7:$J$31,10,FALSE)="","",VLOOKUP(Table1[[#This Row],[sheet]],Prg!$A$7:$J$31,10,FALSE)*1)</f>
        <v/>
      </c>
      <c r="AF823" s="72">
        <f>VLOOKUP(Table1[[#This Row],[sheet]],Prg!$A$7:$J$31,5,FALSE)</f>
        <v>0</v>
      </c>
      <c r="AG823" s="72">
        <f>ROW()</f>
        <v>823</v>
      </c>
    </row>
    <row r="824" spans="24:33" hidden="1" x14ac:dyDescent="0.35">
      <c r="X824" s="66">
        <v>5</v>
      </c>
      <c r="Y824" s="66" t="s">
        <v>493</v>
      </c>
      <c r="Z824" s="66" t="s">
        <v>17</v>
      </c>
      <c r="AA824" s="66" t="str">
        <f>IF(OR(VLOOKUP(Table1[[#This Row],[sheet]],Prg!$A$7:$F$31,6,FALSE)=Prg!$O$2,VLOOKUP(Table1[[#This Row],[sheet]],Prg!$A$7:$F$31,6,FALSE)=Prg!$O$3),"Yes","No")</f>
        <v>No</v>
      </c>
      <c r="AB824" s="66">
        <v>2025</v>
      </c>
      <c r="AC824" s="72">
        <v>18</v>
      </c>
      <c r="AD824" s="66">
        <f ca="1">IF(ISERROR(VLOOKUP(Table1[[#This Row],[item]],INDIRECT("'"&amp;Table1[[#This Row],[sheet]]&amp;"'!$A$8:$T$42"),Table1[[#This Row],[r]],FALSE)),"",VLOOKUP(Table1[[#This Row],[item]],INDIRECT("'"&amp;Table1[[#This Row],[sheet]]&amp;"'!$A$8:$T$42"),Table1[[#This Row],[r]],FALSE))</f>
        <v>0</v>
      </c>
      <c r="AE824" s="72" t="str">
        <f>IF(VLOOKUP(Table1[[#This Row],[sheet]],Prg!$A$7:$J$31,10,FALSE)="","",VLOOKUP(Table1[[#This Row],[sheet]],Prg!$A$7:$J$31,10,FALSE)*1)</f>
        <v/>
      </c>
      <c r="AF824" s="72">
        <f>VLOOKUP(Table1[[#This Row],[sheet]],Prg!$A$7:$J$31,5,FALSE)</f>
        <v>0</v>
      </c>
      <c r="AG824" s="72">
        <f>ROW()</f>
        <v>824</v>
      </c>
    </row>
    <row r="825" spans="24:33" hidden="1" x14ac:dyDescent="0.35">
      <c r="X825" s="66">
        <v>5</v>
      </c>
      <c r="Y825" s="66" t="s">
        <v>494</v>
      </c>
      <c r="Z825" s="66" t="s">
        <v>465</v>
      </c>
      <c r="AA825" s="66" t="str">
        <f>IF(OR(VLOOKUP(Table1[[#This Row],[sheet]],Prg!$A$7:$F$31,6,FALSE)=Prg!$O$2,VLOOKUP(Table1[[#This Row],[sheet]],Prg!$A$7:$F$31,6,FALSE)=Prg!$O$3),"Yes","No")</f>
        <v>No</v>
      </c>
      <c r="AB825" s="66">
        <v>2025</v>
      </c>
      <c r="AC825" s="72">
        <v>18</v>
      </c>
      <c r="AD825" s="66">
        <f ca="1">IF(ISERROR(VLOOKUP(Table1[[#This Row],[item]],INDIRECT("'"&amp;Table1[[#This Row],[sheet]]&amp;"'!$A$8:$T$42"),Table1[[#This Row],[r]],FALSE)),"",VLOOKUP(Table1[[#This Row],[item]],INDIRECT("'"&amp;Table1[[#This Row],[sheet]]&amp;"'!$A$8:$T$42"),Table1[[#This Row],[r]],FALSE))</f>
        <v>0</v>
      </c>
      <c r="AE825" s="72" t="str">
        <f>IF(VLOOKUP(Table1[[#This Row],[sheet]],Prg!$A$7:$J$31,10,FALSE)="","",VLOOKUP(Table1[[#This Row],[sheet]],Prg!$A$7:$J$31,10,FALSE)*1)</f>
        <v/>
      </c>
      <c r="AF825" s="72">
        <f>VLOOKUP(Table1[[#This Row],[sheet]],Prg!$A$7:$J$31,5,FALSE)</f>
        <v>0</v>
      </c>
      <c r="AG825" s="72">
        <f>ROW()</f>
        <v>825</v>
      </c>
    </row>
    <row r="826" spans="24:33" hidden="1" x14ac:dyDescent="0.35">
      <c r="X826" s="66">
        <v>5</v>
      </c>
      <c r="Y826" s="66" t="s">
        <v>495</v>
      </c>
      <c r="Z826" s="66" t="s">
        <v>18</v>
      </c>
      <c r="AA826" s="66" t="str">
        <f>IF(OR(VLOOKUP(Table1[[#This Row],[sheet]],Prg!$A$7:$F$31,6,FALSE)=Prg!$O$2,VLOOKUP(Table1[[#This Row],[sheet]],Prg!$A$7:$F$31,6,FALSE)=Prg!$O$3),"Yes","No")</f>
        <v>No</v>
      </c>
      <c r="AB826" s="66">
        <v>2025</v>
      </c>
      <c r="AC826" s="72">
        <v>18</v>
      </c>
      <c r="AD826" s="66">
        <f ca="1">IF(ISERROR(VLOOKUP(Table1[[#This Row],[item]],INDIRECT("'"&amp;Table1[[#This Row],[sheet]]&amp;"'!$A$8:$T$42"),Table1[[#This Row],[r]],FALSE)),"",VLOOKUP(Table1[[#This Row],[item]],INDIRECT("'"&amp;Table1[[#This Row],[sheet]]&amp;"'!$A$8:$T$42"),Table1[[#This Row],[r]],FALSE))</f>
        <v>0</v>
      </c>
      <c r="AE826" s="72" t="str">
        <f>IF(VLOOKUP(Table1[[#This Row],[sheet]],Prg!$A$7:$J$31,10,FALSE)="","",VLOOKUP(Table1[[#This Row],[sheet]],Prg!$A$7:$J$31,10,FALSE)*1)</f>
        <v/>
      </c>
      <c r="AF826" s="72">
        <f>VLOOKUP(Table1[[#This Row],[sheet]],Prg!$A$7:$J$31,5,FALSE)</f>
        <v>0</v>
      </c>
      <c r="AG826" s="72">
        <f>ROW()</f>
        <v>826</v>
      </c>
    </row>
    <row r="827" spans="24:33" hidden="1" x14ac:dyDescent="0.35">
      <c r="X827" s="66">
        <v>5</v>
      </c>
      <c r="Y827" s="66" t="s">
        <v>496</v>
      </c>
      <c r="Z827" s="66" t="s">
        <v>19</v>
      </c>
      <c r="AA827" s="66" t="str">
        <f>IF(OR(VLOOKUP(Table1[[#This Row],[sheet]],Prg!$A$7:$F$31,6,FALSE)=Prg!$O$2,VLOOKUP(Table1[[#This Row],[sheet]],Prg!$A$7:$F$31,6,FALSE)=Prg!$O$3),"Yes","No")</f>
        <v>No</v>
      </c>
      <c r="AB827" s="66">
        <v>2025</v>
      </c>
      <c r="AC827" s="72">
        <v>18</v>
      </c>
      <c r="AD827" s="66">
        <f ca="1">IF(ISERROR(VLOOKUP(Table1[[#This Row],[item]],INDIRECT("'"&amp;Table1[[#This Row],[sheet]]&amp;"'!$A$8:$T$42"),Table1[[#This Row],[r]],FALSE)),"",VLOOKUP(Table1[[#This Row],[item]],INDIRECT("'"&amp;Table1[[#This Row],[sheet]]&amp;"'!$A$8:$T$42"),Table1[[#This Row],[r]],FALSE))</f>
        <v>0</v>
      </c>
      <c r="AE827" s="72" t="str">
        <f>IF(VLOOKUP(Table1[[#This Row],[sheet]],Prg!$A$7:$J$31,10,FALSE)="","",VLOOKUP(Table1[[#This Row],[sheet]],Prg!$A$7:$J$31,10,FALSE)*1)</f>
        <v/>
      </c>
      <c r="AF827" s="72">
        <f>VLOOKUP(Table1[[#This Row],[sheet]],Prg!$A$7:$J$31,5,FALSE)</f>
        <v>0</v>
      </c>
      <c r="AG827" s="72">
        <f>ROW()</f>
        <v>827</v>
      </c>
    </row>
    <row r="828" spans="24:33" hidden="1" x14ac:dyDescent="0.35">
      <c r="X828" s="66">
        <v>5</v>
      </c>
      <c r="Y828" s="66" t="s">
        <v>497</v>
      </c>
      <c r="Z828" s="66" t="s">
        <v>20</v>
      </c>
      <c r="AA828" s="66" t="str">
        <f>IF(OR(VLOOKUP(Table1[[#This Row],[sheet]],Prg!$A$7:$F$31,6,FALSE)=Prg!$O$2,VLOOKUP(Table1[[#This Row],[sheet]],Prg!$A$7:$F$31,6,FALSE)=Prg!$O$3),"Yes","No")</f>
        <v>No</v>
      </c>
      <c r="AB828" s="66">
        <v>2025</v>
      </c>
      <c r="AC828" s="72">
        <v>18</v>
      </c>
      <c r="AD828" s="66">
        <f ca="1">IF(ISERROR(VLOOKUP(Table1[[#This Row],[item]],INDIRECT("'"&amp;Table1[[#This Row],[sheet]]&amp;"'!$A$8:$T$42"),Table1[[#This Row],[r]],FALSE)),"",VLOOKUP(Table1[[#This Row],[item]],INDIRECT("'"&amp;Table1[[#This Row],[sheet]]&amp;"'!$A$8:$T$42"),Table1[[#This Row],[r]],FALSE))</f>
        <v>0</v>
      </c>
      <c r="AE828" s="72" t="str">
        <f>IF(VLOOKUP(Table1[[#This Row],[sheet]],Prg!$A$7:$J$31,10,FALSE)="","",VLOOKUP(Table1[[#This Row],[sheet]],Prg!$A$7:$J$31,10,FALSE)*1)</f>
        <v/>
      </c>
      <c r="AF828" s="72">
        <f>VLOOKUP(Table1[[#This Row],[sheet]],Prg!$A$7:$J$31,5,FALSE)</f>
        <v>0</v>
      </c>
      <c r="AG828" s="72">
        <f>ROW()</f>
        <v>828</v>
      </c>
    </row>
    <row r="829" spans="24:33" hidden="1" x14ac:dyDescent="0.35">
      <c r="X829" s="66">
        <v>5</v>
      </c>
      <c r="Y829" s="66" t="s">
        <v>498</v>
      </c>
      <c r="Z829" s="66" t="s">
        <v>466</v>
      </c>
      <c r="AA829" s="66" t="str">
        <f>IF(OR(VLOOKUP(Table1[[#This Row],[sheet]],Prg!$A$7:$F$31,6,FALSE)=Prg!$O$2,VLOOKUP(Table1[[#This Row],[sheet]],Prg!$A$7:$F$31,6,FALSE)=Prg!$O$3),"Yes","No")</f>
        <v>No</v>
      </c>
      <c r="AB829" s="66">
        <v>2025</v>
      </c>
      <c r="AC829" s="72">
        <v>18</v>
      </c>
      <c r="AD829" s="66">
        <f ca="1">IF(ISERROR(VLOOKUP(Table1[[#This Row],[item]],INDIRECT("'"&amp;Table1[[#This Row],[sheet]]&amp;"'!$A$8:$T$42"),Table1[[#This Row],[r]],FALSE)),"",VLOOKUP(Table1[[#This Row],[item]],INDIRECT("'"&amp;Table1[[#This Row],[sheet]]&amp;"'!$A$8:$T$42"),Table1[[#This Row],[r]],FALSE))</f>
        <v>0</v>
      </c>
      <c r="AE829" s="72" t="str">
        <f>IF(VLOOKUP(Table1[[#This Row],[sheet]],Prg!$A$7:$J$31,10,FALSE)="","",VLOOKUP(Table1[[#This Row],[sheet]],Prg!$A$7:$J$31,10,FALSE)*1)</f>
        <v/>
      </c>
      <c r="AF829" s="72">
        <f>VLOOKUP(Table1[[#This Row],[sheet]],Prg!$A$7:$J$31,5,FALSE)</f>
        <v>0</v>
      </c>
      <c r="AG829" s="72">
        <f>ROW()</f>
        <v>829</v>
      </c>
    </row>
    <row r="830" spans="24:33" hidden="1" x14ac:dyDescent="0.35">
      <c r="X830" s="66">
        <v>5</v>
      </c>
      <c r="Y830" s="66" t="s">
        <v>499</v>
      </c>
      <c r="Z830" s="66" t="s">
        <v>21</v>
      </c>
      <c r="AA830" s="66" t="str">
        <f>IF(OR(VLOOKUP(Table1[[#This Row],[sheet]],Prg!$A$7:$F$31,6,FALSE)=Prg!$O$2,VLOOKUP(Table1[[#This Row],[sheet]],Prg!$A$7:$F$31,6,FALSE)=Prg!$O$3),"Yes","No")</f>
        <v>No</v>
      </c>
      <c r="AB830" s="66">
        <v>2025</v>
      </c>
      <c r="AC830" s="72">
        <v>18</v>
      </c>
      <c r="AD830" s="66">
        <f ca="1">IF(ISERROR(VLOOKUP(Table1[[#This Row],[item]],INDIRECT("'"&amp;Table1[[#This Row],[sheet]]&amp;"'!$A$8:$T$42"),Table1[[#This Row],[r]],FALSE)),"",VLOOKUP(Table1[[#This Row],[item]],INDIRECT("'"&amp;Table1[[#This Row],[sheet]]&amp;"'!$A$8:$T$42"),Table1[[#This Row],[r]],FALSE))</f>
        <v>0</v>
      </c>
      <c r="AE830" s="72" t="str">
        <f>IF(VLOOKUP(Table1[[#This Row],[sheet]],Prg!$A$7:$J$31,10,FALSE)="","",VLOOKUP(Table1[[#This Row],[sheet]],Prg!$A$7:$J$31,10,FALSE)*1)</f>
        <v/>
      </c>
      <c r="AF830" s="72">
        <f>VLOOKUP(Table1[[#This Row],[sheet]],Prg!$A$7:$J$31,5,FALSE)</f>
        <v>0</v>
      </c>
      <c r="AG830" s="72">
        <f>ROW()</f>
        <v>830</v>
      </c>
    </row>
    <row r="831" spans="24:33" hidden="1" x14ac:dyDescent="0.35">
      <c r="X831" s="66">
        <v>5</v>
      </c>
      <c r="Y831" s="66" t="s">
        <v>500</v>
      </c>
      <c r="Z831" s="66" t="s">
        <v>22</v>
      </c>
      <c r="AA831" s="66" t="str">
        <f>IF(OR(VLOOKUP(Table1[[#This Row],[sheet]],Prg!$A$7:$F$31,6,FALSE)=Prg!$O$2,VLOOKUP(Table1[[#This Row],[sheet]],Prg!$A$7:$F$31,6,FALSE)=Prg!$O$3),"Yes","No")</f>
        <v>No</v>
      </c>
      <c r="AB831" s="66">
        <v>2025</v>
      </c>
      <c r="AC831" s="72">
        <v>18</v>
      </c>
      <c r="AD831" s="66">
        <f ca="1">IF(ISERROR(VLOOKUP(Table1[[#This Row],[item]],INDIRECT("'"&amp;Table1[[#This Row],[sheet]]&amp;"'!$A$8:$T$42"),Table1[[#This Row],[r]],FALSE)),"",VLOOKUP(Table1[[#This Row],[item]],INDIRECT("'"&amp;Table1[[#This Row],[sheet]]&amp;"'!$A$8:$T$42"),Table1[[#This Row],[r]],FALSE))</f>
        <v>0</v>
      </c>
      <c r="AE831" s="72" t="str">
        <f>IF(VLOOKUP(Table1[[#This Row],[sheet]],Prg!$A$7:$J$31,10,FALSE)="","",VLOOKUP(Table1[[#This Row],[sheet]],Prg!$A$7:$J$31,10,FALSE)*1)</f>
        <v/>
      </c>
      <c r="AF831" s="72">
        <f>VLOOKUP(Table1[[#This Row],[sheet]],Prg!$A$7:$J$31,5,FALSE)</f>
        <v>0</v>
      </c>
      <c r="AG831" s="72">
        <f>ROW()</f>
        <v>831</v>
      </c>
    </row>
    <row r="832" spans="24:33" hidden="1" x14ac:dyDescent="0.35">
      <c r="X832" s="66">
        <v>5</v>
      </c>
      <c r="Y832" s="66" t="s">
        <v>501</v>
      </c>
      <c r="Z832" s="66" t="s">
        <v>23</v>
      </c>
      <c r="AA832" s="66" t="str">
        <f>IF(OR(VLOOKUP(Table1[[#This Row],[sheet]],Prg!$A$7:$F$31,6,FALSE)=Prg!$O$2,VLOOKUP(Table1[[#This Row],[sheet]],Prg!$A$7:$F$31,6,FALSE)=Prg!$O$3),"Yes","No")</f>
        <v>No</v>
      </c>
      <c r="AB832" s="66">
        <v>2025</v>
      </c>
      <c r="AC832" s="72">
        <v>18</v>
      </c>
      <c r="AD832" s="66">
        <f ca="1">IF(ISERROR(VLOOKUP(Table1[[#This Row],[item]],INDIRECT("'"&amp;Table1[[#This Row],[sheet]]&amp;"'!$A$8:$T$42"),Table1[[#This Row],[r]],FALSE)),"",VLOOKUP(Table1[[#This Row],[item]],INDIRECT("'"&amp;Table1[[#This Row],[sheet]]&amp;"'!$A$8:$T$42"),Table1[[#This Row],[r]],FALSE))</f>
        <v>0</v>
      </c>
      <c r="AE832" s="72" t="str">
        <f>IF(VLOOKUP(Table1[[#This Row],[sheet]],Prg!$A$7:$J$31,10,FALSE)="","",VLOOKUP(Table1[[#This Row],[sheet]],Prg!$A$7:$J$31,10,FALSE)*1)</f>
        <v/>
      </c>
      <c r="AF832" s="72">
        <f>VLOOKUP(Table1[[#This Row],[sheet]],Prg!$A$7:$J$31,5,FALSE)</f>
        <v>0</v>
      </c>
      <c r="AG832" s="72">
        <f>ROW()</f>
        <v>832</v>
      </c>
    </row>
    <row r="833" spans="24:33" hidden="1" x14ac:dyDescent="0.35">
      <c r="X833" s="66">
        <v>5</v>
      </c>
      <c r="Y833" s="66" t="s">
        <v>502</v>
      </c>
      <c r="Z833" s="66" t="s">
        <v>467</v>
      </c>
      <c r="AA833" s="66" t="str">
        <f>IF(OR(VLOOKUP(Table1[[#This Row],[sheet]],Prg!$A$7:$F$31,6,FALSE)=Prg!$O$2,VLOOKUP(Table1[[#This Row],[sheet]],Prg!$A$7:$F$31,6,FALSE)=Prg!$O$3),"Yes","No")</f>
        <v>No</v>
      </c>
      <c r="AB833" s="66">
        <v>2025</v>
      </c>
      <c r="AC833" s="72">
        <v>18</v>
      </c>
      <c r="AD833" s="66">
        <f ca="1">IF(ISERROR(VLOOKUP(Table1[[#This Row],[item]],INDIRECT("'"&amp;Table1[[#This Row],[sheet]]&amp;"'!$A$8:$T$42"),Table1[[#This Row],[r]],FALSE)),"",VLOOKUP(Table1[[#This Row],[item]],INDIRECT("'"&amp;Table1[[#This Row],[sheet]]&amp;"'!$A$8:$T$42"),Table1[[#This Row],[r]],FALSE))</f>
        <v>0</v>
      </c>
      <c r="AE833" s="72" t="str">
        <f>IF(VLOOKUP(Table1[[#This Row],[sheet]],Prg!$A$7:$J$31,10,FALSE)="","",VLOOKUP(Table1[[#This Row],[sheet]],Prg!$A$7:$J$31,10,FALSE)*1)</f>
        <v/>
      </c>
      <c r="AF833" s="72">
        <f>VLOOKUP(Table1[[#This Row],[sheet]],Prg!$A$7:$J$31,5,FALSE)</f>
        <v>0</v>
      </c>
      <c r="AG833" s="72">
        <f>ROW()</f>
        <v>833</v>
      </c>
    </row>
    <row r="834" spans="24:33" hidden="1" x14ac:dyDescent="0.35">
      <c r="X834" s="66">
        <v>5</v>
      </c>
      <c r="Y834" s="66" t="s">
        <v>473</v>
      </c>
      <c r="Z834" s="66" t="s">
        <v>1</v>
      </c>
      <c r="AA834" s="66" t="str">
        <f>IF(OR(VLOOKUP(Table1[[#This Row],[sheet]],Prg!$A$7:$F$31,6,FALSE)=Prg!$O$2,VLOOKUP(Table1[[#This Row],[sheet]],Prg!$A$7:$F$31,6,FALSE)=Prg!$O$3),"Yes","No")</f>
        <v>No</v>
      </c>
      <c r="AB834" s="66">
        <v>2025</v>
      </c>
      <c r="AC834" s="72">
        <v>18</v>
      </c>
      <c r="AD834" s="66">
        <f ca="1">IF(ISERROR(VLOOKUP(Table1[[#This Row],[item]],INDIRECT("'"&amp;Table1[[#This Row],[sheet]]&amp;"'!$A$8:$T$42"),Table1[[#This Row],[r]],FALSE)),"",VLOOKUP(Table1[[#This Row],[item]],INDIRECT("'"&amp;Table1[[#This Row],[sheet]]&amp;"'!$A$8:$T$42"),Table1[[#This Row],[r]],FALSE))</f>
        <v>0</v>
      </c>
      <c r="AE834" s="72" t="str">
        <f>IF(VLOOKUP(Table1[[#This Row],[sheet]],Prg!$A$7:$J$31,10,FALSE)="","",VLOOKUP(Table1[[#This Row],[sheet]],Prg!$A$7:$J$31,10,FALSE)*1)</f>
        <v/>
      </c>
      <c r="AF834" s="72">
        <f>VLOOKUP(Table1[[#This Row],[sheet]],Prg!$A$7:$J$31,5,FALSE)</f>
        <v>0</v>
      </c>
      <c r="AG834" s="72">
        <f>ROW()</f>
        <v>834</v>
      </c>
    </row>
    <row r="835" spans="24:33" hidden="1" x14ac:dyDescent="0.35">
      <c r="X835" s="66">
        <v>5</v>
      </c>
      <c r="Y835" s="66" t="s">
        <v>474</v>
      </c>
      <c r="Z835" s="66" t="s">
        <v>24</v>
      </c>
      <c r="AA835" s="66" t="str">
        <f>IF(OR(VLOOKUP(Table1[[#This Row],[sheet]],Prg!$A$7:$F$31,6,FALSE)=Prg!$O$2,VLOOKUP(Table1[[#This Row],[sheet]],Prg!$A$7:$F$31,6,FALSE)=Prg!$O$3),"Yes","No")</f>
        <v>No</v>
      </c>
      <c r="AB835" s="66">
        <v>2025</v>
      </c>
      <c r="AC835" s="72">
        <v>18</v>
      </c>
      <c r="AD835" s="66">
        <f ca="1">IF(ISERROR(VLOOKUP(Table1[[#This Row],[item]],INDIRECT("'"&amp;Table1[[#This Row],[sheet]]&amp;"'!$A$8:$T$42"),Table1[[#This Row],[r]],FALSE)),"",VLOOKUP(Table1[[#This Row],[item]],INDIRECT("'"&amp;Table1[[#This Row],[sheet]]&amp;"'!$A$8:$T$42"),Table1[[#This Row],[r]],FALSE))</f>
        <v>0</v>
      </c>
      <c r="AE835" s="72" t="str">
        <f>IF(VLOOKUP(Table1[[#This Row],[sheet]],Prg!$A$7:$J$31,10,FALSE)="","",VLOOKUP(Table1[[#This Row],[sheet]],Prg!$A$7:$J$31,10,FALSE)*1)</f>
        <v/>
      </c>
      <c r="AF835" s="72">
        <f>VLOOKUP(Table1[[#This Row],[sheet]],Prg!$A$7:$J$31,5,FALSE)</f>
        <v>0</v>
      </c>
      <c r="AG835" s="72">
        <f>ROW()</f>
        <v>835</v>
      </c>
    </row>
    <row r="836" spans="24:33" hidden="1" x14ac:dyDescent="0.35">
      <c r="X836" s="66">
        <v>5</v>
      </c>
      <c r="Y836" s="66" t="s">
        <v>477</v>
      </c>
      <c r="Z836" s="66" t="s">
        <v>25</v>
      </c>
      <c r="AA836" s="66" t="str">
        <f>IF(OR(VLOOKUP(Table1[[#This Row],[sheet]],Prg!$A$7:$F$31,6,FALSE)=Prg!$O$2,VLOOKUP(Table1[[#This Row],[sheet]],Prg!$A$7:$F$31,6,FALSE)=Prg!$O$3),"Yes","No")</f>
        <v>No</v>
      </c>
      <c r="AB836" s="66">
        <v>2025</v>
      </c>
      <c r="AC836" s="72">
        <v>18</v>
      </c>
      <c r="AD836" s="66">
        <f ca="1">IF(ISERROR(VLOOKUP(Table1[[#This Row],[item]],INDIRECT("'"&amp;Table1[[#This Row],[sheet]]&amp;"'!$A$8:$T$42"),Table1[[#This Row],[r]],FALSE)),"",VLOOKUP(Table1[[#This Row],[item]],INDIRECT("'"&amp;Table1[[#This Row],[sheet]]&amp;"'!$A$8:$T$42"),Table1[[#This Row],[r]],FALSE))</f>
        <v>0</v>
      </c>
      <c r="AE836" s="72" t="str">
        <f>IF(VLOOKUP(Table1[[#This Row],[sheet]],Prg!$A$7:$J$31,10,FALSE)="","",VLOOKUP(Table1[[#This Row],[sheet]],Prg!$A$7:$J$31,10,FALSE)*1)</f>
        <v/>
      </c>
      <c r="AF836" s="72">
        <f>VLOOKUP(Table1[[#This Row],[sheet]],Prg!$A$7:$J$31,5,FALSE)</f>
        <v>0</v>
      </c>
      <c r="AG836" s="72">
        <f>ROW()</f>
        <v>836</v>
      </c>
    </row>
    <row r="837" spans="24:33" hidden="1" x14ac:dyDescent="0.35">
      <c r="X837" s="66">
        <v>5</v>
      </c>
      <c r="Y837" s="66" t="s">
        <v>478</v>
      </c>
      <c r="Z837" s="66" t="s">
        <v>26</v>
      </c>
      <c r="AA837" s="66" t="str">
        <f>IF(OR(VLOOKUP(Table1[[#This Row],[sheet]],Prg!$A$7:$F$31,6,FALSE)=Prg!$O$2,VLOOKUP(Table1[[#This Row],[sheet]],Prg!$A$7:$F$31,6,FALSE)=Prg!$O$3),"Yes","No")</f>
        <v>No</v>
      </c>
      <c r="AB837" s="66">
        <v>2025</v>
      </c>
      <c r="AC837" s="72">
        <v>18</v>
      </c>
      <c r="AD837" s="66">
        <f ca="1">IF(ISERROR(VLOOKUP(Table1[[#This Row],[item]],INDIRECT("'"&amp;Table1[[#This Row],[sheet]]&amp;"'!$A$8:$T$42"),Table1[[#This Row],[r]],FALSE)),"",VLOOKUP(Table1[[#This Row],[item]],INDIRECT("'"&amp;Table1[[#This Row],[sheet]]&amp;"'!$A$8:$T$42"),Table1[[#This Row],[r]],FALSE))</f>
        <v>0</v>
      </c>
      <c r="AE837" s="72" t="str">
        <f>IF(VLOOKUP(Table1[[#This Row],[sheet]],Prg!$A$7:$J$31,10,FALSE)="","",VLOOKUP(Table1[[#This Row],[sheet]],Prg!$A$7:$J$31,10,FALSE)*1)</f>
        <v/>
      </c>
      <c r="AF837" s="72">
        <f>VLOOKUP(Table1[[#This Row],[sheet]],Prg!$A$7:$J$31,5,FALSE)</f>
        <v>0</v>
      </c>
      <c r="AG837" s="72">
        <f>ROW()</f>
        <v>837</v>
      </c>
    </row>
    <row r="838" spans="24:33" hidden="1" x14ac:dyDescent="0.35">
      <c r="X838" s="66">
        <v>5</v>
      </c>
      <c r="Y838" s="66" t="s">
        <v>479</v>
      </c>
      <c r="Z838" s="66" t="s">
        <v>27</v>
      </c>
      <c r="AA838" s="66" t="str">
        <f>IF(OR(VLOOKUP(Table1[[#This Row],[sheet]],Prg!$A$7:$F$31,6,FALSE)=Prg!$O$2,VLOOKUP(Table1[[#This Row],[sheet]],Prg!$A$7:$F$31,6,FALSE)=Prg!$O$3),"Yes","No")</f>
        <v>No</v>
      </c>
      <c r="AB838" s="66">
        <v>2025</v>
      </c>
      <c r="AC838" s="72">
        <v>18</v>
      </c>
      <c r="AD838" s="66">
        <f ca="1">IF(ISERROR(VLOOKUP(Table1[[#This Row],[item]],INDIRECT("'"&amp;Table1[[#This Row],[sheet]]&amp;"'!$A$8:$T$42"),Table1[[#This Row],[r]],FALSE)),"",VLOOKUP(Table1[[#This Row],[item]],INDIRECT("'"&amp;Table1[[#This Row],[sheet]]&amp;"'!$A$8:$T$42"),Table1[[#This Row],[r]],FALSE))</f>
        <v>0</v>
      </c>
      <c r="AE838" s="72" t="str">
        <f>IF(VLOOKUP(Table1[[#This Row],[sheet]],Prg!$A$7:$J$31,10,FALSE)="","",VLOOKUP(Table1[[#This Row],[sheet]],Prg!$A$7:$J$31,10,FALSE)*1)</f>
        <v/>
      </c>
      <c r="AF838" s="72">
        <f>VLOOKUP(Table1[[#This Row],[sheet]],Prg!$A$7:$J$31,5,FALSE)</f>
        <v>0</v>
      </c>
      <c r="AG838" s="72">
        <f>ROW()</f>
        <v>838</v>
      </c>
    </row>
    <row r="839" spans="24:33" hidden="1" x14ac:dyDescent="0.35">
      <c r="X839" s="66">
        <v>5</v>
      </c>
      <c r="Y839" s="66" t="s">
        <v>475</v>
      </c>
      <c r="Z839" s="66" t="s">
        <v>28</v>
      </c>
      <c r="AA839" s="66" t="str">
        <f>IF(OR(VLOOKUP(Table1[[#This Row],[sheet]],Prg!$A$7:$F$31,6,FALSE)=Prg!$O$2,VLOOKUP(Table1[[#This Row],[sheet]],Prg!$A$7:$F$31,6,FALSE)=Prg!$O$3),"Yes","No")</f>
        <v>No</v>
      </c>
      <c r="AB839" s="66">
        <v>2025</v>
      </c>
      <c r="AC839" s="72">
        <v>18</v>
      </c>
      <c r="AD839" s="66">
        <f ca="1">IF(ISERROR(VLOOKUP(Table1[[#This Row],[item]],INDIRECT("'"&amp;Table1[[#This Row],[sheet]]&amp;"'!$A$8:$T$42"),Table1[[#This Row],[r]],FALSE)),"",VLOOKUP(Table1[[#This Row],[item]],INDIRECT("'"&amp;Table1[[#This Row],[sheet]]&amp;"'!$A$8:$T$42"),Table1[[#This Row],[r]],FALSE))</f>
        <v>0</v>
      </c>
      <c r="AE839" s="72" t="str">
        <f>IF(VLOOKUP(Table1[[#This Row],[sheet]],Prg!$A$7:$J$31,10,FALSE)="","",VLOOKUP(Table1[[#This Row],[sheet]],Prg!$A$7:$J$31,10,FALSE)*1)</f>
        <v/>
      </c>
      <c r="AF839" s="72">
        <f>VLOOKUP(Table1[[#This Row],[sheet]],Prg!$A$7:$J$31,5,FALSE)</f>
        <v>0</v>
      </c>
      <c r="AG839" s="72">
        <f>ROW()</f>
        <v>839</v>
      </c>
    </row>
    <row r="840" spans="24:33" hidden="1" x14ac:dyDescent="0.35">
      <c r="X840" s="66">
        <v>5</v>
      </c>
      <c r="Y840" s="66" t="s">
        <v>480</v>
      </c>
      <c r="Z840" s="66" t="s">
        <v>29</v>
      </c>
      <c r="AA840" s="66" t="str">
        <f>IF(OR(VLOOKUP(Table1[[#This Row],[sheet]],Prg!$A$7:$F$31,6,FALSE)=Prg!$O$2,VLOOKUP(Table1[[#This Row],[sheet]],Prg!$A$7:$F$31,6,FALSE)=Prg!$O$3),"Yes","No")</f>
        <v>No</v>
      </c>
      <c r="AB840" s="66">
        <v>2025</v>
      </c>
      <c r="AC840" s="72">
        <v>18</v>
      </c>
      <c r="AD840" s="66">
        <f ca="1">IF(ISERROR(VLOOKUP(Table1[[#This Row],[item]],INDIRECT("'"&amp;Table1[[#This Row],[sheet]]&amp;"'!$A$8:$T$42"),Table1[[#This Row],[r]],FALSE)),"",VLOOKUP(Table1[[#This Row],[item]],INDIRECT("'"&amp;Table1[[#This Row],[sheet]]&amp;"'!$A$8:$T$42"),Table1[[#This Row],[r]],FALSE))</f>
        <v>0</v>
      </c>
      <c r="AE840" s="72" t="str">
        <f>IF(VLOOKUP(Table1[[#This Row],[sheet]],Prg!$A$7:$J$31,10,FALSE)="","",VLOOKUP(Table1[[#This Row],[sheet]],Prg!$A$7:$J$31,10,FALSE)*1)</f>
        <v/>
      </c>
      <c r="AF840" s="72">
        <f>VLOOKUP(Table1[[#This Row],[sheet]],Prg!$A$7:$J$31,5,FALSE)</f>
        <v>0</v>
      </c>
      <c r="AG840" s="72">
        <f>ROW()</f>
        <v>840</v>
      </c>
    </row>
    <row r="841" spans="24:33" hidden="1" x14ac:dyDescent="0.35">
      <c r="X841" s="66">
        <v>5</v>
      </c>
      <c r="Y841" s="66" t="s">
        <v>481</v>
      </c>
      <c r="Z841" s="66" t="s">
        <v>30</v>
      </c>
      <c r="AA841" s="66" t="str">
        <f>IF(OR(VLOOKUP(Table1[[#This Row],[sheet]],Prg!$A$7:$F$31,6,FALSE)=Prg!$O$2,VLOOKUP(Table1[[#This Row],[sheet]],Prg!$A$7:$F$31,6,FALSE)=Prg!$O$3),"Yes","No")</f>
        <v>No</v>
      </c>
      <c r="AB841" s="66">
        <v>2025</v>
      </c>
      <c r="AC841" s="72">
        <v>18</v>
      </c>
      <c r="AD841" s="66">
        <f ca="1">IF(ISERROR(VLOOKUP(Table1[[#This Row],[item]],INDIRECT("'"&amp;Table1[[#This Row],[sheet]]&amp;"'!$A$8:$T$42"),Table1[[#This Row],[r]],FALSE)),"",VLOOKUP(Table1[[#This Row],[item]],INDIRECT("'"&amp;Table1[[#This Row],[sheet]]&amp;"'!$A$8:$T$42"),Table1[[#This Row],[r]],FALSE))</f>
        <v>0</v>
      </c>
      <c r="AE841" s="72" t="str">
        <f>IF(VLOOKUP(Table1[[#This Row],[sheet]],Prg!$A$7:$J$31,10,FALSE)="","",VLOOKUP(Table1[[#This Row],[sheet]],Prg!$A$7:$J$31,10,FALSE)*1)</f>
        <v/>
      </c>
      <c r="AF841" s="72">
        <f>VLOOKUP(Table1[[#This Row],[sheet]],Prg!$A$7:$J$31,5,FALSE)</f>
        <v>0</v>
      </c>
      <c r="AG841" s="72">
        <f>ROW()</f>
        <v>841</v>
      </c>
    </row>
    <row r="842" spans="24:33" hidden="1" x14ac:dyDescent="0.35">
      <c r="X842" s="66">
        <v>5</v>
      </c>
      <c r="Y842" s="66" t="s">
        <v>482</v>
      </c>
      <c r="Z842" s="66" t="s">
        <v>27</v>
      </c>
      <c r="AA842" s="66" t="str">
        <f>IF(OR(VLOOKUP(Table1[[#This Row],[sheet]],Prg!$A$7:$F$31,6,FALSE)=Prg!$O$2,VLOOKUP(Table1[[#This Row],[sheet]],Prg!$A$7:$F$31,6,FALSE)=Prg!$O$3),"Yes","No")</f>
        <v>No</v>
      </c>
      <c r="AB842" s="66">
        <v>2025</v>
      </c>
      <c r="AC842" s="72">
        <v>18</v>
      </c>
      <c r="AD842" s="66">
        <f ca="1">IF(ISERROR(VLOOKUP(Table1[[#This Row],[item]],INDIRECT("'"&amp;Table1[[#This Row],[sheet]]&amp;"'!$A$8:$T$42"),Table1[[#This Row],[r]],FALSE)),"",VLOOKUP(Table1[[#This Row],[item]],INDIRECT("'"&amp;Table1[[#This Row],[sheet]]&amp;"'!$A$8:$T$42"),Table1[[#This Row],[r]],FALSE))</f>
        <v>0</v>
      </c>
      <c r="AE842" s="72" t="str">
        <f>IF(VLOOKUP(Table1[[#This Row],[sheet]],Prg!$A$7:$J$31,10,FALSE)="","",VLOOKUP(Table1[[#This Row],[sheet]],Prg!$A$7:$J$31,10,FALSE)*1)</f>
        <v/>
      </c>
      <c r="AF842" s="72">
        <f>VLOOKUP(Table1[[#This Row],[sheet]],Prg!$A$7:$J$31,5,FALSE)</f>
        <v>0</v>
      </c>
      <c r="AG842" s="72">
        <f>ROW()</f>
        <v>842</v>
      </c>
    </row>
    <row r="843" spans="24:33" hidden="1" x14ac:dyDescent="0.35">
      <c r="X843" s="66">
        <v>5</v>
      </c>
      <c r="Y843" s="66" t="s">
        <v>476</v>
      </c>
      <c r="Z843" s="66" t="s">
        <v>469</v>
      </c>
      <c r="AA843" s="66" t="str">
        <f>IF(OR(VLOOKUP(Table1[[#This Row],[sheet]],Prg!$A$7:$F$31,6,FALSE)=Prg!$O$2,VLOOKUP(Table1[[#This Row],[sheet]],Prg!$A$7:$F$31,6,FALSE)=Prg!$O$3),"Yes","No")</f>
        <v>No</v>
      </c>
      <c r="AB843" s="66">
        <v>2025</v>
      </c>
      <c r="AC843" s="72">
        <v>18</v>
      </c>
      <c r="AD843" s="66">
        <f ca="1">IF(ISERROR(VLOOKUP(Table1[[#This Row],[item]],INDIRECT("'"&amp;Table1[[#This Row],[sheet]]&amp;"'!$A$8:$T$42"),Table1[[#This Row],[r]],FALSE)),"",VLOOKUP(Table1[[#This Row],[item]],INDIRECT("'"&amp;Table1[[#This Row],[sheet]]&amp;"'!$A$8:$T$42"),Table1[[#This Row],[r]],FALSE))</f>
        <v>0</v>
      </c>
      <c r="AE843" s="72" t="str">
        <f>IF(VLOOKUP(Table1[[#This Row],[sheet]],Prg!$A$7:$J$31,10,FALSE)="","",VLOOKUP(Table1[[#This Row],[sheet]],Prg!$A$7:$J$31,10,FALSE)*1)</f>
        <v/>
      </c>
      <c r="AF843" s="72">
        <f>VLOOKUP(Table1[[#This Row],[sheet]],Prg!$A$7:$J$31,5,FALSE)</f>
        <v>0</v>
      </c>
      <c r="AG843" s="72">
        <f>ROW()</f>
        <v>843</v>
      </c>
    </row>
    <row r="844" spans="24:33" hidden="1" x14ac:dyDescent="0.35">
      <c r="X844" s="66">
        <v>5</v>
      </c>
      <c r="Y844" s="66" t="s">
        <v>483</v>
      </c>
      <c r="Z844" s="66" t="s">
        <v>470</v>
      </c>
      <c r="AA844" s="66" t="str">
        <f>IF(OR(VLOOKUP(Table1[[#This Row],[sheet]],Prg!$A$7:$F$31,6,FALSE)=Prg!$O$2,VLOOKUP(Table1[[#This Row],[sheet]],Prg!$A$7:$F$31,6,FALSE)=Prg!$O$3),"Yes","No")</f>
        <v>No</v>
      </c>
      <c r="AB844" s="66">
        <v>2025</v>
      </c>
      <c r="AC844" s="72">
        <v>18</v>
      </c>
      <c r="AD844" s="66">
        <f ca="1">IF(ISERROR(VLOOKUP(Table1[[#This Row],[item]],INDIRECT("'"&amp;Table1[[#This Row],[sheet]]&amp;"'!$A$8:$T$42"),Table1[[#This Row],[r]],FALSE)),"",VLOOKUP(Table1[[#This Row],[item]],INDIRECT("'"&amp;Table1[[#This Row],[sheet]]&amp;"'!$A$8:$T$42"),Table1[[#This Row],[r]],FALSE))</f>
        <v>0</v>
      </c>
      <c r="AE844" s="72" t="str">
        <f>IF(VLOOKUP(Table1[[#This Row],[sheet]],Prg!$A$7:$J$31,10,FALSE)="","",VLOOKUP(Table1[[#This Row],[sheet]],Prg!$A$7:$J$31,10,FALSE)*1)</f>
        <v/>
      </c>
      <c r="AF844" s="72">
        <f>VLOOKUP(Table1[[#This Row],[sheet]],Prg!$A$7:$J$31,5,FALSE)</f>
        <v>0</v>
      </c>
      <c r="AG844" s="72">
        <f>ROW()</f>
        <v>844</v>
      </c>
    </row>
    <row r="845" spans="24:33" hidden="1" x14ac:dyDescent="0.35">
      <c r="X845" s="66">
        <v>5</v>
      </c>
      <c r="Y845" s="66" t="s">
        <v>484</v>
      </c>
      <c r="Z845" s="66" t="s">
        <v>471</v>
      </c>
      <c r="AA845" s="66" t="str">
        <f>IF(OR(VLOOKUP(Table1[[#This Row],[sheet]],Prg!$A$7:$F$31,6,FALSE)=Prg!$O$2,VLOOKUP(Table1[[#This Row],[sheet]],Prg!$A$7:$F$31,6,FALSE)=Prg!$O$3),"Yes","No")</f>
        <v>No</v>
      </c>
      <c r="AB845" s="66">
        <v>2025</v>
      </c>
      <c r="AC845" s="72">
        <v>18</v>
      </c>
      <c r="AD845" s="66">
        <f ca="1">IF(ISERROR(VLOOKUP(Table1[[#This Row],[item]],INDIRECT("'"&amp;Table1[[#This Row],[sheet]]&amp;"'!$A$8:$T$42"),Table1[[#This Row],[r]],FALSE)),"",VLOOKUP(Table1[[#This Row],[item]],INDIRECT("'"&amp;Table1[[#This Row],[sheet]]&amp;"'!$A$8:$T$42"),Table1[[#This Row],[r]],FALSE))</f>
        <v>0</v>
      </c>
      <c r="AE845" s="72" t="str">
        <f>IF(VLOOKUP(Table1[[#This Row],[sheet]],Prg!$A$7:$J$31,10,FALSE)="","",VLOOKUP(Table1[[#This Row],[sheet]],Prg!$A$7:$J$31,10,FALSE)*1)</f>
        <v/>
      </c>
      <c r="AF845" s="72">
        <f>VLOOKUP(Table1[[#This Row],[sheet]],Prg!$A$7:$J$31,5,FALSE)</f>
        <v>0</v>
      </c>
      <c r="AG845" s="72">
        <f>ROW()</f>
        <v>845</v>
      </c>
    </row>
    <row r="846" spans="24:33" hidden="1" x14ac:dyDescent="0.35">
      <c r="X846" s="66">
        <v>5</v>
      </c>
      <c r="Y846" s="66" t="s">
        <v>485</v>
      </c>
      <c r="Z846" s="66" t="s">
        <v>472</v>
      </c>
      <c r="AA846" s="66" t="str">
        <f>IF(OR(VLOOKUP(Table1[[#This Row],[sheet]],Prg!$A$7:$F$31,6,FALSE)=Prg!$O$2,VLOOKUP(Table1[[#This Row],[sheet]],Prg!$A$7:$F$31,6,FALSE)=Prg!$O$3),"Yes","No")</f>
        <v>No</v>
      </c>
      <c r="AB846" s="66">
        <v>2025</v>
      </c>
      <c r="AC846" s="72">
        <v>18</v>
      </c>
      <c r="AD846" s="66">
        <f ca="1">IF(ISERROR(VLOOKUP(Table1[[#This Row],[item]],INDIRECT("'"&amp;Table1[[#This Row],[sheet]]&amp;"'!$A$8:$T$42"),Table1[[#This Row],[r]],FALSE)),"",VLOOKUP(Table1[[#This Row],[item]],INDIRECT("'"&amp;Table1[[#This Row],[sheet]]&amp;"'!$A$8:$T$42"),Table1[[#This Row],[r]],FALSE))</f>
        <v>0</v>
      </c>
      <c r="AE846" s="72" t="str">
        <f>IF(VLOOKUP(Table1[[#This Row],[sheet]],Prg!$A$7:$J$31,10,FALSE)="","",VLOOKUP(Table1[[#This Row],[sheet]],Prg!$A$7:$J$31,10,FALSE)*1)</f>
        <v/>
      </c>
      <c r="AF846" s="72">
        <f>VLOOKUP(Table1[[#This Row],[sheet]],Prg!$A$7:$J$31,5,FALSE)</f>
        <v>0</v>
      </c>
      <c r="AG846" s="72">
        <f>ROW()</f>
        <v>846</v>
      </c>
    </row>
    <row r="847" spans="24:33" hidden="1" x14ac:dyDescent="0.35">
      <c r="X847" s="66">
        <v>5</v>
      </c>
      <c r="Y847" s="66" t="s">
        <v>486</v>
      </c>
      <c r="Z847" s="66" t="s">
        <v>31</v>
      </c>
      <c r="AA847" s="66" t="str">
        <f>IF(OR(VLOOKUP(Table1[[#This Row],[sheet]],Prg!$A$7:$F$31,6,FALSE)=Prg!$O$2,VLOOKUP(Table1[[#This Row],[sheet]],Prg!$A$7:$F$31,6,FALSE)=Prg!$O$3),"Yes","No")</f>
        <v>No</v>
      </c>
      <c r="AB847" s="66">
        <v>2025</v>
      </c>
      <c r="AC847" s="72">
        <v>18</v>
      </c>
      <c r="AD847" s="66">
        <f ca="1">IF(ISERROR(VLOOKUP(Table1[[#This Row],[item]],INDIRECT("'"&amp;Table1[[#This Row],[sheet]]&amp;"'!$A$8:$T$42"),Table1[[#This Row],[r]],FALSE)),"",VLOOKUP(Table1[[#This Row],[item]],INDIRECT("'"&amp;Table1[[#This Row],[sheet]]&amp;"'!$A$8:$T$42"),Table1[[#This Row],[r]],FALSE))</f>
        <v>0</v>
      </c>
      <c r="AE847" s="72" t="str">
        <f>IF(VLOOKUP(Table1[[#This Row],[sheet]],Prg!$A$7:$J$31,10,FALSE)="","",VLOOKUP(Table1[[#This Row],[sheet]],Prg!$A$7:$J$31,10,FALSE)*1)</f>
        <v/>
      </c>
      <c r="AF847" s="72">
        <f>VLOOKUP(Table1[[#This Row],[sheet]],Prg!$A$7:$J$31,5,FALSE)</f>
        <v>0</v>
      </c>
      <c r="AG847" s="72">
        <f>ROW()</f>
        <v>847</v>
      </c>
    </row>
    <row r="848" spans="24:33" hidden="1" x14ac:dyDescent="0.35">
      <c r="X848" s="66">
        <v>5</v>
      </c>
      <c r="Y848" s="70" t="s">
        <v>487</v>
      </c>
      <c r="Z848" s="70" t="s">
        <v>12</v>
      </c>
      <c r="AA848" s="70" t="str">
        <f>IF(OR(VLOOKUP(Table1[[#This Row],[sheet]],Prg!$A$7:$F$31,6,FALSE)=Prg!$O$2,VLOOKUP(Table1[[#This Row],[sheet]],Prg!$A$7:$F$31,6,FALSE)=Prg!$O$3),"Yes","No")</f>
        <v>No</v>
      </c>
      <c r="AB848" s="70">
        <v>2026</v>
      </c>
      <c r="AC848" s="72">
        <v>19</v>
      </c>
      <c r="AD848" s="66">
        <f ca="1">IF(ISERROR(VLOOKUP(Table1[[#This Row],[item]],INDIRECT("'"&amp;Table1[[#This Row],[sheet]]&amp;"'!$A$8:$T$42"),Table1[[#This Row],[r]],FALSE)),"",VLOOKUP(Table1[[#This Row],[item]],INDIRECT("'"&amp;Table1[[#This Row],[sheet]]&amp;"'!$A$8:$T$42"),Table1[[#This Row],[r]],FALSE))</f>
        <v>0</v>
      </c>
      <c r="AE848" s="72" t="str">
        <f>IF(VLOOKUP(Table1[[#This Row],[sheet]],Prg!$A$7:$J$31,10,FALSE)="","",VLOOKUP(Table1[[#This Row],[sheet]],Prg!$A$7:$J$31,10,FALSE)*1)</f>
        <v/>
      </c>
      <c r="AF848" s="72">
        <f>VLOOKUP(Table1[[#This Row],[sheet]],Prg!$A$7:$J$31,5,FALSE)</f>
        <v>0</v>
      </c>
      <c r="AG848" s="72">
        <f>ROW()</f>
        <v>848</v>
      </c>
    </row>
    <row r="849" spans="24:33" hidden="1" x14ac:dyDescent="0.35">
      <c r="X849" s="66">
        <v>5</v>
      </c>
      <c r="Y849" s="66" t="s">
        <v>488</v>
      </c>
      <c r="Z849" s="66" t="s">
        <v>13</v>
      </c>
      <c r="AA849" s="66" t="str">
        <f>IF(OR(VLOOKUP(Table1[[#This Row],[sheet]],Prg!$A$7:$F$31,6,FALSE)=Prg!$O$2,VLOOKUP(Table1[[#This Row],[sheet]],Prg!$A$7:$F$31,6,FALSE)=Prg!$O$3),"Yes","No")</f>
        <v>No</v>
      </c>
      <c r="AB849" s="66">
        <v>2026</v>
      </c>
      <c r="AC849" s="72">
        <v>19</v>
      </c>
      <c r="AD849" s="66">
        <f ca="1">IF(ISERROR(VLOOKUP(Table1[[#This Row],[item]],INDIRECT("'"&amp;Table1[[#This Row],[sheet]]&amp;"'!$A$8:$T$42"),Table1[[#This Row],[r]],FALSE)),"",VLOOKUP(Table1[[#This Row],[item]],INDIRECT("'"&amp;Table1[[#This Row],[sheet]]&amp;"'!$A$8:$T$42"),Table1[[#This Row],[r]],FALSE))</f>
        <v>0</v>
      </c>
      <c r="AE849" s="72" t="str">
        <f>IF(VLOOKUP(Table1[[#This Row],[sheet]],Prg!$A$7:$J$31,10,FALSE)="","",VLOOKUP(Table1[[#This Row],[sheet]],Prg!$A$7:$J$31,10,FALSE)*1)</f>
        <v/>
      </c>
      <c r="AF849" s="72">
        <f>VLOOKUP(Table1[[#This Row],[sheet]],Prg!$A$7:$J$31,5,FALSE)</f>
        <v>0</v>
      </c>
      <c r="AG849" s="72">
        <f>ROW()</f>
        <v>849</v>
      </c>
    </row>
    <row r="850" spans="24:33" hidden="1" x14ac:dyDescent="0.35">
      <c r="X850" s="66">
        <v>5</v>
      </c>
      <c r="Y850" s="66" t="s">
        <v>489</v>
      </c>
      <c r="Z850" s="66" t="s">
        <v>14</v>
      </c>
      <c r="AA850" s="66" t="str">
        <f>IF(OR(VLOOKUP(Table1[[#This Row],[sheet]],Prg!$A$7:$F$31,6,FALSE)=Prg!$O$2,VLOOKUP(Table1[[#This Row],[sheet]],Prg!$A$7:$F$31,6,FALSE)=Prg!$O$3),"Yes","No")</f>
        <v>No</v>
      </c>
      <c r="AB850" s="66">
        <v>2026</v>
      </c>
      <c r="AC850" s="72">
        <v>19</v>
      </c>
      <c r="AD850" s="66">
        <f ca="1">IF(ISERROR(VLOOKUP(Table1[[#This Row],[item]],INDIRECT("'"&amp;Table1[[#This Row],[sheet]]&amp;"'!$A$8:$T$42"),Table1[[#This Row],[r]],FALSE)),"",VLOOKUP(Table1[[#This Row],[item]],INDIRECT("'"&amp;Table1[[#This Row],[sheet]]&amp;"'!$A$8:$T$42"),Table1[[#This Row],[r]],FALSE))</f>
        <v>0</v>
      </c>
      <c r="AE850" s="72" t="str">
        <f>IF(VLOOKUP(Table1[[#This Row],[sheet]],Prg!$A$7:$J$31,10,FALSE)="","",VLOOKUP(Table1[[#This Row],[sheet]],Prg!$A$7:$J$31,10,FALSE)*1)</f>
        <v/>
      </c>
      <c r="AF850" s="72">
        <f>VLOOKUP(Table1[[#This Row],[sheet]],Prg!$A$7:$J$31,5,FALSE)</f>
        <v>0</v>
      </c>
      <c r="AG850" s="72">
        <f>ROW()</f>
        <v>850</v>
      </c>
    </row>
    <row r="851" spans="24:33" hidden="1" x14ac:dyDescent="0.35">
      <c r="X851" s="66">
        <v>5</v>
      </c>
      <c r="Y851" s="66" t="s">
        <v>490</v>
      </c>
      <c r="Z851" s="66" t="s">
        <v>464</v>
      </c>
      <c r="AA851" s="66" t="str">
        <f>IF(OR(VLOOKUP(Table1[[#This Row],[sheet]],Prg!$A$7:$F$31,6,FALSE)=Prg!$O$2,VLOOKUP(Table1[[#This Row],[sheet]],Prg!$A$7:$F$31,6,FALSE)=Prg!$O$3),"Yes","No")</f>
        <v>No</v>
      </c>
      <c r="AB851" s="66">
        <v>2026</v>
      </c>
      <c r="AC851" s="72">
        <v>19</v>
      </c>
      <c r="AD851" s="66">
        <f ca="1">IF(ISERROR(VLOOKUP(Table1[[#This Row],[item]],INDIRECT("'"&amp;Table1[[#This Row],[sheet]]&amp;"'!$A$8:$T$42"),Table1[[#This Row],[r]],FALSE)),"",VLOOKUP(Table1[[#This Row],[item]],INDIRECT("'"&amp;Table1[[#This Row],[sheet]]&amp;"'!$A$8:$T$42"),Table1[[#This Row],[r]],FALSE))</f>
        <v>0</v>
      </c>
      <c r="AE851" s="72" t="str">
        <f>IF(VLOOKUP(Table1[[#This Row],[sheet]],Prg!$A$7:$J$31,10,FALSE)="","",VLOOKUP(Table1[[#This Row],[sheet]],Prg!$A$7:$J$31,10,FALSE)*1)</f>
        <v/>
      </c>
      <c r="AF851" s="72">
        <f>VLOOKUP(Table1[[#This Row],[sheet]],Prg!$A$7:$J$31,5,FALSE)</f>
        <v>0</v>
      </c>
      <c r="AG851" s="72">
        <f>ROW()</f>
        <v>851</v>
      </c>
    </row>
    <row r="852" spans="24:33" hidden="1" x14ac:dyDescent="0.35">
      <c r="X852" s="66">
        <v>5</v>
      </c>
      <c r="Y852" s="66" t="s">
        <v>491</v>
      </c>
      <c r="Z852" s="66" t="s">
        <v>15</v>
      </c>
      <c r="AA852" s="66" t="str">
        <f>IF(OR(VLOOKUP(Table1[[#This Row],[sheet]],Prg!$A$7:$F$31,6,FALSE)=Prg!$O$2,VLOOKUP(Table1[[#This Row],[sheet]],Prg!$A$7:$F$31,6,FALSE)=Prg!$O$3),"Yes","No")</f>
        <v>No</v>
      </c>
      <c r="AB852" s="66">
        <v>2026</v>
      </c>
      <c r="AC852" s="72">
        <v>19</v>
      </c>
      <c r="AD852" s="66">
        <f ca="1">IF(ISERROR(VLOOKUP(Table1[[#This Row],[item]],INDIRECT("'"&amp;Table1[[#This Row],[sheet]]&amp;"'!$A$8:$T$42"),Table1[[#This Row],[r]],FALSE)),"",VLOOKUP(Table1[[#This Row],[item]],INDIRECT("'"&amp;Table1[[#This Row],[sheet]]&amp;"'!$A$8:$T$42"),Table1[[#This Row],[r]],FALSE))</f>
        <v>0</v>
      </c>
      <c r="AE852" s="72" t="str">
        <f>IF(VLOOKUP(Table1[[#This Row],[sheet]],Prg!$A$7:$J$31,10,FALSE)="","",VLOOKUP(Table1[[#This Row],[sheet]],Prg!$A$7:$J$31,10,FALSE)*1)</f>
        <v/>
      </c>
      <c r="AF852" s="72">
        <f>VLOOKUP(Table1[[#This Row],[sheet]],Prg!$A$7:$J$31,5,FALSE)</f>
        <v>0</v>
      </c>
      <c r="AG852" s="72">
        <f>ROW()</f>
        <v>852</v>
      </c>
    </row>
    <row r="853" spans="24:33" hidden="1" x14ac:dyDescent="0.35">
      <c r="X853" s="66">
        <v>5</v>
      </c>
      <c r="Y853" s="66" t="s">
        <v>492</v>
      </c>
      <c r="Z853" s="66" t="s">
        <v>16</v>
      </c>
      <c r="AA853" s="66" t="str">
        <f>IF(OR(VLOOKUP(Table1[[#This Row],[sheet]],Prg!$A$7:$F$31,6,FALSE)=Prg!$O$2,VLOOKUP(Table1[[#This Row],[sheet]],Prg!$A$7:$F$31,6,FALSE)=Prg!$O$3),"Yes","No")</f>
        <v>No</v>
      </c>
      <c r="AB853" s="66">
        <v>2026</v>
      </c>
      <c r="AC853" s="72">
        <v>19</v>
      </c>
      <c r="AD853" s="66">
        <f ca="1">IF(ISERROR(VLOOKUP(Table1[[#This Row],[item]],INDIRECT("'"&amp;Table1[[#This Row],[sheet]]&amp;"'!$A$8:$T$42"),Table1[[#This Row],[r]],FALSE)),"",VLOOKUP(Table1[[#This Row],[item]],INDIRECT("'"&amp;Table1[[#This Row],[sheet]]&amp;"'!$A$8:$T$42"),Table1[[#This Row],[r]],FALSE))</f>
        <v>0</v>
      </c>
      <c r="AE853" s="72" t="str">
        <f>IF(VLOOKUP(Table1[[#This Row],[sheet]],Prg!$A$7:$J$31,10,FALSE)="","",VLOOKUP(Table1[[#This Row],[sheet]],Prg!$A$7:$J$31,10,FALSE)*1)</f>
        <v/>
      </c>
      <c r="AF853" s="72">
        <f>VLOOKUP(Table1[[#This Row],[sheet]],Prg!$A$7:$J$31,5,FALSE)</f>
        <v>0</v>
      </c>
      <c r="AG853" s="72">
        <f>ROW()</f>
        <v>853</v>
      </c>
    </row>
    <row r="854" spans="24:33" hidden="1" x14ac:dyDescent="0.35">
      <c r="X854" s="66">
        <v>5</v>
      </c>
      <c r="Y854" s="66" t="s">
        <v>493</v>
      </c>
      <c r="Z854" s="66" t="s">
        <v>17</v>
      </c>
      <c r="AA854" s="66" t="str">
        <f>IF(OR(VLOOKUP(Table1[[#This Row],[sheet]],Prg!$A$7:$F$31,6,FALSE)=Prg!$O$2,VLOOKUP(Table1[[#This Row],[sheet]],Prg!$A$7:$F$31,6,FALSE)=Prg!$O$3),"Yes","No")</f>
        <v>No</v>
      </c>
      <c r="AB854" s="66">
        <v>2026</v>
      </c>
      <c r="AC854" s="72">
        <v>19</v>
      </c>
      <c r="AD854" s="66">
        <f ca="1">IF(ISERROR(VLOOKUP(Table1[[#This Row],[item]],INDIRECT("'"&amp;Table1[[#This Row],[sheet]]&amp;"'!$A$8:$T$42"),Table1[[#This Row],[r]],FALSE)),"",VLOOKUP(Table1[[#This Row],[item]],INDIRECT("'"&amp;Table1[[#This Row],[sheet]]&amp;"'!$A$8:$T$42"),Table1[[#This Row],[r]],FALSE))</f>
        <v>0</v>
      </c>
      <c r="AE854" s="72" t="str">
        <f>IF(VLOOKUP(Table1[[#This Row],[sheet]],Prg!$A$7:$J$31,10,FALSE)="","",VLOOKUP(Table1[[#This Row],[sheet]],Prg!$A$7:$J$31,10,FALSE)*1)</f>
        <v/>
      </c>
      <c r="AF854" s="72">
        <f>VLOOKUP(Table1[[#This Row],[sheet]],Prg!$A$7:$J$31,5,FALSE)</f>
        <v>0</v>
      </c>
      <c r="AG854" s="72">
        <f>ROW()</f>
        <v>854</v>
      </c>
    </row>
    <row r="855" spans="24:33" hidden="1" x14ac:dyDescent="0.35">
      <c r="X855" s="66">
        <v>5</v>
      </c>
      <c r="Y855" s="66" t="s">
        <v>494</v>
      </c>
      <c r="Z855" s="66" t="s">
        <v>465</v>
      </c>
      <c r="AA855" s="66" t="str">
        <f>IF(OR(VLOOKUP(Table1[[#This Row],[sheet]],Prg!$A$7:$F$31,6,FALSE)=Prg!$O$2,VLOOKUP(Table1[[#This Row],[sheet]],Prg!$A$7:$F$31,6,FALSE)=Prg!$O$3),"Yes","No")</f>
        <v>No</v>
      </c>
      <c r="AB855" s="66">
        <v>2026</v>
      </c>
      <c r="AC855" s="72">
        <v>19</v>
      </c>
      <c r="AD855" s="66">
        <f ca="1">IF(ISERROR(VLOOKUP(Table1[[#This Row],[item]],INDIRECT("'"&amp;Table1[[#This Row],[sheet]]&amp;"'!$A$8:$T$42"),Table1[[#This Row],[r]],FALSE)),"",VLOOKUP(Table1[[#This Row],[item]],INDIRECT("'"&amp;Table1[[#This Row],[sheet]]&amp;"'!$A$8:$T$42"),Table1[[#This Row],[r]],FALSE))</f>
        <v>0</v>
      </c>
      <c r="AE855" s="72" t="str">
        <f>IF(VLOOKUP(Table1[[#This Row],[sheet]],Prg!$A$7:$J$31,10,FALSE)="","",VLOOKUP(Table1[[#This Row],[sheet]],Prg!$A$7:$J$31,10,FALSE)*1)</f>
        <v/>
      </c>
      <c r="AF855" s="72">
        <f>VLOOKUP(Table1[[#This Row],[sheet]],Prg!$A$7:$J$31,5,FALSE)</f>
        <v>0</v>
      </c>
      <c r="AG855" s="72">
        <f>ROW()</f>
        <v>855</v>
      </c>
    </row>
    <row r="856" spans="24:33" hidden="1" x14ac:dyDescent="0.35">
      <c r="X856" s="66">
        <v>5</v>
      </c>
      <c r="Y856" s="66" t="s">
        <v>495</v>
      </c>
      <c r="Z856" s="66" t="s">
        <v>18</v>
      </c>
      <c r="AA856" s="66" t="str">
        <f>IF(OR(VLOOKUP(Table1[[#This Row],[sheet]],Prg!$A$7:$F$31,6,FALSE)=Prg!$O$2,VLOOKUP(Table1[[#This Row],[sheet]],Prg!$A$7:$F$31,6,FALSE)=Prg!$O$3),"Yes","No")</f>
        <v>No</v>
      </c>
      <c r="AB856" s="66">
        <v>2026</v>
      </c>
      <c r="AC856" s="72">
        <v>19</v>
      </c>
      <c r="AD856" s="66">
        <f ca="1">IF(ISERROR(VLOOKUP(Table1[[#This Row],[item]],INDIRECT("'"&amp;Table1[[#This Row],[sheet]]&amp;"'!$A$8:$T$42"),Table1[[#This Row],[r]],FALSE)),"",VLOOKUP(Table1[[#This Row],[item]],INDIRECT("'"&amp;Table1[[#This Row],[sheet]]&amp;"'!$A$8:$T$42"),Table1[[#This Row],[r]],FALSE))</f>
        <v>0</v>
      </c>
      <c r="AE856" s="72" t="str">
        <f>IF(VLOOKUP(Table1[[#This Row],[sheet]],Prg!$A$7:$J$31,10,FALSE)="","",VLOOKUP(Table1[[#This Row],[sheet]],Prg!$A$7:$J$31,10,FALSE)*1)</f>
        <v/>
      </c>
      <c r="AF856" s="72">
        <f>VLOOKUP(Table1[[#This Row],[sheet]],Prg!$A$7:$J$31,5,FALSE)</f>
        <v>0</v>
      </c>
      <c r="AG856" s="72">
        <f>ROW()</f>
        <v>856</v>
      </c>
    </row>
    <row r="857" spans="24:33" hidden="1" x14ac:dyDescent="0.35">
      <c r="X857" s="66">
        <v>5</v>
      </c>
      <c r="Y857" s="66" t="s">
        <v>496</v>
      </c>
      <c r="Z857" s="66" t="s">
        <v>19</v>
      </c>
      <c r="AA857" s="66" t="str">
        <f>IF(OR(VLOOKUP(Table1[[#This Row],[sheet]],Prg!$A$7:$F$31,6,FALSE)=Prg!$O$2,VLOOKUP(Table1[[#This Row],[sheet]],Prg!$A$7:$F$31,6,FALSE)=Prg!$O$3),"Yes","No")</f>
        <v>No</v>
      </c>
      <c r="AB857" s="66">
        <v>2026</v>
      </c>
      <c r="AC857" s="72">
        <v>19</v>
      </c>
      <c r="AD857" s="66">
        <f ca="1">IF(ISERROR(VLOOKUP(Table1[[#This Row],[item]],INDIRECT("'"&amp;Table1[[#This Row],[sheet]]&amp;"'!$A$8:$T$42"),Table1[[#This Row],[r]],FALSE)),"",VLOOKUP(Table1[[#This Row],[item]],INDIRECT("'"&amp;Table1[[#This Row],[sheet]]&amp;"'!$A$8:$T$42"),Table1[[#This Row],[r]],FALSE))</f>
        <v>0</v>
      </c>
      <c r="AE857" s="72" t="str">
        <f>IF(VLOOKUP(Table1[[#This Row],[sheet]],Prg!$A$7:$J$31,10,FALSE)="","",VLOOKUP(Table1[[#This Row],[sheet]],Prg!$A$7:$J$31,10,FALSE)*1)</f>
        <v/>
      </c>
      <c r="AF857" s="72">
        <f>VLOOKUP(Table1[[#This Row],[sheet]],Prg!$A$7:$J$31,5,FALSE)</f>
        <v>0</v>
      </c>
      <c r="AG857" s="72">
        <f>ROW()</f>
        <v>857</v>
      </c>
    </row>
    <row r="858" spans="24:33" hidden="1" x14ac:dyDescent="0.35">
      <c r="X858" s="66">
        <v>5</v>
      </c>
      <c r="Y858" s="66" t="s">
        <v>497</v>
      </c>
      <c r="Z858" s="66" t="s">
        <v>20</v>
      </c>
      <c r="AA858" s="66" t="str">
        <f>IF(OR(VLOOKUP(Table1[[#This Row],[sheet]],Prg!$A$7:$F$31,6,FALSE)=Prg!$O$2,VLOOKUP(Table1[[#This Row],[sheet]],Prg!$A$7:$F$31,6,FALSE)=Prg!$O$3),"Yes","No")</f>
        <v>No</v>
      </c>
      <c r="AB858" s="66">
        <v>2026</v>
      </c>
      <c r="AC858" s="72">
        <v>19</v>
      </c>
      <c r="AD858" s="66">
        <f ca="1">IF(ISERROR(VLOOKUP(Table1[[#This Row],[item]],INDIRECT("'"&amp;Table1[[#This Row],[sheet]]&amp;"'!$A$8:$T$42"),Table1[[#This Row],[r]],FALSE)),"",VLOOKUP(Table1[[#This Row],[item]],INDIRECT("'"&amp;Table1[[#This Row],[sheet]]&amp;"'!$A$8:$T$42"),Table1[[#This Row],[r]],FALSE))</f>
        <v>0</v>
      </c>
      <c r="AE858" s="72" t="str">
        <f>IF(VLOOKUP(Table1[[#This Row],[sheet]],Prg!$A$7:$J$31,10,FALSE)="","",VLOOKUP(Table1[[#This Row],[sheet]],Prg!$A$7:$J$31,10,FALSE)*1)</f>
        <v/>
      </c>
      <c r="AF858" s="72">
        <f>VLOOKUP(Table1[[#This Row],[sheet]],Prg!$A$7:$J$31,5,FALSE)</f>
        <v>0</v>
      </c>
      <c r="AG858" s="72">
        <f>ROW()</f>
        <v>858</v>
      </c>
    </row>
    <row r="859" spans="24:33" hidden="1" x14ac:dyDescent="0.35">
      <c r="X859" s="66">
        <v>5</v>
      </c>
      <c r="Y859" s="66" t="s">
        <v>498</v>
      </c>
      <c r="Z859" s="66" t="s">
        <v>466</v>
      </c>
      <c r="AA859" s="66" t="str">
        <f>IF(OR(VLOOKUP(Table1[[#This Row],[sheet]],Prg!$A$7:$F$31,6,FALSE)=Prg!$O$2,VLOOKUP(Table1[[#This Row],[sheet]],Prg!$A$7:$F$31,6,FALSE)=Prg!$O$3),"Yes","No")</f>
        <v>No</v>
      </c>
      <c r="AB859" s="66">
        <v>2026</v>
      </c>
      <c r="AC859" s="72">
        <v>19</v>
      </c>
      <c r="AD859" s="66">
        <f ca="1">IF(ISERROR(VLOOKUP(Table1[[#This Row],[item]],INDIRECT("'"&amp;Table1[[#This Row],[sheet]]&amp;"'!$A$8:$T$42"),Table1[[#This Row],[r]],FALSE)),"",VLOOKUP(Table1[[#This Row],[item]],INDIRECT("'"&amp;Table1[[#This Row],[sheet]]&amp;"'!$A$8:$T$42"),Table1[[#This Row],[r]],FALSE))</f>
        <v>0</v>
      </c>
      <c r="AE859" s="72" t="str">
        <f>IF(VLOOKUP(Table1[[#This Row],[sheet]],Prg!$A$7:$J$31,10,FALSE)="","",VLOOKUP(Table1[[#This Row],[sheet]],Prg!$A$7:$J$31,10,FALSE)*1)</f>
        <v/>
      </c>
      <c r="AF859" s="72">
        <f>VLOOKUP(Table1[[#This Row],[sheet]],Prg!$A$7:$J$31,5,FALSE)</f>
        <v>0</v>
      </c>
      <c r="AG859" s="72">
        <f>ROW()</f>
        <v>859</v>
      </c>
    </row>
    <row r="860" spans="24:33" hidden="1" x14ac:dyDescent="0.35">
      <c r="X860" s="66">
        <v>5</v>
      </c>
      <c r="Y860" s="66" t="s">
        <v>499</v>
      </c>
      <c r="Z860" s="66" t="s">
        <v>21</v>
      </c>
      <c r="AA860" s="66" t="str">
        <f>IF(OR(VLOOKUP(Table1[[#This Row],[sheet]],Prg!$A$7:$F$31,6,FALSE)=Prg!$O$2,VLOOKUP(Table1[[#This Row],[sheet]],Prg!$A$7:$F$31,6,FALSE)=Prg!$O$3),"Yes","No")</f>
        <v>No</v>
      </c>
      <c r="AB860" s="66">
        <v>2026</v>
      </c>
      <c r="AC860" s="72">
        <v>19</v>
      </c>
      <c r="AD860" s="66">
        <f ca="1">IF(ISERROR(VLOOKUP(Table1[[#This Row],[item]],INDIRECT("'"&amp;Table1[[#This Row],[sheet]]&amp;"'!$A$8:$T$42"),Table1[[#This Row],[r]],FALSE)),"",VLOOKUP(Table1[[#This Row],[item]],INDIRECT("'"&amp;Table1[[#This Row],[sheet]]&amp;"'!$A$8:$T$42"),Table1[[#This Row],[r]],FALSE))</f>
        <v>0</v>
      </c>
      <c r="AE860" s="72" t="str">
        <f>IF(VLOOKUP(Table1[[#This Row],[sheet]],Prg!$A$7:$J$31,10,FALSE)="","",VLOOKUP(Table1[[#This Row],[sheet]],Prg!$A$7:$J$31,10,FALSE)*1)</f>
        <v/>
      </c>
      <c r="AF860" s="72">
        <f>VLOOKUP(Table1[[#This Row],[sheet]],Prg!$A$7:$J$31,5,FALSE)</f>
        <v>0</v>
      </c>
      <c r="AG860" s="72">
        <f>ROW()</f>
        <v>860</v>
      </c>
    </row>
    <row r="861" spans="24:33" hidden="1" x14ac:dyDescent="0.35">
      <c r="X861" s="66">
        <v>5</v>
      </c>
      <c r="Y861" s="66" t="s">
        <v>500</v>
      </c>
      <c r="Z861" s="66" t="s">
        <v>22</v>
      </c>
      <c r="AA861" s="66" t="str">
        <f>IF(OR(VLOOKUP(Table1[[#This Row],[sheet]],Prg!$A$7:$F$31,6,FALSE)=Prg!$O$2,VLOOKUP(Table1[[#This Row],[sheet]],Prg!$A$7:$F$31,6,FALSE)=Prg!$O$3),"Yes","No")</f>
        <v>No</v>
      </c>
      <c r="AB861" s="66">
        <v>2026</v>
      </c>
      <c r="AC861" s="72">
        <v>19</v>
      </c>
      <c r="AD861" s="66">
        <f ca="1">IF(ISERROR(VLOOKUP(Table1[[#This Row],[item]],INDIRECT("'"&amp;Table1[[#This Row],[sheet]]&amp;"'!$A$8:$T$42"),Table1[[#This Row],[r]],FALSE)),"",VLOOKUP(Table1[[#This Row],[item]],INDIRECT("'"&amp;Table1[[#This Row],[sheet]]&amp;"'!$A$8:$T$42"),Table1[[#This Row],[r]],FALSE))</f>
        <v>0</v>
      </c>
      <c r="AE861" s="72" t="str">
        <f>IF(VLOOKUP(Table1[[#This Row],[sheet]],Prg!$A$7:$J$31,10,FALSE)="","",VLOOKUP(Table1[[#This Row],[sheet]],Prg!$A$7:$J$31,10,FALSE)*1)</f>
        <v/>
      </c>
      <c r="AF861" s="72">
        <f>VLOOKUP(Table1[[#This Row],[sheet]],Prg!$A$7:$J$31,5,FALSE)</f>
        <v>0</v>
      </c>
      <c r="AG861" s="72">
        <f>ROW()</f>
        <v>861</v>
      </c>
    </row>
    <row r="862" spans="24:33" hidden="1" x14ac:dyDescent="0.35">
      <c r="X862" s="66">
        <v>5</v>
      </c>
      <c r="Y862" s="66" t="s">
        <v>501</v>
      </c>
      <c r="Z862" s="66" t="s">
        <v>23</v>
      </c>
      <c r="AA862" s="66" t="str">
        <f>IF(OR(VLOOKUP(Table1[[#This Row],[sheet]],Prg!$A$7:$F$31,6,FALSE)=Prg!$O$2,VLOOKUP(Table1[[#This Row],[sheet]],Prg!$A$7:$F$31,6,FALSE)=Prg!$O$3),"Yes","No")</f>
        <v>No</v>
      </c>
      <c r="AB862" s="66">
        <v>2026</v>
      </c>
      <c r="AC862" s="72">
        <v>19</v>
      </c>
      <c r="AD862" s="66">
        <f ca="1">IF(ISERROR(VLOOKUP(Table1[[#This Row],[item]],INDIRECT("'"&amp;Table1[[#This Row],[sheet]]&amp;"'!$A$8:$T$42"),Table1[[#This Row],[r]],FALSE)),"",VLOOKUP(Table1[[#This Row],[item]],INDIRECT("'"&amp;Table1[[#This Row],[sheet]]&amp;"'!$A$8:$T$42"),Table1[[#This Row],[r]],FALSE))</f>
        <v>0</v>
      </c>
      <c r="AE862" s="72" t="str">
        <f>IF(VLOOKUP(Table1[[#This Row],[sheet]],Prg!$A$7:$J$31,10,FALSE)="","",VLOOKUP(Table1[[#This Row],[sheet]],Prg!$A$7:$J$31,10,FALSE)*1)</f>
        <v/>
      </c>
      <c r="AF862" s="72">
        <f>VLOOKUP(Table1[[#This Row],[sheet]],Prg!$A$7:$J$31,5,FALSE)</f>
        <v>0</v>
      </c>
      <c r="AG862" s="72">
        <f>ROW()</f>
        <v>862</v>
      </c>
    </row>
    <row r="863" spans="24:33" hidden="1" x14ac:dyDescent="0.35">
      <c r="X863" s="66">
        <v>5</v>
      </c>
      <c r="Y863" s="66" t="s">
        <v>502</v>
      </c>
      <c r="Z863" s="66" t="s">
        <v>467</v>
      </c>
      <c r="AA863" s="66" t="str">
        <f>IF(OR(VLOOKUP(Table1[[#This Row],[sheet]],Prg!$A$7:$F$31,6,FALSE)=Prg!$O$2,VLOOKUP(Table1[[#This Row],[sheet]],Prg!$A$7:$F$31,6,FALSE)=Prg!$O$3),"Yes","No")</f>
        <v>No</v>
      </c>
      <c r="AB863" s="66">
        <v>2026</v>
      </c>
      <c r="AC863" s="72">
        <v>19</v>
      </c>
      <c r="AD863" s="66">
        <f ca="1">IF(ISERROR(VLOOKUP(Table1[[#This Row],[item]],INDIRECT("'"&amp;Table1[[#This Row],[sheet]]&amp;"'!$A$8:$T$42"),Table1[[#This Row],[r]],FALSE)),"",VLOOKUP(Table1[[#This Row],[item]],INDIRECT("'"&amp;Table1[[#This Row],[sheet]]&amp;"'!$A$8:$T$42"),Table1[[#This Row],[r]],FALSE))</f>
        <v>0</v>
      </c>
      <c r="AE863" s="72" t="str">
        <f>IF(VLOOKUP(Table1[[#This Row],[sheet]],Prg!$A$7:$J$31,10,FALSE)="","",VLOOKUP(Table1[[#This Row],[sheet]],Prg!$A$7:$J$31,10,FALSE)*1)</f>
        <v/>
      </c>
      <c r="AF863" s="72">
        <f>VLOOKUP(Table1[[#This Row],[sheet]],Prg!$A$7:$J$31,5,FALSE)</f>
        <v>0</v>
      </c>
      <c r="AG863" s="72">
        <f>ROW()</f>
        <v>863</v>
      </c>
    </row>
    <row r="864" spans="24:33" hidden="1" x14ac:dyDescent="0.35">
      <c r="X864" s="66">
        <v>5</v>
      </c>
      <c r="Y864" s="66" t="s">
        <v>473</v>
      </c>
      <c r="Z864" s="66" t="s">
        <v>1</v>
      </c>
      <c r="AA864" s="66" t="str">
        <f>IF(OR(VLOOKUP(Table1[[#This Row],[sheet]],Prg!$A$7:$F$31,6,FALSE)=Prg!$O$2,VLOOKUP(Table1[[#This Row],[sheet]],Prg!$A$7:$F$31,6,FALSE)=Prg!$O$3),"Yes","No")</f>
        <v>No</v>
      </c>
      <c r="AB864" s="66">
        <v>2026</v>
      </c>
      <c r="AC864" s="72">
        <v>19</v>
      </c>
      <c r="AD864" s="66">
        <f ca="1">IF(ISERROR(VLOOKUP(Table1[[#This Row],[item]],INDIRECT("'"&amp;Table1[[#This Row],[sheet]]&amp;"'!$A$8:$T$42"),Table1[[#This Row],[r]],FALSE)),"",VLOOKUP(Table1[[#This Row],[item]],INDIRECT("'"&amp;Table1[[#This Row],[sheet]]&amp;"'!$A$8:$T$42"),Table1[[#This Row],[r]],FALSE))</f>
        <v>0</v>
      </c>
      <c r="AE864" s="72" t="str">
        <f>IF(VLOOKUP(Table1[[#This Row],[sheet]],Prg!$A$7:$J$31,10,FALSE)="","",VLOOKUP(Table1[[#This Row],[sheet]],Prg!$A$7:$J$31,10,FALSE)*1)</f>
        <v/>
      </c>
      <c r="AF864" s="72">
        <f>VLOOKUP(Table1[[#This Row],[sheet]],Prg!$A$7:$J$31,5,FALSE)</f>
        <v>0</v>
      </c>
      <c r="AG864" s="72">
        <f>ROW()</f>
        <v>864</v>
      </c>
    </row>
    <row r="865" spans="24:33" hidden="1" x14ac:dyDescent="0.35">
      <c r="X865" s="66">
        <v>5</v>
      </c>
      <c r="Y865" s="66" t="s">
        <v>474</v>
      </c>
      <c r="Z865" s="66" t="s">
        <v>24</v>
      </c>
      <c r="AA865" s="66" t="str">
        <f>IF(OR(VLOOKUP(Table1[[#This Row],[sheet]],Prg!$A$7:$F$31,6,FALSE)=Prg!$O$2,VLOOKUP(Table1[[#This Row],[sheet]],Prg!$A$7:$F$31,6,FALSE)=Prg!$O$3),"Yes","No")</f>
        <v>No</v>
      </c>
      <c r="AB865" s="66">
        <v>2026</v>
      </c>
      <c r="AC865" s="72">
        <v>19</v>
      </c>
      <c r="AD865" s="66">
        <f ca="1">IF(ISERROR(VLOOKUP(Table1[[#This Row],[item]],INDIRECT("'"&amp;Table1[[#This Row],[sheet]]&amp;"'!$A$8:$T$42"),Table1[[#This Row],[r]],FALSE)),"",VLOOKUP(Table1[[#This Row],[item]],INDIRECT("'"&amp;Table1[[#This Row],[sheet]]&amp;"'!$A$8:$T$42"),Table1[[#This Row],[r]],FALSE))</f>
        <v>0</v>
      </c>
      <c r="AE865" s="72" t="str">
        <f>IF(VLOOKUP(Table1[[#This Row],[sheet]],Prg!$A$7:$J$31,10,FALSE)="","",VLOOKUP(Table1[[#This Row],[sheet]],Prg!$A$7:$J$31,10,FALSE)*1)</f>
        <v/>
      </c>
      <c r="AF865" s="72">
        <f>VLOOKUP(Table1[[#This Row],[sheet]],Prg!$A$7:$J$31,5,FALSE)</f>
        <v>0</v>
      </c>
      <c r="AG865" s="72">
        <f>ROW()</f>
        <v>865</v>
      </c>
    </row>
    <row r="866" spans="24:33" hidden="1" x14ac:dyDescent="0.35">
      <c r="X866" s="66">
        <v>5</v>
      </c>
      <c r="Y866" s="66" t="s">
        <v>477</v>
      </c>
      <c r="Z866" s="66" t="s">
        <v>25</v>
      </c>
      <c r="AA866" s="66" t="str">
        <f>IF(OR(VLOOKUP(Table1[[#This Row],[sheet]],Prg!$A$7:$F$31,6,FALSE)=Prg!$O$2,VLOOKUP(Table1[[#This Row],[sheet]],Prg!$A$7:$F$31,6,FALSE)=Prg!$O$3),"Yes","No")</f>
        <v>No</v>
      </c>
      <c r="AB866" s="66">
        <v>2026</v>
      </c>
      <c r="AC866" s="72">
        <v>19</v>
      </c>
      <c r="AD866" s="66">
        <f ca="1">IF(ISERROR(VLOOKUP(Table1[[#This Row],[item]],INDIRECT("'"&amp;Table1[[#This Row],[sheet]]&amp;"'!$A$8:$T$42"),Table1[[#This Row],[r]],FALSE)),"",VLOOKUP(Table1[[#This Row],[item]],INDIRECT("'"&amp;Table1[[#This Row],[sheet]]&amp;"'!$A$8:$T$42"),Table1[[#This Row],[r]],FALSE))</f>
        <v>0</v>
      </c>
      <c r="AE866" s="72" t="str">
        <f>IF(VLOOKUP(Table1[[#This Row],[sheet]],Prg!$A$7:$J$31,10,FALSE)="","",VLOOKUP(Table1[[#This Row],[sheet]],Prg!$A$7:$J$31,10,FALSE)*1)</f>
        <v/>
      </c>
      <c r="AF866" s="72">
        <f>VLOOKUP(Table1[[#This Row],[sheet]],Prg!$A$7:$J$31,5,FALSE)</f>
        <v>0</v>
      </c>
      <c r="AG866" s="72">
        <f>ROW()</f>
        <v>866</v>
      </c>
    </row>
    <row r="867" spans="24:33" hidden="1" x14ac:dyDescent="0.35">
      <c r="X867" s="66">
        <v>5</v>
      </c>
      <c r="Y867" s="66" t="s">
        <v>478</v>
      </c>
      <c r="Z867" s="66" t="s">
        <v>26</v>
      </c>
      <c r="AA867" s="66" t="str">
        <f>IF(OR(VLOOKUP(Table1[[#This Row],[sheet]],Prg!$A$7:$F$31,6,FALSE)=Prg!$O$2,VLOOKUP(Table1[[#This Row],[sheet]],Prg!$A$7:$F$31,6,FALSE)=Prg!$O$3),"Yes","No")</f>
        <v>No</v>
      </c>
      <c r="AB867" s="66">
        <v>2026</v>
      </c>
      <c r="AC867" s="72">
        <v>19</v>
      </c>
      <c r="AD867" s="66">
        <f ca="1">IF(ISERROR(VLOOKUP(Table1[[#This Row],[item]],INDIRECT("'"&amp;Table1[[#This Row],[sheet]]&amp;"'!$A$8:$T$42"),Table1[[#This Row],[r]],FALSE)),"",VLOOKUP(Table1[[#This Row],[item]],INDIRECT("'"&amp;Table1[[#This Row],[sheet]]&amp;"'!$A$8:$T$42"),Table1[[#This Row],[r]],FALSE))</f>
        <v>0</v>
      </c>
      <c r="AE867" s="72" t="str">
        <f>IF(VLOOKUP(Table1[[#This Row],[sheet]],Prg!$A$7:$J$31,10,FALSE)="","",VLOOKUP(Table1[[#This Row],[sheet]],Prg!$A$7:$J$31,10,FALSE)*1)</f>
        <v/>
      </c>
      <c r="AF867" s="72">
        <f>VLOOKUP(Table1[[#This Row],[sheet]],Prg!$A$7:$J$31,5,FALSE)</f>
        <v>0</v>
      </c>
      <c r="AG867" s="72">
        <f>ROW()</f>
        <v>867</v>
      </c>
    </row>
    <row r="868" spans="24:33" hidden="1" x14ac:dyDescent="0.35">
      <c r="X868" s="66">
        <v>5</v>
      </c>
      <c r="Y868" s="66" t="s">
        <v>479</v>
      </c>
      <c r="Z868" s="66" t="s">
        <v>27</v>
      </c>
      <c r="AA868" s="66" t="str">
        <f>IF(OR(VLOOKUP(Table1[[#This Row],[sheet]],Prg!$A$7:$F$31,6,FALSE)=Prg!$O$2,VLOOKUP(Table1[[#This Row],[sheet]],Prg!$A$7:$F$31,6,FALSE)=Prg!$O$3),"Yes","No")</f>
        <v>No</v>
      </c>
      <c r="AB868" s="66">
        <v>2026</v>
      </c>
      <c r="AC868" s="72">
        <v>19</v>
      </c>
      <c r="AD868" s="66">
        <f ca="1">IF(ISERROR(VLOOKUP(Table1[[#This Row],[item]],INDIRECT("'"&amp;Table1[[#This Row],[sheet]]&amp;"'!$A$8:$T$42"),Table1[[#This Row],[r]],FALSE)),"",VLOOKUP(Table1[[#This Row],[item]],INDIRECT("'"&amp;Table1[[#This Row],[sheet]]&amp;"'!$A$8:$T$42"),Table1[[#This Row],[r]],FALSE))</f>
        <v>0</v>
      </c>
      <c r="AE868" s="72" t="str">
        <f>IF(VLOOKUP(Table1[[#This Row],[sheet]],Prg!$A$7:$J$31,10,FALSE)="","",VLOOKUP(Table1[[#This Row],[sheet]],Prg!$A$7:$J$31,10,FALSE)*1)</f>
        <v/>
      </c>
      <c r="AF868" s="72">
        <f>VLOOKUP(Table1[[#This Row],[sheet]],Prg!$A$7:$J$31,5,FALSE)</f>
        <v>0</v>
      </c>
      <c r="AG868" s="72">
        <f>ROW()</f>
        <v>868</v>
      </c>
    </row>
    <row r="869" spans="24:33" hidden="1" x14ac:dyDescent="0.35">
      <c r="X869" s="66">
        <v>5</v>
      </c>
      <c r="Y869" s="66" t="s">
        <v>475</v>
      </c>
      <c r="Z869" s="66" t="s">
        <v>28</v>
      </c>
      <c r="AA869" s="66" t="str">
        <f>IF(OR(VLOOKUP(Table1[[#This Row],[sheet]],Prg!$A$7:$F$31,6,FALSE)=Prg!$O$2,VLOOKUP(Table1[[#This Row],[sheet]],Prg!$A$7:$F$31,6,FALSE)=Prg!$O$3),"Yes","No")</f>
        <v>No</v>
      </c>
      <c r="AB869" s="66">
        <v>2026</v>
      </c>
      <c r="AC869" s="72">
        <v>19</v>
      </c>
      <c r="AD869" s="66">
        <f ca="1">IF(ISERROR(VLOOKUP(Table1[[#This Row],[item]],INDIRECT("'"&amp;Table1[[#This Row],[sheet]]&amp;"'!$A$8:$T$42"),Table1[[#This Row],[r]],FALSE)),"",VLOOKUP(Table1[[#This Row],[item]],INDIRECT("'"&amp;Table1[[#This Row],[sheet]]&amp;"'!$A$8:$T$42"),Table1[[#This Row],[r]],FALSE))</f>
        <v>0</v>
      </c>
      <c r="AE869" s="72" t="str">
        <f>IF(VLOOKUP(Table1[[#This Row],[sheet]],Prg!$A$7:$J$31,10,FALSE)="","",VLOOKUP(Table1[[#This Row],[sheet]],Prg!$A$7:$J$31,10,FALSE)*1)</f>
        <v/>
      </c>
      <c r="AF869" s="72">
        <f>VLOOKUP(Table1[[#This Row],[sheet]],Prg!$A$7:$J$31,5,FALSE)</f>
        <v>0</v>
      </c>
      <c r="AG869" s="72">
        <f>ROW()</f>
        <v>869</v>
      </c>
    </row>
    <row r="870" spans="24:33" hidden="1" x14ac:dyDescent="0.35">
      <c r="X870" s="66">
        <v>5</v>
      </c>
      <c r="Y870" s="66" t="s">
        <v>480</v>
      </c>
      <c r="Z870" s="66" t="s">
        <v>29</v>
      </c>
      <c r="AA870" s="66" t="str">
        <f>IF(OR(VLOOKUP(Table1[[#This Row],[sheet]],Prg!$A$7:$F$31,6,FALSE)=Prg!$O$2,VLOOKUP(Table1[[#This Row],[sheet]],Prg!$A$7:$F$31,6,FALSE)=Prg!$O$3),"Yes","No")</f>
        <v>No</v>
      </c>
      <c r="AB870" s="66">
        <v>2026</v>
      </c>
      <c r="AC870" s="72">
        <v>19</v>
      </c>
      <c r="AD870" s="66">
        <f ca="1">IF(ISERROR(VLOOKUP(Table1[[#This Row],[item]],INDIRECT("'"&amp;Table1[[#This Row],[sheet]]&amp;"'!$A$8:$T$42"),Table1[[#This Row],[r]],FALSE)),"",VLOOKUP(Table1[[#This Row],[item]],INDIRECT("'"&amp;Table1[[#This Row],[sheet]]&amp;"'!$A$8:$T$42"),Table1[[#This Row],[r]],FALSE))</f>
        <v>0</v>
      </c>
      <c r="AE870" s="72" t="str">
        <f>IF(VLOOKUP(Table1[[#This Row],[sheet]],Prg!$A$7:$J$31,10,FALSE)="","",VLOOKUP(Table1[[#This Row],[sheet]],Prg!$A$7:$J$31,10,FALSE)*1)</f>
        <v/>
      </c>
      <c r="AF870" s="72">
        <f>VLOOKUP(Table1[[#This Row],[sheet]],Prg!$A$7:$J$31,5,FALSE)</f>
        <v>0</v>
      </c>
      <c r="AG870" s="72">
        <f>ROW()</f>
        <v>870</v>
      </c>
    </row>
    <row r="871" spans="24:33" hidden="1" x14ac:dyDescent="0.35">
      <c r="X871" s="66">
        <v>5</v>
      </c>
      <c r="Y871" s="66" t="s">
        <v>481</v>
      </c>
      <c r="Z871" s="66" t="s">
        <v>30</v>
      </c>
      <c r="AA871" s="66" t="str">
        <f>IF(OR(VLOOKUP(Table1[[#This Row],[sheet]],Prg!$A$7:$F$31,6,FALSE)=Prg!$O$2,VLOOKUP(Table1[[#This Row],[sheet]],Prg!$A$7:$F$31,6,FALSE)=Prg!$O$3),"Yes","No")</f>
        <v>No</v>
      </c>
      <c r="AB871" s="66">
        <v>2026</v>
      </c>
      <c r="AC871" s="72">
        <v>19</v>
      </c>
      <c r="AD871" s="66">
        <f ca="1">IF(ISERROR(VLOOKUP(Table1[[#This Row],[item]],INDIRECT("'"&amp;Table1[[#This Row],[sheet]]&amp;"'!$A$8:$T$42"),Table1[[#This Row],[r]],FALSE)),"",VLOOKUP(Table1[[#This Row],[item]],INDIRECT("'"&amp;Table1[[#This Row],[sheet]]&amp;"'!$A$8:$T$42"),Table1[[#This Row],[r]],FALSE))</f>
        <v>0</v>
      </c>
      <c r="AE871" s="72" t="str">
        <f>IF(VLOOKUP(Table1[[#This Row],[sheet]],Prg!$A$7:$J$31,10,FALSE)="","",VLOOKUP(Table1[[#This Row],[sheet]],Prg!$A$7:$J$31,10,FALSE)*1)</f>
        <v/>
      </c>
      <c r="AF871" s="72">
        <f>VLOOKUP(Table1[[#This Row],[sheet]],Prg!$A$7:$J$31,5,FALSE)</f>
        <v>0</v>
      </c>
      <c r="AG871" s="72">
        <f>ROW()</f>
        <v>871</v>
      </c>
    </row>
    <row r="872" spans="24:33" hidden="1" x14ac:dyDescent="0.35">
      <c r="X872" s="66">
        <v>5</v>
      </c>
      <c r="Y872" s="66" t="s">
        <v>482</v>
      </c>
      <c r="Z872" s="66" t="s">
        <v>27</v>
      </c>
      <c r="AA872" s="66" t="str">
        <f>IF(OR(VLOOKUP(Table1[[#This Row],[sheet]],Prg!$A$7:$F$31,6,FALSE)=Prg!$O$2,VLOOKUP(Table1[[#This Row],[sheet]],Prg!$A$7:$F$31,6,FALSE)=Prg!$O$3),"Yes","No")</f>
        <v>No</v>
      </c>
      <c r="AB872" s="66">
        <v>2026</v>
      </c>
      <c r="AC872" s="72">
        <v>19</v>
      </c>
      <c r="AD872" s="66">
        <f ca="1">IF(ISERROR(VLOOKUP(Table1[[#This Row],[item]],INDIRECT("'"&amp;Table1[[#This Row],[sheet]]&amp;"'!$A$8:$T$42"),Table1[[#This Row],[r]],FALSE)),"",VLOOKUP(Table1[[#This Row],[item]],INDIRECT("'"&amp;Table1[[#This Row],[sheet]]&amp;"'!$A$8:$T$42"),Table1[[#This Row],[r]],FALSE))</f>
        <v>0</v>
      </c>
      <c r="AE872" s="72" t="str">
        <f>IF(VLOOKUP(Table1[[#This Row],[sheet]],Prg!$A$7:$J$31,10,FALSE)="","",VLOOKUP(Table1[[#This Row],[sheet]],Prg!$A$7:$J$31,10,FALSE)*1)</f>
        <v/>
      </c>
      <c r="AF872" s="72">
        <f>VLOOKUP(Table1[[#This Row],[sheet]],Prg!$A$7:$J$31,5,FALSE)</f>
        <v>0</v>
      </c>
      <c r="AG872" s="72">
        <f>ROW()</f>
        <v>872</v>
      </c>
    </row>
    <row r="873" spans="24:33" hidden="1" x14ac:dyDescent="0.35">
      <c r="X873" s="66">
        <v>5</v>
      </c>
      <c r="Y873" s="66" t="s">
        <v>476</v>
      </c>
      <c r="Z873" s="66" t="s">
        <v>469</v>
      </c>
      <c r="AA873" s="66" t="str">
        <f>IF(OR(VLOOKUP(Table1[[#This Row],[sheet]],Prg!$A$7:$F$31,6,FALSE)=Prg!$O$2,VLOOKUP(Table1[[#This Row],[sheet]],Prg!$A$7:$F$31,6,FALSE)=Prg!$O$3),"Yes","No")</f>
        <v>No</v>
      </c>
      <c r="AB873" s="66">
        <v>2026</v>
      </c>
      <c r="AC873" s="72">
        <v>19</v>
      </c>
      <c r="AD873" s="66">
        <f ca="1">IF(ISERROR(VLOOKUP(Table1[[#This Row],[item]],INDIRECT("'"&amp;Table1[[#This Row],[sheet]]&amp;"'!$A$8:$T$42"),Table1[[#This Row],[r]],FALSE)),"",VLOOKUP(Table1[[#This Row],[item]],INDIRECT("'"&amp;Table1[[#This Row],[sheet]]&amp;"'!$A$8:$T$42"),Table1[[#This Row],[r]],FALSE))</f>
        <v>0</v>
      </c>
      <c r="AE873" s="72" t="str">
        <f>IF(VLOOKUP(Table1[[#This Row],[sheet]],Prg!$A$7:$J$31,10,FALSE)="","",VLOOKUP(Table1[[#This Row],[sheet]],Prg!$A$7:$J$31,10,FALSE)*1)</f>
        <v/>
      </c>
      <c r="AF873" s="72">
        <f>VLOOKUP(Table1[[#This Row],[sheet]],Prg!$A$7:$J$31,5,FALSE)</f>
        <v>0</v>
      </c>
      <c r="AG873" s="72">
        <f>ROW()</f>
        <v>873</v>
      </c>
    </row>
    <row r="874" spans="24:33" hidden="1" x14ac:dyDescent="0.35">
      <c r="X874" s="66">
        <v>5</v>
      </c>
      <c r="Y874" s="66" t="s">
        <v>483</v>
      </c>
      <c r="Z874" s="66" t="s">
        <v>470</v>
      </c>
      <c r="AA874" s="66" t="str">
        <f>IF(OR(VLOOKUP(Table1[[#This Row],[sheet]],Prg!$A$7:$F$31,6,FALSE)=Prg!$O$2,VLOOKUP(Table1[[#This Row],[sheet]],Prg!$A$7:$F$31,6,FALSE)=Prg!$O$3),"Yes","No")</f>
        <v>No</v>
      </c>
      <c r="AB874" s="66">
        <v>2026</v>
      </c>
      <c r="AC874" s="72">
        <v>19</v>
      </c>
      <c r="AD874" s="66">
        <f ca="1">IF(ISERROR(VLOOKUP(Table1[[#This Row],[item]],INDIRECT("'"&amp;Table1[[#This Row],[sheet]]&amp;"'!$A$8:$T$42"),Table1[[#This Row],[r]],FALSE)),"",VLOOKUP(Table1[[#This Row],[item]],INDIRECT("'"&amp;Table1[[#This Row],[sheet]]&amp;"'!$A$8:$T$42"),Table1[[#This Row],[r]],FALSE))</f>
        <v>0</v>
      </c>
      <c r="AE874" s="72" t="str">
        <f>IF(VLOOKUP(Table1[[#This Row],[sheet]],Prg!$A$7:$J$31,10,FALSE)="","",VLOOKUP(Table1[[#This Row],[sheet]],Prg!$A$7:$J$31,10,FALSE)*1)</f>
        <v/>
      </c>
      <c r="AF874" s="72">
        <f>VLOOKUP(Table1[[#This Row],[sheet]],Prg!$A$7:$J$31,5,FALSE)</f>
        <v>0</v>
      </c>
      <c r="AG874" s="72">
        <f>ROW()</f>
        <v>874</v>
      </c>
    </row>
    <row r="875" spans="24:33" hidden="1" x14ac:dyDescent="0.35">
      <c r="X875" s="66">
        <v>5</v>
      </c>
      <c r="Y875" s="66" t="s">
        <v>484</v>
      </c>
      <c r="Z875" s="66" t="s">
        <v>471</v>
      </c>
      <c r="AA875" s="66" t="str">
        <f>IF(OR(VLOOKUP(Table1[[#This Row],[sheet]],Prg!$A$7:$F$31,6,FALSE)=Prg!$O$2,VLOOKUP(Table1[[#This Row],[sheet]],Prg!$A$7:$F$31,6,FALSE)=Prg!$O$3),"Yes","No")</f>
        <v>No</v>
      </c>
      <c r="AB875" s="66">
        <v>2026</v>
      </c>
      <c r="AC875" s="72">
        <v>19</v>
      </c>
      <c r="AD875" s="66">
        <f ca="1">IF(ISERROR(VLOOKUP(Table1[[#This Row],[item]],INDIRECT("'"&amp;Table1[[#This Row],[sheet]]&amp;"'!$A$8:$T$42"),Table1[[#This Row],[r]],FALSE)),"",VLOOKUP(Table1[[#This Row],[item]],INDIRECT("'"&amp;Table1[[#This Row],[sheet]]&amp;"'!$A$8:$T$42"),Table1[[#This Row],[r]],FALSE))</f>
        <v>0</v>
      </c>
      <c r="AE875" s="72" t="str">
        <f>IF(VLOOKUP(Table1[[#This Row],[sheet]],Prg!$A$7:$J$31,10,FALSE)="","",VLOOKUP(Table1[[#This Row],[sheet]],Prg!$A$7:$J$31,10,FALSE)*1)</f>
        <v/>
      </c>
      <c r="AF875" s="72">
        <f>VLOOKUP(Table1[[#This Row],[sheet]],Prg!$A$7:$J$31,5,FALSE)</f>
        <v>0</v>
      </c>
      <c r="AG875" s="72">
        <f>ROW()</f>
        <v>875</v>
      </c>
    </row>
    <row r="876" spans="24:33" hidden="1" x14ac:dyDescent="0.35">
      <c r="X876" s="66">
        <v>5</v>
      </c>
      <c r="Y876" s="66" t="s">
        <v>485</v>
      </c>
      <c r="Z876" s="66" t="s">
        <v>472</v>
      </c>
      <c r="AA876" s="66" t="str">
        <f>IF(OR(VLOOKUP(Table1[[#This Row],[sheet]],Prg!$A$7:$F$31,6,FALSE)=Prg!$O$2,VLOOKUP(Table1[[#This Row],[sheet]],Prg!$A$7:$F$31,6,FALSE)=Prg!$O$3),"Yes","No")</f>
        <v>No</v>
      </c>
      <c r="AB876" s="66">
        <v>2026</v>
      </c>
      <c r="AC876" s="72">
        <v>19</v>
      </c>
      <c r="AD876" s="66">
        <f ca="1">IF(ISERROR(VLOOKUP(Table1[[#This Row],[item]],INDIRECT("'"&amp;Table1[[#This Row],[sheet]]&amp;"'!$A$8:$T$42"),Table1[[#This Row],[r]],FALSE)),"",VLOOKUP(Table1[[#This Row],[item]],INDIRECT("'"&amp;Table1[[#This Row],[sheet]]&amp;"'!$A$8:$T$42"),Table1[[#This Row],[r]],FALSE))</f>
        <v>0</v>
      </c>
      <c r="AE876" s="72" t="str">
        <f>IF(VLOOKUP(Table1[[#This Row],[sheet]],Prg!$A$7:$J$31,10,FALSE)="","",VLOOKUP(Table1[[#This Row],[sheet]],Prg!$A$7:$J$31,10,FALSE)*1)</f>
        <v/>
      </c>
      <c r="AF876" s="72">
        <f>VLOOKUP(Table1[[#This Row],[sheet]],Prg!$A$7:$J$31,5,FALSE)</f>
        <v>0</v>
      </c>
      <c r="AG876" s="72">
        <f>ROW()</f>
        <v>876</v>
      </c>
    </row>
    <row r="877" spans="24:33" hidden="1" x14ac:dyDescent="0.35">
      <c r="X877" s="66">
        <v>5</v>
      </c>
      <c r="Y877" s="66" t="s">
        <v>486</v>
      </c>
      <c r="Z877" s="66" t="s">
        <v>31</v>
      </c>
      <c r="AA877" s="66" t="str">
        <f>IF(OR(VLOOKUP(Table1[[#This Row],[sheet]],Prg!$A$7:$F$31,6,FALSE)=Prg!$O$2,VLOOKUP(Table1[[#This Row],[sheet]],Prg!$A$7:$F$31,6,FALSE)=Prg!$O$3),"Yes","No")</f>
        <v>No</v>
      </c>
      <c r="AB877" s="66">
        <v>2026</v>
      </c>
      <c r="AC877" s="72">
        <v>19</v>
      </c>
      <c r="AD877" s="66">
        <f ca="1">IF(ISERROR(VLOOKUP(Table1[[#This Row],[item]],INDIRECT("'"&amp;Table1[[#This Row],[sheet]]&amp;"'!$A$8:$T$42"),Table1[[#This Row],[r]],FALSE)),"",VLOOKUP(Table1[[#This Row],[item]],INDIRECT("'"&amp;Table1[[#This Row],[sheet]]&amp;"'!$A$8:$T$42"),Table1[[#This Row],[r]],FALSE))</f>
        <v>0</v>
      </c>
      <c r="AE877" s="72" t="str">
        <f>IF(VLOOKUP(Table1[[#This Row],[sheet]],Prg!$A$7:$J$31,10,FALSE)="","",VLOOKUP(Table1[[#This Row],[sheet]],Prg!$A$7:$J$31,10,FALSE)*1)</f>
        <v/>
      </c>
      <c r="AF877" s="72">
        <f>VLOOKUP(Table1[[#This Row],[sheet]],Prg!$A$7:$J$31,5,FALSE)</f>
        <v>0</v>
      </c>
      <c r="AG877" s="72">
        <f>ROW()</f>
        <v>877</v>
      </c>
    </row>
    <row r="878" spans="24:33" hidden="1" x14ac:dyDescent="0.35">
      <c r="X878" s="66">
        <v>5</v>
      </c>
      <c r="Y878" s="70" t="s">
        <v>487</v>
      </c>
      <c r="Z878" s="70" t="s">
        <v>12</v>
      </c>
      <c r="AA878" s="70" t="str">
        <f>IF(OR(VLOOKUP(Table1[[#This Row],[sheet]],Prg!$A$7:$F$31,6,FALSE)=Prg!$O$2,VLOOKUP(Table1[[#This Row],[sheet]],Prg!$A$7:$F$31,6,FALSE)=Prg!$O$3),"Yes","No")</f>
        <v>No</v>
      </c>
      <c r="AB878" s="70" t="s">
        <v>2</v>
      </c>
      <c r="AC878" s="72">
        <v>20</v>
      </c>
      <c r="AD878" s="66">
        <f ca="1">IF(ISERROR(VLOOKUP(Table1[[#This Row],[item]],INDIRECT("'"&amp;Table1[[#This Row],[sheet]]&amp;"'!$A$8:$T$42"),Table1[[#This Row],[r]],FALSE)),"",VLOOKUP(Table1[[#This Row],[item]],INDIRECT("'"&amp;Table1[[#This Row],[sheet]]&amp;"'!$A$8:$T$42"),Table1[[#This Row],[r]],FALSE))</f>
        <v>0</v>
      </c>
      <c r="AE878" s="72" t="str">
        <f>IF(VLOOKUP(Table1[[#This Row],[sheet]],Prg!$A$7:$J$31,10,FALSE)="","",VLOOKUP(Table1[[#This Row],[sheet]],Prg!$A$7:$J$31,10,FALSE)*1)</f>
        <v/>
      </c>
      <c r="AF878" s="72">
        <f>VLOOKUP(Table1[[#This Row],[sheet]],Prg!$A$7:$J$31,5,FALSE)</f>
        <v>0</v>
      </c>
      <c r="AG878" s="72">
        <f>ROW()</f>
        <v>878</v>
      </c>
    </row>
    <row r="879" spans="24:33" hidden="1" x14ac:dyDescent="0.35">
      <c r="X879" s="66">
        <v>5</v>
      </c>
      <c r="Y879" s="66" t="s">
        <v>488</v>
      </c>
      <c r="Z879" s="66" t="s">
        <v>13</v>
      </c>
      <c r="AA879" s="66" t="str">
        <f>IF(OR(VLOOKUP(Table1[[#This Row],[sheet]],Prg!$A$7:$F$31,6,FALSE)=Prg!$O$2,VLOOKUP(Table1[[#This Row],[sheet]],Prg!$A$7:$F$31,6,FALSE)=Prg!$O$3),"Yes","No")</f>
        <v>No</v>
      </c>
      <c r="AB879" s="66" t="s">
        <v>2</v>
      </c>
      <c r="AC879" s="72">
        <v>20</v>
      </c>
      <c r="AD879" s="66">
        <f ca="1">IF(ISERROR(VLOOKUP(Table1[[#This Row],[item]],INDIRECT("'"&amp;Table1[[#This Row],[sheet]]&amp;"'!$A$8:$T$42"),Table1[[#This Row],[r]],FALSE)),"",VLOOKUP(Table1[[#This Row],[item]],INDIRECT("'"&amp;Table1[[#This Row],[sheet]]&amp;"'!$A$8:$T$42"),Table1[[#This Row],[r]],FALSE))</f>
        <v>0</v>
      </c>
      <c r="AE879" s="72" t="str">
        <f>IF(VLOOKUP(Table1[[#This Row],[sheet]],Prg!$A$7:$J$31,10,FALSE)="","",VLOOKUP(Table1[[#This Row],[sheet]],Prg!$A$7:$J$31,10,FALSE)*1)</f>
        <v/>
      </c>
      <c r="AF879" s="72">
        <f>VLOOKUP(Table1[[#This Row],[sheet]],Prg!$A$7:$J$31,5,FALSE)</f>
        <v>0</v>
      </c>
      <c r="AG879" s="72">
        <f>ROW()</f>
        <v>879</v>
      </c>
    </row>
    <row r="880" spans="24:33" hidden="1" x14ac:dyDescent="0.35">
      <c r="X880" s="66">
        <v>5</v>
      </c>
      <c r="Y880" s="66" t="s">
        <v>489</v>
      </c>
      <c r="Z880" s="66" t="s">
        <v>14</v>
      </c>
      <c r="AA880" s="66" t="str">
        <f>IF(OR(VLOOKUP(Table1[[#This Row],[sheet]],Prg!$A$7:$F$31,6,FALSE)=Prg!$O$2,VLOOKUP(Table1[[#This Row],[sheet]],Prg!$A$7:$F$31,6,FALSE)=Prg!$O$3),"Yes","No")</f>
        <v>No</v>
      </c>
      <c r="AB880" s="66" t="s">
        <v>2</v>
      </c>
      <c r="AC880" s="72">
        <v>20</v>
      </c>
      <c r="AD880" s="66">
        <f ca="1">IF(ISERROR(VLOOKUP(Table1[[#This Row],[item]],INDIRECT("'"&amp;Table1[[#This Row],[sheet]]&amp;"'!$A$8:$T$42"),Table1[[#This Row],[r]],FALSE)),"",VLOOKUP(Table1[[#This Row],[item]],INDIRECT("'"&amp;Table1[[#This Row],[sheet]]&amp;"'!$A$8:$T$42"),Table1[[#This Row],[r]],FALSE))</f>
        <v>0</v>
      </c>
      <c r="AE880" s="72" t="str">
        <f>IF(VLOOKUP(Table1[[#This Row],[sheet]],Prg!$A$7:$J$31,10,FALSE)="","",VLOOKUP(Table1[[#This Row],[sheet]],Prg!$A$7:$J$31,10,FALSE)*1)</f>
        <v/>
      </c>
      <c r="AF880" s="72">
        <f>VLOOKUP(Table1[[#This Row],[sheet]],Prg!$A$7:$J$31,5,FALSE)</f>
        <v>0</v>
      </c>
      <c r="AG880" s="72">
        <f>ROW()</f>
        <v>880</v>
      </c>
    </row>
    <row r="881" spans="24:33" hidden="1" x14ac:dyDescent="0.35">
      <c r="X881" s="66">
        <v>5</v>
      </c>
      <c r="Y881" s="66" t="s">
        <v>490</v>
      </c>
      <c r="Z881" s="66" t="s">
        <v>464</v>
      </c>
      <c r="AA881" s="66" t="str">
        <f>IF(OR(VLOOKUP(Table1[[#This Row],[sheet]],Prg!$A$7:$F$31,6,FALSE)=Prg!$O$2,VLOOKUP(Table1[[#This Row],[sheet]],Prg!$A$7:$F$31,6,FALSE)=Prg!$O$3),"Yes","No")</f>
        <v>No</v>
      </c>
      <c r="AB881" s="66" t="s">
        <v>2</v>
      </c>
      <c r="AC881" s="72">
        <v>20</v>
      </c>
      <c r="AD881" s="66">
        <f ca="1">IF(ISERROR(VLOOKUP(Table1[[#This Row],[item]],INDIRECT("'"&amp;Table1[[#This Row],[sheet]]&amp;"'!$A$8:$T$42"),Table1[[#This Row],[r]],FALSE)),"",VLOOKUP(Table1[[#This Row],[item]],INDIRECT("'"&amp;Table1[[#This Row],[sheet]]&amp;"'!$A$8:$T$42"),Table1[[#This Row],[r]],FALSE))</f>
        <v>0</v>
      </c>
      <c r="AE881" s="72" t="str">
        <f>IF(VLOOKUP(Table1[[#This Row],[sheet]],Prg!$A$7:$J$31,10,FALSE)="","",VLOOKUP(Table1[[#This Row],[sheet]],Prg!$A$7:$J$31,10,FALSE)*1)</f>
        <v/>
      </c>
      <c r="AF881" s="72">
        <f>VLOOKUP(Table1[[#This Row],[sheet]],Prg!$A$7:$J$31,5,FALSE)</f>
        <v>0</v>
      </c>
      <c r="AG881" s="72">
        <f>ROW()</f>
        <v>881</v>
      </c>
    </row>
    <row r="882" spans="24:33" hidden="1" x14ac:dyDescent="0.35">
      <c r="X882" s="66">
        <v>5</v>
      </c>
      <c r="Y882" s="66" t="s">
        <v>491</v>
      </c>
      <c r="Z882" s="66" t="s">
        <v>15</v>
      </c>
      <c r="AA882" s="66" t="str">
        <f>IF(OR(VLOOKUP(Table1[[#This Row],[sheet]],Prg!$A$7:$F$31,6,FALSE)=Prg!$O$2,VLOOKUP(Table1[[#This Row],[sheet]],Prg!$A$7:$F$31,6,FALSE)=Prg!$O$3),"Yes","No")</f>
        <v>No</v>
      </c>
      <c r="AB882" s="66" t="s">
        <v>2</v>
      </c>
      <c r="AC882" s="72">
        <v>20</v>
      </c>
      <c r="AD882" s="66">
        <f ca="1">IF(ISERROR(VLOOKUP(Table1[[#This Row],[item]],INDIRECT("'"&amp;Table1[[#This Row],[sheet]]&amp;"'!$A$8:$T$42"),Table1[[#This Row],[r]],FALSE)),"",VLOOKUP(Table1[[#This Row],[item]],INDIRECT("'"&amp;Table1[[#This Row],[sheet]]&amp;"'!$A$8:$T$42"),Table1[[#This Row],[r]],FALSE))</f>
        <v>0</v>
      </c>
      <c r="AE882" s="72" t="str">
        <f>IF(VLOOKUP(Table1[[#This Row],[sheet]],Prg!$A$7:$J$31,10,FALSE)="","",VLOOKUP(Table1[[#This Row],[sheet]],Prg!$A$7:$J$31,10,FALSE)*1)</f>
        <v/>
      </c>
      <c r="AF882" s="72">
        <f>VLOOKUP(Table1[[#This Row],[sheet]],Prg!$A$7:$J$31,5,FALSE)</f>
        <v>0</v>
      </c>
      <c r="AG882" s="72">
        <f>ROW()</f>
        <v>882</v>
      </c>
    </row>
    <row r="883" spans="24:33" hidden="1" x14ac:dyDescent="0.35">
      <c r="X883" s="66">
        <v>5</v>
      </c>
      <c r="Y883" s="66" t="s">
        <v>492</v>
      </c>
      <c r="Z883" s="66" t="s">
        <v>16</v>
      </c>
      <c r="AA883" s="66" t="str">
        <f>IF(OR(VLOOKUP(Table1[[#This Row],[sheet]],Prg!$A$7:$F$31,6,FALSE)=Prg!$O$2,VLOOKUP(Table1[[#This Row],[sheet]],Prg!$A$7:$F$31,6,FALSE)=Prg!$O$3),"Yes","No")</f>
        <v>No</v>
      </c>
      <c r="AB883" s="66" t="s">
        <v>2</v>
      </c>
      <c r="AC883" s="72">
        <v>20</v>
      </c>
      <c r="AD883" s="66">
        <f ca="1">IF(ISERROR(VLOOKUP(Table1[[#This Row],[item]],INDIRECT("'"&amp;Table1[[#This Row],[sheet]]&amp;"'!$A$8:$T$42"),Table1[[#This Row],[r]],FALSE)),"",VLOOKUP(Table1[[#This Row],[item]],INDIRECT("'"&amp;Table1[[#This Row],[sheet]]&amp;"'!$A$8:$T$42"),Table1[[#This Row],[r]],FALSE))</f>
        <v>0</v>
      </c>
      <c r="AE883" s="72" t="str">
        <f>IF(VLOOKUP(Table1[[#This Row],[sheet]],Prg!$A$7:$J$31,10,FALSE)="","",VLOOKUP(Table1[[#This Row],[sheet]],Prg!$A$7:$J$31,10,FALSE)*1)</f>
        <v/>
      </c>
      <c r="AF883" s="72">
        <f>VLOOKUP(Table1[[#This Row],[sheet]],Prg!$A$7:$J$31,5,FALSE)</f>
        <v>0</v>
      </c>
      <c r="AG883" s="72">
        <f>ROW()</f>
        <v>883</v>
      </c>
    </row>
    <row r="884" spans="24:33" hidden="1" x14ac:dyDescent="0.35">
      <c r="X884" s="66">
        <v>5</v>
      </c>
      <c r="Y884" s="66" t="s">
        <v>493</v>
      </c>
      <c r="Z884" s="66" t="s">
        <v>17</v>
      </c>
      <c r="AA884" s="66" t="str">
        <f>IF(OR(VLOOKUP(Table1[[#This Row],[sheet]],Prg!$A$7:$F$31,6,FALSE)=Prg!$O$2,VLOOKUP(Table1[[#This Row],[sheet]],Prg!$A$7:$F$31,6,FALSE)=Prg!$O$3),"Yes","No")</f>
        <v>No</v>
      </c>
      <c r="AB884" s="66" t="s">
        <v>2</v>
      </c>
      <c r="AC884" s="72">
        <v>20</v>
      </c>
      <c r="AD884" s="66">
        <f ca="1">IF(ISERROR(VLOOKUP(Table1[[#This Row],[item]],INDIRECT("'"&amp;Table1[[#This Row],[sheet]]&amp;"'!$A$8:$T$42"),Table1[[#This Row],[r]],FALSE)),"",VLOOKUP(Table1[[#This Row],[item]],INDIRECT("'"&amp;Table1[[#This Row],[sheet]]&amp;"'!$A$8:$T$42"),Table1[[#This Row],[r]],FALSE))</f>
        <v>0</v>
      </c>
      <c r="AE884" s="72" t="str">
        <f>IF(VLOOKUP(Table1[[#This Row],[sheet]],Prg!$A$7:$J$31,10,FALSE)="","",VLOOKUP(Table1[[#This Row],[sheet]],Prg!$A$7:$J$31,10,FALSE)*1)</f>
        <v/>
      </c>
      <c r="AF884" s="72">
        <f>VLOOKUP(Table1[[#This Row],[sheet]],Prg!$A$7:$J$31,5,FALSE)</f>
        <v>0</v>
      </c>
      <c r="AG884" s="72">
        <f>ROW()</f>
        <v>884</v>
      </c>
    </row>
    <row r="885" spans="24:33" hidden="1" x14ac:dyDescent="0.35">
      <c r="X885" s="66">
        <v>5</v>
      </c>
      <c r="Y885" s="66" t="s">
        <v>494</v>
      </c>
      <c r="Z885" s="66" t="s">
        <v>465</v>
      </c>
      <c r="AA885" s="66" t="str">
        <f>IF(OR(VLOOKUP(Table1[[#This Row],[sheet]],Prg!$A$7:$F$31,6,FALSE)=Prg!$O$2,VLOOKUP(Table1[[#This Row],[sheet]],Prg!$A$7:$F$31,6,FALSE)=Prg!$O$3),"Yes","No")</f>
        <v>No</v>
      </c>
      <c r="AB885" s="66" t="s">
        <v>2</v>
      </c>
      <c r="AC885" s="72">
        <v>20</v>
      </c>
      <c r="AD885" s="66">
        <f ca="1">IF(ISERROR(VLOOKUP(Table1[[#This Row],[item]],INDIRECT("'"&amp;Table1[[#This Row],[sheet]]&amp;"'!$A$8:$T$42"),Table1[[#This Row],[r]],FALSE)),"",VLOOKUP(Table1[[#This Row],[item]],INDIRECT("'"&amp;Table1[[#This Row],[sheet]]&amp;"'!$A$8:$T$42"),Table1[[#This Row],[r]],FALSE))</f>
        <v>0</v>
      </c>
      <c r="AE885" s="72" t="str">
        <f>IF(VLOOKUP(Table1[[#This Row],[sheet]],Prg!$A$7:$J$31,10,FALSE)="","",VLOOKUP(Table1[[#This Row],[sheet]],Prg!$A$7:$J$31,10,FALSE)*1)</f>
        <v/>
      </c>
      <c r="AF885" s="72">
        <f>VLOOKUP(Table1[[#This Row],[sheet]],Prg!$A$7:$J$31,5,FALSE)</f>
        <v>0</v>
      </c>
      <c r="AG885" s="72">
        <f>ROW()</f>
        <v>885</v>
      </c>
    </row>
    <row r="886" spans="24:33" hidden="1" x14ac:dyDescent="0.35">
      <c r="X886" s="66">
        <v>5</v>
      </c>
      <c r="Y886" s="66" t="s">
        <v>495</v>
      </c>
      <c r="Z886" s="66" t="s">
        <v>18</v>
      </c>
      <c r="AA886" s="66" t="str">
        <f>IF(OR(VLOOKUP(Table1[[#This Row],[sheet]],Prg!$A$7:$F$31,6,FALSE)=Prg!$O$2,VLOOKUP(Table1[[#This Row],[sheet]],Prg!$A$7:$F$31,6,FALSE)=Prg!$O$3),"Yes","No")</f>
        <v>No</v>
      </c>
      <c r="AB886" s="66" t="s">
        <v>2</v>
      </c>
      <c r="AC886" s="72">
        <v>20</v>
      </c>
      <c r="AD886" s="66">
        <f ca="1">IF(ISERROR(VLOOKUP(Table1[[#This Row],[item]],INDIRECT("'"&amp;Table1[[#This Row],[sheet]]&amp;"'!$A$8:$T$42"),Table1[[#This Row],[r]],FALSE)),"",VLOOKUP(Table1[[#This Row],[item]],INDIRECT("'"&amp;Table1[[#This Row],[sheet]]&amp;"'!$A$8:$T$42"),Table1[[#This Row],[r]],FALSE))</f>
        <v>0</v>
      </c>
      <c r="AE886" s="72" t="str">
        <f>IF(VLOOKUP(Table1[[#This Row],[sheet]],Prg!$A$7:$J$31,10,FALSE)="","",VLOOKUP(Table1[[#This Row],[sheet]],Prg!$A$7:$J$31,10,FALSE)*1)</f>
        <v/>
      </c>
      <c r="AF886" s="72">
        <f>VLOOKUP(Table1[[#This Row],[sheet]],Prg!$A$7:$J$31,5,FALSE)</f>
        <v>0</v>
      </c>
      <c r="AG886" s="72">
        <f>ROW()</f>
        <v>886</v>
      </c>
    </row>
    <row r="887" spans="24:33" hidden="1" x14ac:dyDescent="0.35">
      <c r="X887" s="66">
        <v>5</v>
      </c>
      <c r="Y887" s="66" t="s">
        <v>496</v>
      </c>
      <c r="Z887" s="66" t="s">
        <v>19</v>
      </c>
      <c r="AA887" s="66" t="str">
        <f>IF(OR(VLOOKUP(Table1[[#This Row],[sheet]],Prg!$A$7:$F$31,6,FALSE)=Prg!$O$2,VLOOKUP(Table1[[#This Row],[sheet]],Prg!$A$7:$F$31,6,FALSE)=Prg!$O$3),"Yes","No")</f>
        <v>No</v>
      </c>
      <c r="AB887" s="66" t="s">
        <v>2</v>
      </c>
      <c r="AC887" s="72">
        <v>20</v>
      </c>
      <c r="AD887" s="66">
        <f ca="1">IF(ISERROR(VLOOKUP(Table1[[#This Row],[item]],INDIRECT("'"&amp;Table1[[#This Row],[sheet]]&amp;"'!$A$8:$T$42"),Table1[[#This Row],[r]],FALSE)),"",VLOOKUP(Table1[[#This Row],[item]],INDIRECT("'"&amp;Table1[[#This Row],[sheet]]&amp;"'!$A$8:$T$42"),Table1[[#This Row],[r]],FALSE))</f>
        <v>0</v>
      </c>
      <c r="AE887" s="72" t="str">
        <f>IF(VLOOKUP(Table1[[#This Row],[sheet]],Prg!$A$7:$J$31,10,FALSE)="","",VLOOKUP(Table1[[#This Row],[sheet]],Prg!$A$7:$J$31,10,FALSE)*1)</f>
        <v/>
      </c>
      <c r="AF887" s="72">
        <f>VLOOKUP(Table1[[#This Row],[sheet]],Prg!$A$7:$J$31,5,FALSE)</f>
        <v>0</v>
      </c>
      <c r="AG887" s="72">
        <f>ROW()</f>
        <v>887</v>
      </c>
    </row>
    <row r="888" spans="24:33" hidden="1" x14ac:dyDescent="0.35">
      <c r="X888" s="66">
        <v>5</v>
      </c>
      <c r="Y888" s="66" t="s">
        <v>497</v>
      </c>
      <c r="Z888" s="66" t="s">
        <v>20</v>
      </c>
      <c r="AA888" s="66" t="str">
        <f>IF(OR(VLOOKUP(Table1[[#This Row],[sheet]],Prg!$A$7:$F$31,6,FALSE)=Prg!$O$2,VLOOKUP(Table1[[#This Row],[sheet]],Prg!$A$7:$F$31,6,FALSE)=Prg!$O$3),"Yes","No")</f>
        <v>No</v>
      </c>
      <c r="AB888" s="66" t="s">
        <v>2</v>
      </c>
      <c r="AC888" s="72">
        <v>20</v>
      </c>
      <c r="AD888" s="66">
        <f ca="1">IF(ISERROR(VLOOKUP(Table1[[#This Row],[item]],INDIRECT("'"&amp;Table1[[#This Row],[sheet]]&amp;"'!$A$8:$T$42"),Table1[[#This Row],[r]],FALSE)),"",VLOOKUP(Table1[[#This Row],[item]],INDIRECT("'"&amp;Table1[[#This Row],[sheet]]&amp;"'!$A$8:$T$42"),Table1[[#This Row],[r]],FALSE))</f>
        <v>0</v>
      </c>
      <c r="AE888" s="72" t="str">
        <f>IF(VLOOKUP(Table1[[#This Row],[sheet]],Prg!$A$7:$J$31,10,FALSE)="","",VLOOKUP(Table1[[#This Row],[sheet]],Prg!$A$7:$J$31,10,FALSE)*1)</f>
        <v/>
      </c>
      <c r="AF888" s="72">
        <f>VLOOKUP(Table1[[#This Row],[sheet]],Prg!$A$7:$J$31,5,FALSE)</f>
        <v>0</v>
      </c>
      <c r="AG888" s="72">
        <f>ROW()</f>
        <v>888</v>
      </c>
    </row>
    <row r="889" spans="24:33" hidden="1" x14ac:dyDescent="0.35">
      <c r="X889" s="66">
        <v>5</v>
      </c>
      <c r="Y889" s="66" t="s">
        <v>498</v>
      </c>
      <c r="Z889" s="66" t="s">
        <v>466</v>
      </c>
      <c r="AA889" s="66" t="str">
        <f>IF(OR(VLOOKUP(Table1[[#This Row],[sheet]],Prg!$A$7:$F$31,6,FALSE)=Prg!$O$2,VLOOKUP(Table1[[#This Row],[sheet]],Prg!$A$7:$F$31,6,FALSE)=Prg!$O$3),"Yes","No")</f>
        <v>No</v>
      </c>
      <c r="AB889" s="66" t="s">
        <v>2</v>
      </c>
      <c r="AC889" s="72">
        <v>20</v>
      </c>
      <c r="AD889" s="66">
        <f ca="1">IF(ISERROR(VLOOKUP(Table1[[#This Row],[item]],INDIRECT("'"&amp;Table1[[#This Row],[sheet]]&amp;"'!$A$8:$T$42"),Table1[[#This Row],[r]],FALSE)),"",VLOOKUP(Table1[[#This Row],[item]],INDIRECT("'"&amp;Table1[[#This Row],[sheet]]&amp;"'!$A$8:$T$42"),Table1[[#This Row],[r]],FALSE))</f>
        <v>0</v>
      </c>
      <c r="AE889" s="72" t="str">
        <f>IF(VLOOKUP(Table1[[#This Row],[sheet]],Prg!$A$7:$J$31,10,FALSE)="","",VLOOKUP(Table1[[#This Row],[sheet]],Prg!$A$7:$J$31,10,FALSE)*1)</f>
        <v/>
      </c>
      <c r="AF889" s="72">
        <f>VLOOKUP(Table1[[#This Row],[sheet]],Prg!$A$7:$J$31,5,FALSE)</f>
        <v>0</v>
      </c>
      <c r="AG889" s="72">
        <f>ROW()</f>
        <v>889</v>
      </c>
    </row>
    <row r="890" spans="24:33" hidden="1" x14ac:dyDescent="0.35">
      <c r="X890" s="66">
        <v>5</v>
      </c>
      <c r="Y890" s="66" t="s">
        <v>499</v>
      </c>
      <c r="Z890" s="66" t="s">
        <v>21</v>
      </c>
      <c r="AA890" s="66" t="str">
        <f>IF(OR(VLOOKUP(Table1[[#This Row],[sheet]],Prg!$A$7:$F$31,6,FALSE)=Prg!$O$2,VLOOKUP(Table1[[#This Row],[sheet]],Prg!$A$7:$F$31,6,FALSE)=Prg!$O$3),"Yes","No")</f>
        <v>No</v>
      </c>
      <c r="AB890" s="66" t="s">
        <v>2</v>
      </c>
      <c r="AC890" s="72">
        <v>20</v>
      </c>
      <c r="AD890" s="66">
        <f ca="1">IF(ISERROR(VLOOKUP(Table1[[#This Row],[item]],INDIRECT("'"&amp;Table1[[#This Row],[sheet]]&amp;"'!$A$8:$T$42"),Table1[[#This Row],[r]],FALSE)),"",VLOOKUP(Table1[[#This Row],[item]],INDIRECT("'"&amp;Table1[[#This Row],[sheet]]&amp;"'!$A$8:$T$42"),Table1[[#This Row],[r]],FALSE))</f>
        <v>0</v>
      </c>
      <c r="AE890" s="72" t="str">
        <f>IF(VLOOKUP(Table1[[#This Row],[sheet]],Prg!$A$7:$J$31,10,FALSE)="","",VLOOKUP(Table1[[#This Row],[sheet]],Prg!$A$7:$J$31,10,FALSE)*1)</f>
        <v/>
      </c>
      <c r="AF890" s="72">
        <f>VLOOKUP(Table1[[#This Row],[sheet]],Prg!$A$7:$J$31,5,FALSE)</f>
        <v>0</v>
      </c>
      <c r="AG890" s="72">
        <f>ROW()</f>
        <v>890</v>
      </c>
    </row>
    <row r="891" spans="24:33" hidden="1" x14ac:dyDescent="0.35">
      <c r="X891" s="66">
        <v>5</v>
      </c>
      <c r="Y891" s="66" t="s">
        <v>500</v>
      </c>
      <c r="Z891" s="66" t="s">
        <v>22</v>
      </c>
      <c r="AA891" s="66" t="str">
        <f>IF(OR(VLOOKUP(Table1[[#This Row],[sheet]],Prg!$A$7:$F$31,6,FALSE)=Prg!$O$2,VLOOKUP(Table1[[#This Row],[sheet]],Prg!$A$7:$F$31,6,FALSE)=Prg!$O$3),"Yes","No")</f>
        <v>No</v>
      </c>
      <c r="AB891" s="66" t="s">
        <v>2</v>
      </c>
      <c r="AC891" s="72">
        <v>20</v>
      </c>
      <c r="AD891" s="66">
        <f ca="1">IF(ISERROR(VLOOKUP(Table1[[#This Row],[item]],INDIRECT("'"&amp;Table1[[#This Row],[sheet]]&amp;"'!$A$8:$T$42"),Table1[[#This Row],[r]],FALSE)),"",VLOOKUP(Table1[[#This Row],[item]],INDIRECT("'"&amp;Table1[[#This Row],[sheet]]&amp;"'!$A$8:$T$42"),Table1[[#This Row],[r]],FALSE))</f>
        <v>0</v>
      </c>
      <c r="AE891" s="72" t="str">
        <f>IF(VLOOKUP(Table1[[#This Row],[sheet]],Prg!$A$7:$J$31,10,FALSE)="","",VLOOKUP(Table1[[#This Row],[sheet]],Prg!$A$7:$J$31,10,FALSE)*1)</f>
        <v/>
      </c>
      <c r="AF891" s="72">
        <f>VLOOKUP(Table1[[#This Row],[sheet]],Prg!$A$7:$J$31,5,FALSE)</f>
        <v>0</v>
      </c>
      <c r="AG891" s="72">
        <f>ROW()</f>
        <v>891</v>
      </c>
    </row>
    <row r="892" spans="24:33" hidden="1" x14ac:dyDescent="0.35">
      <c r="X892" s="66">
        <v>5</v>
      </c>
      <c r="Y892" s="66" t="s">
        <v>501</v>
      </c>
      <c r="Z892" s="66" t="s">
        <v>23</v>
      </c>
      <c r="AA892" s="66" t="str">
        <f>IF(OR(VLOOKUP(Table1[[#This Row],[sheet]],Prg!$A$7:$F$31,6,FALSE)=Prg!$O$2,VLOOKUP(Table1[[#This Row],[sheet]],Prg!$A$7:$F$31,6,FALSE)=Prg!$O$3),"Yes","No")</f>
        <v>No</v>
      </c>
      <c r="AB892" s="66" t="s">
        <v>2</v>
      </c>
      <c r="AC892" s="72">
        <v>20</v>
      </c>
      <c r="AD892" s="66">
        <f ca="1">IF(ISERROR(VLOOKUP(Table1[[#This Row],[item]],INDIRECT("'"&amp;Table1[[#This Row],[sheet]]&amp;"'!$A$8:$T$42"),Table1[[#This Row],[r]],FALSE)),"",VLOOKUP(Table1[[#This Row],[item]],INDIRECT("'"&amp;Table1[[#This Row],[sheet]]&amp;"'!$A$8:$T$42"),Table1[[#This Row],[r]],FALSE))</f>
        <v>0</v>
      </c>
      <c r="AE892" s="72" t="str">
        <f>IF(VLOOKUP(Table1[[#This Row],[sheet]],Prg!$A$7:$J$31,10,FALSE)="","",VLOOKUP(Table1[[#This Row],[sheet]],Prg!$A$7:$J$31,10,FALSE)*1)</f>
        <v/>
      </c>
      <c r="AF892" s="72">
        <f>VLOOKUP(Table1[[#This Row],[sheet]],Prg!$A$7:$J$31,5,FALSE)</f>
        <v>0</v>
      </c>
      <c r="AG892" s="72">
        <f>ROW()</f>
        <v>892</v>
      </c>
    </row>
    <row r="893" spans="24:33" hidden="1" x14ac:dyDescent="0.35">
      <c r="X893" s="66">
        <v>5</v>
      </c>
      <c r="Y893" s="66" t="s">
        <v>502</v>
      </c>
      <c r="Z893" s="66" t="s">
        <v>467</v>
      </c>
      <c r="AA893" s="66" t="str">
        <f>IF(OR(VLOOKUP(Table1[[#This Row],[sheet]],Prg!$A$7:$F$31,6,FALSE)=Prg!$O$2,VLOOKUP(Table1[[#This Row],[sheet]],Prg!$A$7:$F$31,6,FALSE)=Prg!$O$3),"Yes","No")</f>
        <v>No</v>
      </c>
      <c r="AB893" s="66" t="s">
        <v>2</v>
      </c>
      <c r="AC893" s="72">
        <v>20</v>
      </c>
      <c r="AD893" s="66">
        <f ca="1">IF(ISERROR(VLOOKUP(Table1[[#This Row],[item]],INDIRECT("'"&amp;Table1[[#This Row],[sheet]]&amp;"'!$A$8:$T$42"),Table1[[#This Row],[r]],FALSE)),"",VLOOKUP(Table1[[#This Row],[item]],INDIRECT("'"&amp;Table1[[#This Row],[sheet]]&amp;"'!$A$8:$T$42"),Table1[[#This Row],[r]],FALSE))</f>
        <v>0</v>
      </c>
      <c r="AE893" s="72" t="str">
        <f>IF(VLOOKUP(Table1[[#This Row],[sheet]],Prg!$A$7:$J$31,10,FALSE)="","",VLOOKUP(Table1[[#This Row],[sheet]],Prg!$A$7:$J$31,10,FALSE)*1)</f>
        <v/>
      </c>
      <c r="AF893" s="72">
        <f>VLOOKUP(Table1[[#This Row],[sheet]],Prg!$A$7:$J$31,5,FALSE)</f>
        <v>0</v>
      </c>
      <c r="AG893" s="72">
        <f>ROW()</f>
        <v>893</v>
      </c>
    </row>
    <row r="894" spans="24:33" hidden="1" x14ac:dyDescent="0.35">
      <c r="X894" s="66">
        <v>5</v>
      </c>
      <c r="Y894" s="66" t="s">
        <v>473</v>
      </c>
      <c r="Z894" s="66" t="s">
        <v>1</v>
      </c>
      <c r="AA894" s="66" t="str">
        <f>IF(OR(VLOOKUP(Table1[[#This Row],[sheet]],Prg!$A$7:$F$31,6,FALSE)=Prg!$O$2,VLOOKUP(Table1[[#This Row],[sheet]],Prg!$A$7:$F$31,6,FALSE)=Prg!$O$3),"Yes","No")</f>
        <v>No</v>
      </c>
      <c r="AB894" s="66" t="s">
        <v>2</v>
      </c>
      <c r="AC894" s="72">
        <v>20</v>
      </c>
      <c r="AD894" s="66">
        <f ca="1">IF(ISERROR(VLOOKUP(Table1[[#This Row],[item]],INDIRECT("'"&amp;Table1[[#This Row],[sheet]]&amp;"'!$A$8:$T$42"),Table1[[#This Row],[r]],FALSE)),"",VLOOKUP(Table1[[#This Row],[item]],INDIRECT("'"&amp;Table1[[#This Row],[sheet]]&amp;"'!$A$8:$T$42"),Table1[[#This Row],[r]],FALSE))</f>
        <v>0</v>
      </c>
      <c r="AE894" s="72" t="str">
        <f>IF(VLOOKUP(Table1[[#This Row],[sheet]],Prg!$A$7:$J$31,10,FALSE)="","",VLOOKUP(Table1[[#This Row],[sheet]],Prg!$A$7:$J$31,10,FALSE)*1)</f>
        <v/>
      </c>
      <c r="AF894" s="72">
        <f>VLOOKUP(Table1[[#This Row],[sheet]],Prg!$A$7:$J$31,5,FALSE)</f>
        <v>0</v>
      </c>
      <c r="AG894" s="72">
        <f>ROW()</f>
        <v>894</v>
      </c>
    </row>
    <row r="895" spans="24:33" hidden="1" x14ac:dyDescent="0.35">
      <c r="X895" s="66">
        <v>5</v>
      </c>
      <c r="Y895" s="66" t="s">
        <v>474</v>
      </c>
      <c r="Z895" s="66" t="s">
        <v>24</v>
      </c>
      <c r="AA895" s="66" t="str">
        <f>IF(OR(VLOOKUP(Table1[[#This Row],[sheet]],Prg!$A$7:$F$31,6,FALSE)=Prg!$O$2,VLOOKUP(Table1[[#This Row],[sheet]],Prg!$A$7:$F$31,6,FALSE)=Prg!$O$3),"Yes","No")</f>
        <v>No</v>
      </c>
      <c r="AB895" s="66" t="s">
        <v>2</v>
      </c>
      <c r="AC895" s="72">
        <v>20</v>
      </c>
      <c r="AD895" s="66">
        <f ca="1">IF(ISERROR(VLOOKUP(Table1[[#This Row],[item]],INDIRECT("'"&amp;Table1[[#This Row],[sheet]]&amp;"'!$A$8:$T$42"),Table1[[#This Row],[r]],FALSE)),"",VLOOKUP(Table1[[#This Row],[item]],INDIRECT("'"&amp;Table1[[#This Row],[sheet]]&amp;"'!$A$8:$T$42"),Table1[[#This Row],[r]],FALSE))</f>
        <v>0</v>
      </c>
      <c r="AE895" s="72" t="str">
        <f>IF(VLOOKUP(Table1[[#This Row],[sheet]],Prg!$A$7:$J$31,10,FALSE)="","",VLOOKUP(Table1[[#This Row],[sheet]],Prg!$A$7:$J$31,10,FALSE)*1)</f>
        <v/>
      </c>
      <c r="AF895" s="72">
        <f>VLOOKUP(Table1[[#This Row],[sheet]],Prg!$A$7:$J$31,5,FALSE)</f>
        <v>0</v>
      </c>
      <c r="AG895" s="72">
        <f>ROW()</f>
        <v>895</v>
      </c>
    </row>
    <row r="896" spans="24:33" hidden="1" x14ac:dyDescent="0.35">
      <c r="X896" s="66">
        <v>5</v>
      </c>
      <c r="Y896" s="66" t="s">
        <v>477</v>
      </c>
      <c r="Z896" s="66" t="s">
        <v>25</v>
      </c>
      <c r="AA896" s="66" t="str">
        <f>IF(OR(VLOOKUP(Table1[[#This Row],[sheet]],Prg!$A$7:$F$31,6,FALSE)=Prg!$O$2,VLOOKUP(Table1[[#This Row],[sheet]],Prg!$A$7:$F$31,6,FALSE)=Prg!$O$3),"Yes","No")</f>
        <v>No</v>
      </c>
      <c r="AB896" s="66" t="s">
        <v>2</v>
      </c>
      <c r="AC896" s="72">
        <v>20</v>
      </c>
      <c r="AD896" s="66">
        <f ca="1">IF(ISERROR(VLOOKUP(Table1[[#This Row],[item]],INDIRECT("'"&amp;Table1[[#This Row],[sheet]]&amp;"'!$A$8:$T$42"),Table1[[#This Row],[r]],FALSE)),"",VLOOKUP(Table1[[#This Row],[item]],INDIRECT("'"&amp;Table1[[#This Row],[sheet]]&amp;"'!$A$8:$T$42"),Table1[[#This Row],[r]],FALSE))</f>
        <v>0</v>
      </c>
      <c r="AE896" s="72" t="str">
        <f>IF(VLOOKUP(Table1[[#This Row],[sheet]],Prg!$A$7:$J$31,10,FALSE)="","",VLOOKUP(Table1[[#This Row],[sheet]],Prg!$A$7:$J$31,10,FALSE)*1)</f>
        <v/>
      </c>
      <c r="AF896" s="72">
        <f>VLOOKUP(Table1[[#This Row],[sheet]],Prg!$A$7:$J$31,5,FALSE)</f>
        <v>0</v>
      </c>
      <c r="AG896" s="72">
        <f>ROW()</f>
        <v>896</v>
      </c>
    </row>
    <row r="897" spans="24:33" hidden="1" x14ac:dyDescent="0.35">
      <c r="X897" s="66">
        <v>5</v>
      </c>
      <c r="Y897" s="66" t="s">
        <v>478</v>
      </c>
      <c r="Z897" s="66" t="s">
        <v>26</v>
      </c>
      <c r="AA897" s="66" t="str">
        <f>IF(OR(VLOOKUP(Table1[[#This Row],[sheet]],Prg!$A$7:$F$31,6,FALSE)=Prg!$O$2,VLOOKUP(Table1[[#This Row],[sheet]],Prg!$A$7:$F$31,6,FALSE)=Prg!$O$3),"Yes","No")</f>
        <v>No</v>
      </c>
      <c r="AB897" s="66" t="s">
        <v>2</v>
      </c>
      <c r="AC897" s="72">
        <v>20</v>
      </c>
      <c r="AD897" s="66">
        <f ca="1">IF(ISERROR(VLOOKUP(Table1[[#This Row],[item]],INDIRECT("'"&amp;Table1[[#This Row],[sheet]]&amp;"'!$A$8:$T$42"),Table1[[#This Row],[r]],FALSE)),"",VLOOKUP(Table1[[#This Row],[item]],INDIRECT("'"&amp;Table1[[#This Row],[sheet]]&amp;"'!$A$8:$T$42"),Table1[[#This Row],[r]],FALSE))</f>
        <v>0</v>
      </c>
      <c r="AE897" s="72" t="str">
        <f>IF(VLOOKUP(Table1[[#This Row],[sheet]],Prg!$A$7:$J$31,10,FALSE)="","",VLOOKUP(Table1[[#This Row],[sheet]],Prg!$A$7:$J$31,10,FALSE)*1)</f>
        <v/>
      </c>
      <c r="AF897" s="72">
        <f>VLOOKUP(Table1[[#This Row],[sheet]],Prg!$A$7:$J$31,5,FALSE)</f>
        <v>0</v>
      </c>
      <c r="AG897" s="72">
        <f>ROW()</f>
        <v>897</v>
      </c>
    </row>
    <row r="898" spans="24:33" hidden="1" x14ac:dyDescent="0.35">
      <c r="X898" s="66">
        <v>5</v>
      </c>
      <c r="Y898" s="66" t="s">
        <v>479</v>
      </c>
      <c r="Z898" s="66" t="s">
        <v>27</v>
      </c>
      <c r="AA898" s="66" t="str">
        <f>IF(OR(VLOOKUP(Table1[[#This Row],[sheet]],Prg!$A$7:$F$31,6,FALSE)=Prg!$O$2,VLOOKUP(Table1[[#This Row],[sheet]],Prg!$A$7:$F$31,6,FALSE)=Prg!$O$3),"Yes","No")</f>
        <v>No</v>
      </c>
      <c r="AB898" s="66" t="s">
        <v>2</v>
      </c>
      <c r="AC898" s="72">
        <v>20</v>
      </c>
      <c r="AD898" s="66">
        <f ca="1">IF(ISERROR(VLOOKUP(Table1[[#This Row],[item]],INDIRECT("'"&amp;Table1[[#This Row],[sheet]]&amp;"'!$A$8:$T$42"),Table1[[#This Row],[r]],FALSE)),"",VLOOKUP(Table1[[#This Row],[item]],INDIRECT("'"&amp;Table1[[#This Row],[sheet]]&amp;"'!$A$8:$T$42"),Table1[[#This Row],[r]],FALSE))</f>
        <v>0</v>
      </c>
      <c r="AE898" s="72" t="str">
        <f>IF(VLOOKUP(Table1[[#This Row],[sheet]],Prg!$A$7:$J$31,10,FALSE)="","",VLOOKUP(Table1[[#This Row],[sheet]],Prg!$A$7:$J$31,10,FALSE)*1)</f>
        <v/>
      </c>
      <c r="AF898" s="72">
        <f>VLOOKUP(Table1[[#This Row],[sheet]],Prg!$A$7:$J$31,5,FALSE)</f>
        <v>0</v>
      </c>
      <c r="AG898" s="72">
        <f>ROW()</f>
        <v>898</v>
      </c>
    </row>
    <row r="899" spans="24:33" hidden="1" x14ac:dyDescent="0.35">
      <c r="X899" s="66">
        <v>5</v>
      </c>
      <c r="Y899" s="66" t="s">
        <v>475</v>
      </c>
      <c r="Z899" s="66" t="s">
        <v>28</v>
      </c>
      <c r="AA899" s="66" t="str">
        <f>IF(OR(VLOOKUP(Table1[[#This Row],[sheet]],Prg!$A$7:$F$31,6,FALSE)=Prg!$O$2,VLOOKUP(Table1[[#This Row],[sheet]],Prg!$A$7:$F$31,6,FALSE)=Prg!$O$3),"Yes","No")</f>
        <v>No</v>
      </c>
      <c r="AB899" s="66" t="s">
        <v>2</v>
      </c>
      <c r="AC899" s="72">
        <v>20</v>
      </c>
      <c r="AD899" s="66">
        <f ca="1">IF(ISERROR(VLOOKUP(Table1[[#This Row],[item]],INDIRECT("'"&amp;Table1[[#This Row],[sheet]]&amp;"'!$A$8:$T$42"),Table1[[#This Row],[r]],FALSE)),"",VLOOKUP(Table1[[#This Row],[item]],INDIRECT("'"&amp;Table1[[#This Row],[sheet]]&amp;"'!$A$8:$T$42"),Table1[[#This Row],[r]],FALSE))</f>
        <v>0</v>
      </c>
      <c r="AE899" s="72" t="str">
        <f>IF(VLOOKUP(Table1[[#This Row],[sheet]],Prg!$A$7:$J$31,10,FALSE)="","",VLOOKUP(Table1[[#This Row],[sheet]],Prg!$A$7:$J$31,10,FALSE)*1)</f>
        <v/>
      </c>
      <c r="AF899" s="72">
        <f>VLOOKUP(Table1[[#This Row],[sheet]],Prg!$A$7:$J$31,5,FALSE)</f>
        <v>0</v>
      </c>
      <c r="AG899" s="72">
        <f>ROW()</f>
        <v>899</v>
      </c>
    </row>
    <row r="900" spans="24:33" hidden="1" x14ac:dyDescent="0.35">
      <c r="X900" s="66">
        <v>5</v>
      </c>
      <c r="Y900" s="66" t="s">
        <v>480</v>
      </c>
      <c r="Z900" s="66" t="s">
        <v>29</v>
      </c>
      <c r="AA900" s="66" t="str">
        <f>IF(OR(VLOOKUP(Table1[[#This Row],[sheet]],Prg!$A$7:$F$31,6,FALSE)=Prg!$O$2,VLOOKUP(Table1[[#This Row],[sheet]],Prg!$A$7:$F$31,6,FALSE)=Prg!$O$3),"Yes","No")</f>
        <v>No</v>
      </c>
      <c r="AB900" s="66" t="s">
        <v>2</v>
      </c>
      <c r="AC900" s="72">
        <v>20</v>
      </c>
      <c r="AD900" s="66">
        <f ca="1">IF(ISERROR(VLOOKUP(Table1[[#This Row],[item]],INDIRECT("'"&amp;Table1[[#This Row],[sheet]]&amp;"'!$A$8:$T$42"),Table1[[#This Row],[r]],FALSE)),"",VLOOKUP(Table1[[#This Row],[item]],INDIRECT("'"&amp;Table1[[#This Row],[sheet]]&amp;"'!$A$8:$T$42"),Table1[[#This Row],[r]],FALSE))</f>
        <v>0</v>
      </c>
      <c r="AE900" s="72" t="str">
        <f>IF(VLOOKUP(Table1[[#This Row],[sheet]],Prg!$A$7:$J$31,10,FALSE)="","",VLOOKUP(Table1[[#This Row],[sheet]],Prg!$A$7:$J$31,10,FALSE)*1)</f>
        <v/>
      </c>
      <c r="AF900" s="72">
        <f>VLOOKUP(Table1[[#This Row],[sheet]],Prg!$A$7:$J$31,5,FALSE)</f>
        <v>0</v>
      </c>
      <c r="AG900" s="72">
        <f>ROW()</f>
        <v>900</v>
      </c>
    </row>
    <row r="901" spans="24:33" hidden="1" x14ac:dyDescent="0.35">
      <c r="X901" s="66">
        <v>5</v>
      </c>
      <c r="Y901" s="66" t="s">
        <v>481</v>
      </c>
      <c r="Z901" s="66" t="s">
        <v>30</v>
      </c>
      <c r="AA901" s="66" t="str">
        <f>IF(OR(VLOOKUP(Table1[[#This Row],[sheet]],Prg!$A$7:$F$31,6,FALSE)=Prg!$O$2,VLOOKUP(Table1[[#This Row],[sheet]],Prg!$A$7:$F$31,6,FALSE)=Prg!$O$3),"Yes","No")</f>
        <v>No</v>
      </c>
      <c r="AB901" s="66" t="s">
        <v>2</v>
      </c>
      <c r="AC901" s="72">
        <v>20</v>
      </c>
      <c r="AD901" s="66">
        <f ca="1">IF(ISERROR(VLOOKUP(Table1[[#This Row],[item]],INDIRECT("'"&amp;Table1[[#This Row],[sheet]]&amp;"'!$A$8:$T$42"),Table1[[#This Row],[r]],FALSE)),"",VLOOKUP(Table1[[#This Row],[item]],INDIRECT("'"&amp;Table1[[#This Row],[sheet]]&amp;"'!$A$8:$T$42"),Table1[[#This Row],[r]],FALSE))</f>
        <v>0</v>
      </c>
      <c r="AE901" s="72" t="str">
        <f>IF(VLOOKUP(Table1[[#This Row],[sheet]],Prg!$A$7:$J$31,10,FALSE)="","",VLOOKUP(Table1[[#This Row],[sheet]],Prg!$A$7:$J$31,10,FALSE)*1)</f>
        <v/>
      </c>
      <c r="AF901" s="72">
        <f>VLOOKUP(Table1[[#This Row],[sheet]],Prg!$A$7:$J$31,5,FALSE)</f>
        <v>0</v>
      </c>
      <c r="AG901" s="72">
        <f>ROW()</f>
        <v>901</v>
      </c>
    </row>
    <row r="902" spans="24:33" hidden="1" x14ac:dyDescent="0.35">
      <c r="X902" s="66">
        <v>5</v>
      </c>
      <c r="Y902" s="66" t="s">
        <v>482</v>
      </c>
      <c r="Z902" s="66" t="s">
        <v>27</v>
      </c>
      <c r="AA902" s="66" t="str">
        <f>IF(OR(VLOOKUP(Table1[[#This Row],[sheet]],Prg!$A$7:$F$31,6,FALSE)=Prg!$O$2,VLOOKUP(Table1[[#This Row],[sheet]],Prg!$A$7:$F$31,6,FALSE)=Prg!$O$3),"Yes","No")</f>
        <v>No</v>
      </c>
      <c r="AB902" s="66" t="s">
        <v>2</v>
      </c>
      <c r="AC902" s="72">
        <v>20</v>
      </c>
      <c r="AD902" s="66">
        <f ca="1">IF(ISERROR(VLOOKUP(Table1[[#This Row],[item]],INDIRECT("'"&amp;Table1[[#This Row],[sheet]]&amp;"'!$A$8:$T$42"),Table1[[#This Row],[r]],FALSE)),"",VLOOKUP(Table1[[#This Row],[item]],INDIRECT("'"&amp;Table1[[#This Row],[sheet]]&amp;"'!$A$8:$T$42"),Table1[[#This Row],[r]],FALSE))</f>
        <v>0</v>
      </c>
      <c r="AE902" s="72" t="str">
        <f>IF(VLOOKUP(Table1[[#This Row],[sheet]],Prg!$A$7:$J$31,10,FALSE)="","",VLOOKUP(Table1[[#This Row],[sheet]],Prg!$A$7:$J$31,10,FALSE)*1)</f>
        <v/>
      </c>
      <c r="AF902" s="72">
        <f>VLOOKUP(Table1[[#This Row],[sheet]],Prg!$A$7:$J$31,5,FALSE)</f>
        <v>0</v>
      </c>
      <c r="AG902" s="72">
        <f>ROW()</f>
        <v>902</v>
      </c>
    </row>
    <row r="903" spans="24:33" hidden="1" x14ac:dyDescent="0.35">
      <c r="X903" s="66">
        <v>5</v>
      </c>
      <c r="Y903" s="66" t="s">
        <v>476</v>
      </c>
      <c r="Z903" s="66" t="s">
        <v>469</v>
      </c>
      <c r="AA903" s="66" t="str">
        <f>IF(OR(VLOOKUP(Table1[[#This Row],[sheet]],Prg!$A$7:$F$31,6,FALSE)=Prg!$O$2,VLOOKUP(Table1[[#This Row],[sheet]],Prg!$A$7:$F$31,6,FALSE)=Prg!$O$3),"Yes","No")</f>
        <v>No</v>
      </c>
      <c r="AB903" s="66" t="s">
        <v>2</v>
      </c>
      <c r="AC903" s="72">
        <v>20</v>
      </c>
      <c r="AD903" s="66">
        <f ca="1">IF(ISERROR(VLOOKUP(Table1[[#This Row],[item]],INDIRECT("'"&amp;Table1[[#This Row],[sheet]]&amp;"'!$A$8:$T$42"),Table1[[#This Row],[r]],FALSE)),"",VLOOKUP(Table1[[#This Row],[item]],INDIRECT("'"&amp;Table1[[#This Row],[sheet]]&amp;"'!$A$8:$T$42"),Table1[[#This Row],[r]],FALSE))</f>
        <v>0</v>
      </c>
      <c r="AE903" s="72" t="str">
        <f>IF(VLOOKUP(Table1[[#This Row],[sheet]],Prg!$A$7:$J$31,10,FALSE)="","",VLOOKUP(Table1[[#This Row],[sheet]],Prg!$A$7:$J$31,10,FALSE)*1)</f>
        <v/>
      </c>
      <c r="AF903" s="72">
        <f>VLOOKUP(Table1[[#This Row],[sheet]],Prg!$A$7:$J$31,5,FALSE)</f>
        <v>0</v>
      </c>
      <c r="AG903" s="72">
        <f>ROW()</f>
        <v>903</v>
      </c>
    </row>
    <row r="904" spans="24:33" hidden="1" x14ac:dyDescent="0.35">
      <c r="X904" s="66">
        <v>5</v>
      </c>
      <c r="Y904" s="66" t="s">
        <v>483</v>
      </c>
      <c r="Z904" s="66" t="s">
        <v>470</v>
      </c>
      <c r="AA904" s="66" t="str">
        <f>IF(OR(VLOOKUP(Table1[[#This Row],[sheet]],Prg!$A$7:$F$31,6,FALSE)=Prg!$O$2,VLOOKUP(Table1[[#This Row],[sheet]],Prg!$A$7:$F$31,6,FALSE)=Prg!$O$3),"Yes","No")</f>
        <v>No</v>
      </c>
      <c r="AB904" s="66" t="s">
        <v>2</v>
      </c>
      <c r="AC904" s="72">
        <v>20</v>
      </c>
      <c r="AD904" s="66">
        <f ca="1">IF(ISERROR(VLOOKUP(Table1[[#This Row],[item]],INDIRECT("'"&amp;Table1[[#This Row],[sheet]]&amp;"'!$A$8:$T$42"),Table1[[#This Row],[r]],FALSE)),"",VLOOKUP(Table1[[#This Row],[item]],INDIRECT("'"&amp;Table1[[#This Row],[sheet]]&amp;"'!$A$8:$T$42"),Table1[[#This Row],[r]],FALSE))</f>
        <v>0</v>
      </c>
      <c r="AE904" s="72" t="str">
        <f>IF(VLOOKUP(Table1[[#This Row],[sheet]],Prg!$A$7:$J$31,10,FALSE)="","",VLOOKUP(Table1[[#This Row],[sheet]],Prg!$A$7:$J$31,10,FALSE)*1)</f>
        <v/>
      </c>
      <c r="AF904" s="72">
        <f>VLOOKUP(Table1[[#This Row],[sheet]],Prg!$A$7:$J$31,5,FALSE)</f>
        <v>0</v>
      </c>
      <c r="AG904" s="72">
        <f>ROW()</f>
        <v>904</v>
      </c>
    </row>
    <row r="905" spans="24:33" hidden="1" x14ac:dyDescent="0.35">
      <c r="X905" s="66">
        <v>5</v>
      </c>
      <c r="Y905" s="66" t="s">
        <v>484</v>
      </c>
      <c r="Z905" s="66" t="s">
        <v>471</v>
      </c>
      <c r="AA905" s="66" t="str">
        <f>IF(OR(VLOOKUP(Table1[[#This Row],[sheet]],Prg!$A$7:$F$31,6,FALSE)=Prg!$O$2,VLOOKUP(Table1[[#This Row],[sheet]],Prg!$A$7:$F$31,6,FALSE)=Prg!$O$3),"Yes","No")</f>
        <v>No</v>
      </c>
      <c r="AB905" s="66" t="s">
        <v>2</v>
      </c>
      <c r="AC905" s="72">
        <v>20</v>
      </c>
      <c r="AD905" s="66">
        <f ca="1">IF(ISERROR(VLOOKUP(Table1[[#This Row],[item]],INDIRECT("'"&amp;Table1[[#This Row],[sheet]]&amp;"'!$A$8:$T$42"),Table1[[#This Row],[r]],FALSE)),"",VLOOKUP(Table1[[#This Row],[item]],INDIRECT("'"&amp;Table1[[#This Row],[sheet]]&amp;"'!$A$8:$T$42"),Table1[[#This Row],[r]],FALSE))</f>
        <v>0</v>
      </c>
      <c r="AE905" s="72" t="str">
        <f>IF(VLOOKUP(Table1[[#This Row],[sheet]],Prg!$A$7:$J$31,10,FALSE)="","",VLOOKUP(Table1[[#This Row],[sheet]],Prg!$A$7:$J$31,10,FALSE)*1)</f>
        <v/>
      </c>
      <c r="AF905" s="72">
        <f>VLOOKUP(Table1[[#This Row],[sheet]],Prg!$A$7:$J$31,5,FALSE)</f>
        <v>0</v>
      </c>
      <c r="AG905" s="72">
        <f>ROW()</f>
        <v>905</v>
      </c>
    </row>
    <row r="906" spans="24:33" hidden="1" x14ac:dyDescent="0.35">
      <c r="X906" s="66">
        <v>5</v>
      </c>
      <c r="Y906" s="66" t="s">
        <v>485</v>
      </c>
      <c r="Z906" s="66" t="s">
        <v>472</v>
      </c>
      <c r="AA906" s="66" t="str">
        <f>IF(OR(VLOOKUP(Table1[[#This Row],[sheet]],Prg!$A$7:$F$31,6,FALSE)=Prg!$O$2,VLOOKUP(Table1[[#This Row],[sheet]],Prg!$A$7:$F$31,6,FALSE)=Prg!$O$3),"Yes","No")</f>
        <v>No</v>
      </c>
      <c r="AB906" s="66" t="s">
        <v>2</v>
      </c>
      <c r="AC906" s="72">
        <v>20</v>
      </c>
      <c r="AD906" s="66">
        <f ca="1">IF(ISERROR(VLOOKUP(Table1[[#This Row],[item]],INDIRECT("'"&amp;Table1[[#This Row],[sheet]]&amp;"'!$A$8:$T$42"),Table1[[#This Row],[r]],FALSE)),"",VLOOKUP(Table1[[#This Row],[item]],INDIRECT("'"&amp;Table1[[#This Row],[sheet]]&amp;"'!$A$8:$T$42"),Table1[[#This Row],[r]],FALSE))</f>
        <v>0</v>
      </c>
      <c r="AE906" s="72" t="str">
        <f>IF(VLOOKUP(Table1[[#This Row],[sheet]],Prg!$A$7:$J$31,10,FALSE)="","",VLOOKUP(Table1[[#This Row],[sheet]],Prg!$A$7:$J$31,10,FALSE)*1)</f>
        <v/>
      </c>
      <c r="AF906" s="72">
        <f>VLOOKUP(Table1[[#This Row],[sheet]],Prg!$A$7:$J$31,5,FALSE)</f>
        <v>0</v>
      </c>
      <c r="AG906" s="72">
        <f>ROW()</f>
        <v>906</v>
      </c>
    </row>
    <row r="907" spans="24:33" hidden="1" x14ac:dyDescent="0.35">
      <c r="X907" s="66">
        <v>5</v>
      </c>
      <c r="Y907" s="66" t="s">
        <v>486</v>
      </c>
      <c r="Z907" s="66" t="s">
        <v>31</v>
      </c>
      <c r="AA907" s="66" t="str">
        <f>IF(OR(VLOOKUP(Table1[[#This Row],[sheet]],Prg!$A$7:$F$31,6,FALSE)=Prg!$O$2,VLOOKUP(Table1[[#This Row],[sheet]],Prg!$A$7:$F$31,6,FALSE)=Prg!$O$3),"Yes","No")</f>
        <v>No</v>
      </c>
      <c r="AB907" s="66" t="s">
        <v>2</v>
      </c>
      <c r="AC907" s="72">
        <v>20</v>
      </c>
      <c r="AD907" s="66">
        <f ca="1">IF(ISERROR(VLOOKUP(Table1[[#This Row],[item]],INDIRECT("'"&amp;Table1[[#This Row],[sheet]]&amp;"'!$A$8:$T$42"),Table1[[#This Row],[r]],FALSE)),"",VLOOKUP(Table1[[#This Row],[item]],INDIRECT("'"&amp;Table1[[#This Row],[sheet]]&amp;"'!$A$8:$T$42"),Table1[[#This Row],[r]],FALSE))</f>
        <v>0</v>
      </c>
      <c r="AE907" s="72" t="str">
        <f>IF(VLOOKUP(Table1[[#This Row],[sheet]],Prg!$A$7:$J$31,10,FALSE)="","",VLOOKUP(Table1[[#This Row],[sheet]],Prg!$A$7:$J$31,10,FALSE)*1)</f>
        <v/>
      </c>
      <c r="AF907" s="72">
        <f>VLOOKUP(Table1[[#This Row],[sheet]],Prg!$A$7:$J$31,5,FALSE)</f>
        <v>0</v>
      </c>
      <c r="AG907" s="72">
        <f>ROW()</f>
        <v>907</v>
      </c>
    </row>
    <row r="908" spans="24:33" hidden="1" x14ac:dyDescent="0.35">
      <c r="X908" s="66">
        <v>6</v>
      </c>
      <c r="Y908" s="66" t="s">
        <v>487</v>
      </c>
      <c r="Z908" s="66" t="s">
        <v>12</v>
      </c>
      <c r="AA908" s="66" t="str">
        <f>IF(OR(VLOOKUP(Table1[[#This Row],[sheet]],Prg!$A$7:$F$31,6,FALSE)=Prg!$O$2,VLOOKUP(Table1[[#This Row],[sheet]],Prg!$A$7:$F$31,6,FALSE)=Prg!$O$3),"Yes","No")</f>
        <v>No</v>
      </c>
      <c r="AB908" s="66">
        <v>2022</v>
      </c>
      <c r="AC908" s="72">
        <v>15</v>
      </c>
      <c r="AD908" s="66">
        <f ca="1">IF(ISERROR(VLOOKUP(Table1[[#This Row],[item]],INDIRECT("'"&amp;Table1[[#This Row],[sheet]]&amp;"'!$A$8:$T$42"),Table1[[#This Row],[r]],FALSE)),"",VLOOKUP(Table1[[#This Row],[item]],INDIRECT("'"&amp;Table1[[#This Row],[sheet]]&amp;"'!$A$8:$T$42"),Table1[[#This Row],[r]],FALSE))</f>
        <v>0</v>
      </c>
      <c r="AE908" s="72" t="str">
        <f>IF(VLOOKUP(Table1[[#This Row],[sheet]],Prg!$A$7:$J$31,10,FALSE)="","",VLOOKUP(Table1[[#This Row],[sheet]],Prg!$A$7:$J$31,10,FALSE)*1)</f>
        <v/>
      </c>
      <c r="AF908" s="72">
        <f>VLOOKUP(Table1[[#This Row],[sheet]],Prg!$A$7:$J$31,5,FALSE)</f>
        <v>0</v>
      </c>
      <c r="AG908" s="72">
        <f>ROW()</f>
        <v>908</v>
      </c>
    </row>
    <row r="909" spans="24:33" hidden="1" x14ac:dyDescent="0.35">
      <c r="X909" s="66">
        <v>6</v>
      </c>
      <c r="Y909" s="66" t="s">
        <v>488</v>
      </c>
      <c r="Z909" s="66" t="s">
        <v>13</v>
      </c>
      <c r="AA909" s="66" t="str">
        <f>IF(OR(VLOOKUP(Table1[[#This Row],[sheet]],Prg!$A$7:$F$31,6,FALSE)=Prg!$O$2,VLOOKUP(Table1[[#This Row],[sheet]],Prg!$A$7:$F$31,6,FALSE)=Prg!$O$3),"Yes","No")</f>
        <v>No</v>
      </c>
      <c r="AB909" s="66">
        <v>2022</v>
      </c>
      <c r="AC909" s="72">
        <v>15</v>
      </c>
      <c r="AD909" s="66">
        <f ca="1">IF(ISERROR(VLOOKUP(Table1[[#This Row],[item]],INDIRECT("'"&amp;Table1[[#This Row],[sheet]]&amp;"'!$A$8:$T$42"),Table1[[#This Row],[r]],FALSE)),"",VLOOKUP(Table1[[#This Row],[item]],INDIRECT("'"&amp;Table1[[#This Row],[sheet]]&amp;"'!$A$8:$T$42"),Table1[[#This Row],[r]],FALSE))</f>
        <v>0</v>
      </c>
      <c r="AE909" s="72" t="str">
        <f>IF(VLOOKUP(Table1[[#This Row],[sheet]],Prg!$A$7:$J$31,10,FALSE)="","",VLOOKUP(Table1[[#This Row],[sheet]],Prg!$A$7:$J$31,10,FALSE)*1)</f>
        <v/>
      </c>
      <c r="AF909" s="72">
        <f>VLOOKUP(Table1[[#This Row],[sheet]],Prg!$A$7:$J$31,5,FALSE)</f>
        <v>0</v>
      </c>
      <c r="AG909" s="72">
        <f>ROW()</f>
        <v>909</v>
      </c>
    </row>
    <row r="910" spans="24:33" hidden="1" x14ac:dyDescent="0.35">
      <c r="X910" s="66">
        <v>6</v>
      </c>
      <c r="Y910" s="66" t="s">
        <v>489</v>
      </c>
      <c r="Z910" s="66" t="s">
        <v>14</v>
      </c>
      <c r="AA910" s="66" t="str">
        <f>IF(OR(VLOOKUP(Table1[[#This Row],[sheet]],Prg!$A$7:$F$31,6,FALSE)=Prg!$O$2,VLOOKUP(Table1[[#This Row],[sheet]],Prg!$A$7:$F$31,6,FALSE)=Prg!$O$3),"Yes","No")</f>
        <v>No</v>
      </c>
      <c r="AB910" s="66">
        <v>2022</v>
      </c>
      <c r="AC910" s="72">
        <v>15</v>
      </c>
      <c r="AD910" s="66">
        <f ca="1">IF(ISERROR(VLOOKUP(Table1[[#This Row],[item]],INDIRECT("'"&amp;Table1[[#This Row],[sheet]]&amp;"'!$A$8:$T$42"),Table1[[#This Row],[r]],FALSE)),"",VLOOKUP(Table1[[#This Row],[item]],INDIRECT("'"&amp;Table1[[#This Row],[sheet]]&amp;"'!$A$8:$T$42"),Table1[[#This Row],[r]],FALSE))</f>
        <v>0</v>
      </c>
      <c r="AE910" s="72" t="str">
        <f>IF(VLOOKUP(Table1[[#This Row],[sheet]],Prg!$A$7:$J$31,10,FALSE)="","",VLOOKUP(Table1[[#This Row],[sheet]],Prg!$A$7:$J$31,10,FALSE)*1)</f>
        <v/>
      </c>
      <c r="AF910" s="72">
        <f>VLOOKUP(Table1[[#This Row],[sheet]],Prg!$A$7:$J$31,5,FALSE)</f>
        <v>0</v>
      </c>
      <c r="AG910" s="72">
        <f>ROW()</f>
        <v>910</v>
      </c>
    </row>
    <row r="911" spans="24:33" hidden="1" x14ac:dyDescent="0.35">
      <c r="X911" s="66">
        <v>6</v>
      </c>
      <c r="Y911" s="66" t="s">
        <v>490</v>
      </c>
      <c r="Z911" s="66" t="s">
        <v>464</v>
      </c>
      <c r="AA911" s="66" t="str">
        <f>IF(OR(VLOOKUP(Table1[[#This Row],[sheet]],Prg!$A$7:$F$31,6,FALSE)=Prg!$O$2,VLOOKUP(Table1[[#This Row],[sheet]],Prg!$A$7:$F$31,6,FALSE)=Prg!$O$3),"Yes","No")</f>
        <v>No</v>
      </c>
      <c r="AB911" s="66">
        <v>2022</v>
      </c>
      <c r="AC911" s="72">
        <v>15</v>
      </c>
      <c r="AD911" s="66">
        <f ca="1">IF(ISERROR(VLOOKUP(Table1[[#This Row],[item]],INDIRECT("'"&amp;Table1[[#This Row],[sheet]]&amp;"'!$A$8:$T$42"),Table1[[#This Row],[r]],FALSE)),"",VLOOKUP(Table1[[#This Row],[item]],INDIRECT("'"&amp;Table1[[#This Row],[sheet]]&amp;"'!$A$8:$T$42"),Table1[[#This Row],[r]],FALSE))</f>
        <v>0</v>
      </c>
      <c r="AE911" s="72" t="str">
        <f>IF(VLOOKUP(Table1[[#This Row],[sheet]],Prg!$A$7:$J$31,10,FALSE)="","",VLOOKUP(Table1[[#This Row],[sheet]],Prg!$A$7:$J$31,10,FALSE)*1)</f>
        <v/>
      </c>
      <c r="AF911" s="72">
        <f>VLOOKUP(Table1[[#This Row],[sheet]],Prg!$A$7:$J$31,5,FALSE)</f>
        <v>0</v>
      </c>
      <c r="AG911" s="72">
        <f>ROW()</f>
        <v>911</v>
      </c>
    </row>
    <row r="912" spans="24:33" hidden="1" x14ac:dyDescent="0.35">
      <c r="X912" s="66">
        <v>6</v>
      </c>
      <c r="Y912" s="66" t="s">
        <v>491</v>
      </c>
      <c r="Z912" s="66" t="s">
        <v>15</v>
      </c>
      <c r="AA912" s="66" t="str">
        <f>IF(OR(VLOOKUP(Table1[[#This Row],[sheet]],Prg!$A$7:$F$31,6,FALSE)=Prg!$O$2,VLOOKUP(Table1[[#This Row],[sheet]],Prg!$A$7:$F$31,6,FALSE)=Prg!$O$3),"Yes","No")</f>
        <v>No</v>
      </c>
      <c r="AB912" s="66">
        <v>2022</v>
      </c>
      <c r="AC912" s="72">
        <v>15</v>
      </c>
      <c r="AD912" s="66">
        <f ca="1">IF(ISERROR(VLOOKUP(Table1[[#This Row],[item]],INDIRECT("'"&amp;Table1[[#This Row],[sheet]]&amp;"'!$A$8:$T$42"),Table1[[#This Row],[r]],FALSE)),"",VLOOKUP(Table1[[#This Row],[item]],INDIRECT("'"&amp;Table1[[#This Row],[sheet]]&amp;"'!$A$8:$T$42"),Table1[[#This Row],[r]],FALSE))</f>
        <v>0</v>
      </c>
      <c r="AE912" s="72" t="str">
        <f>IF(VLOOKUP(Table1[[#This Row],[sheet]],Prg!$A$7:$J$31,10,FALSE)="","",VLOOKUP(Table1[[#This Row],[sheet]],Prg!$A$7:$J$31,10,FALSE)*1)</f>
        <v/>
      </c>
      <c r="AF912" s="72">
        <f>VLOOKUP(Table1[[#This Row],[sheet]],Prg!$A$7:$J$31,5,FALSE)</f>
        <v>0</v>
      </c>
      <c r="AG912" s="72">
        <f>ROW()</f>
        <v>912</v>
      </c>
    </row>
    <row r="913" spans="24:33" hidden="1" x14ac:dyDescent="0.35">
      <c r="X913" s="66">
        <v>6</v>
      </c>
      <c r="Y913" s="66" t="s">
        <v>492</v>
      </c>
      <c r="Z913" s="66" t="s">
        <v>16</v>
      </c>
      <c r="AA913" s="66" t="str">
        <f>IF(OR(VLOOKUP(Table1[[#This Row],[sheet]],Prg!$A$7:$F$31,6,FALSE)=Prg!$O$2,VLOOKUP(Table1[[#This Row],[sheet]],Prg!$A$7:$F$31,6,FALSE)=Prg!$O$3),"Yes","No")</f>
        <v>No</v>
      </c>
      <c r="AB913" s="66">
        <v>2022</v>
      </c>
      <c r="AC913" s="72">
        <v>15</v>
      </c>
      <c r="AD913" s="66">
        <f ca="1">IF(ISERROR(VLOOKUP(Table1[[#This Row],[item]],INDIRECT("'"&amp;Table1[[#This Row],[sheet]]&amp;"'!$A$8:$T$42"),Table1[[#This Row],[r]],FALSE)),"",VLOOKUP(Table1[[#This Row],[item]],INDIRECT("'"&amp;Table1[[#This Row],[sheet]]&amp;"'!$A$8:$T$42"),Table1[[#This Row],[r]],FALSE))</f>
        <v>0</v>
      </c>
      <c r="AE913" s="72" t="str">
        <f>IF(VLOOKUP(Table1[[#This Row],[sheet]],Prg!$A$7:$J$31,10,FALSE)="","",VLOOKUP(Table1[[#This Row],[sheet]],Prg!$A$7:$J$31,10,FALSE)*1)</f>
        <v/>
      </c>
      <c r="AF913" s="72">
        <f>VLOOKUP(Table1[[#This Row],[sheet]],Prg!$A$7:$J$31,5,FALSE)</f>
        <v>0</v>
      </c>
      <c r="AG913" s="72">
        <f>ROW()</f>
        <v>913</v>
      </c>
    </row>
    <row r="914" spans="24:33" hidden="1" x14ac:dyDescent="0.35">
      <c r="X914" s="66">
        <v>6</v>
      </c>
      <c r="Y914" s="66" t="s">
        <v>493</v>
      </c>
      <c r="Z914" s="66" t="s">
        <v>17</v>
      </c>
      <c r="AA914" s="66" t="str">
        <f>IF(OR(VLOOKUP(Table1[[#This Row],[sheet]],Prg!$A$7:$F$31,6,FALSE)=Prg!$O$2,VLOOKUP(Table1[[#This Row],[sheet]],Prg!$A$7:$F$31,6,FALSE)=Prg!$O$3),"Yes","No")</f>
        <v>No</v>
      </c>
      <c r="AB914" s="66">
        <v>2022</v>
      </c>
      <c r="AC914" s="72">
        <v>15</v>
      </c>
      <c r="AD914" s="66">
        <f ca="1">IF(ISERROR(VLOOKUP(Table1[[#This Row],[item]],INDIRECT("'"&amp;Table1[[#This Row],[sheet]]&amp;"'!$A$8:$T$42"),Table1[[#This Row],[r]],FALSE)),"",VLOOKUP(Table1[[#This Row],[item]],INDIRECT("'"&amp;Table1[[#This Row],[sheet]]&amp;"'!$A$8:$T$42"),Table1[[#This Row],[r]],FALSE))</f>
        <v>0</v>
      </c>
      <c r="AE914" s="72" t="str">
        <f>IF(VLOOKUP(Table1[[#This Row],[sheet]],Prg!$A$7:$J$31,10,FALSE)="","",VLOOKUP(Table1[[#This Row],[sheet]],Prg!$A$7:$J$31,10,FALSE)*1)</f>
        <v/>
      </c>
      <c r="AF914" s="72">
        <f>VLOOKUP(Table1[[#This Row],[sheet]],Prg!$A$7:$J$31,5,FALSE)</f>
        <v>0</v>
      </c>
      <c r="AG914" s="72">
        <f>ROW()</f>
        <v>914</v>
      </c>
    </row>
    <row r="915" spans="24:33" hidden="1" x14ac:dyDescent="0.35">
      <c r="X915" s="66">
        <v>6</v>
      </c>
      <c r="Y915" s="66" t="s">
        <v>494</v>
      </c>
      <c r="Z915" s="66" t="s">
        <v>465</v>
      </c>
      <c r="AA915" s="66" t="str">
        <f>IF(OR(VLOOKUP(Table1[[#This Row],[sheet]],Prg!$A$7:$F$31,6,FALSE)=Prg!$O$2,VLOOKUP(Table1[[#This Row],[sheet]],Prg!$A$7:$F$31,6,FALSE)=Prg!$O$3),"Yes","No")</f>
        <v>No</v>
      </c>
      <c r="AB915" s="66">
        <v>2022</v>
      </c>
      <c r="AC915" s="72">
        <v>15</v>
      </c>
      <c r="AD915" s="66">
        <f ca="1">IF(ISERROR(VLOOKUP(Table1[[#This Row],[item]],INDIRECT("'"&amp;Table1[[#This Row],[sheet]]&amp;"'!$A$8:$T$42"),Table1[[#This Row],[r]],FALSE)),"",VLOOKUP(Table1[[#This Row],[item]],INDIRECT("'"&amp;Table1[[#This Row],[sheet]]&amp;"'!$A$8:$T$42"),Table1[[#This Row],[r]],FALSE))</f>
        <v>0</v>
      </c>
      <c r="AE915" s="72" t="str">
        <f>IF(VLOOKUP(Table1[[#This Row],[sheet]],Prg!$A$7:$J$31,10,FALSE)="","",VLOOKUP(Table1[[#This Row],[sheet]],Prg!$A$7:$J$31,10,FALSE)*1)</f>
        <v/>
      </c>
      <c r="AF915" s="72">
        <f>VLOOKUP(Table1[[#This Row],[sheet]],Prg!$A$7:$J$31,5,FALSE)</f>
        <v>0</v>
      </c>
      <c r="AG915" s="72">
        <f>ROW()</f>
        <v>915</v>
      </c>
    </row>
    <row r="916" spans="24:33" hidden="1" x14ac:dyDescent="0.35">
      <c r="X916" s="66">
        <v>6</v>
      </c>
      <c r="Y916" s="66" t="s">
        <v>495</v>
      </c>
      <c r="Z916" s="66" t="s">
        <v>18</v>
      </c>
      <c r="AA916" s="66" t="str">
        <f>IF(OR(VLOOKUP(Table1[[#This Row],[sheet]],Prg!$A$7:$F$31,6,FALSE)=Prg!$O$2,VLOOKUP(Table1[[#This Row],[sheet]],Prg!$A$7:$F$31,6,FALSE)=Prg!$O$3),"Yes","No")</f>
        <v>No</v>
      </c>
      <c r="AB916" s="66">
        <v>2022</v>
      </c>
      <c r="AC916" s="72">
        <v>15</v>
      </c>
      <c r="AD916" s="66">
        <f ca="1">IF(ISERROR(VLOOKUP(Table1[[#This Row],[item]],INDIRECT("'"&amp;Table1[[#This Row],[sheet]]&amp;"'!$A$8:$T$42"),Table1[[#This Row],[r]],FALSE)),"",VLOOKUP(Table1[[#This Row],[item]],INDIRECT("'"&amp;Table1[[#This Row],[sheet]]&amp;"'!$A$8:$T$42"),Table1[[#This Row],[r]],FALSE))</f>
        <v>0</v>
      </c>
      <c r="AE916" s="72" t="str">
        <f>IF(VLOOKUP(Table1[[#This Row],[sheet]],Prg!$A$7:$J$31,10,FALSE)="","",VLOOKUP(Table1[[#This Row],[sheet]],Prg!$A$7:$J$31,10,FALSE)*1)</f>
        <v/>
      </c>
      <c r="AF916" s="72">
        <f>VLOOKUP(Table1[[#This Row],[sheet]],Prg!$A$7:$J$31,5,FALSE)</f>
        <v>0</v>
      </c>
      <c r="AG916" s="72">
        <f>ROW()</f>
        <v>916</v>
      </c>
    </row>
    <row r="917" spans="24:33" hidden="1" x14ac:dyDescent="0.35">
      <c r="X917" s="66">
        <v>6</v>
      </c>
      <c r="Y917" s="66" t="s">
        <v>496</v>
      </c>
      <c r="Z917" s="66" t="s">
        <v>19</v>
      </c>
      <c r="AA917" s="66" t="str">
        <f>IF(OR(VLOOKUP(Table1[[#This Row],[sheet]],Prg!$A$7:$F$31,6,FALSE)=Prg!$O$2,VLOOKUP(Table1[[#This Row],[sheet]],Prg!$A$7:$F$31,6,FALSE)=Prg!$O$3),"Yes","No")</f>
        <v>No</v>
      </c>
      <c r="AB917" s="66">
        <v>2022</v>
      </c>
      <c r="AC917" s="72">
        <v>15</v>
      </c>
      <c r="AD917" s="66">
        <f ca="1">IF(ISERROR(VLOOKUP(Table1[[#This Row],[item]],INDIRECT("'"&amp;Table1[[#This Row],[sheet]]&amp;"'!$A$8:$T$42"),Table1[[#This Row],[r]],FALSE)),"",VLOOKUP(Table1[[#This Row],[item]],INDIRECT("'"&amp;Table1[[#This Row],[sheet]]&amp;"'!$A$8:$T$42"),Table1[[#This Row],[r]],FALSE))</f>
        <v>0</v>
      </c>
      <c r="AE917" s="72" t="str">
        <f>IF(VLOOKUP(Table1[[#This Row],[sheet]],Prg!$A$7:$J$31,10,FALSE)="","",VLOOKUP(Table1[[#This Row],[sheet]],Prg!$A$7:$J$31,10,FALSE)*1)</f>
        <v/>
      </c>
      <c r="AF917" s="72">
        <f>VLOOKUP(Table1[[#This Row],[sheet]],Prg!$A$7:$J$31,5,FALSE)</f>
        <v>0</v>
      </c>
      <c r="AG917" s="72">
        <f>ROW()</f>
        <v>917</v>
      </c>
    </row>
    <row r="918" spans="24:33" hidden="1" x14ac:dyDescent="0.35">
      <c r="X918" s="66">
        <v>6</v>
      </c>
      <c r="Y918" s="66" t="s">
        <v>497</v>
      </c>
      <c r="Z918" s="66" t="s">
        <v>20</v>
      </c>
      <c r="AA918" s="66" t="str">
        <f>IF(OR(VLOOKUP(Table1[[#This Row],[sheet]],Prg!$A$7:$F$31,6,FALSE)=Prg!$O$2,VLOOKUP(Table1[[#This Row],[sheet]],Prg!$A$7:$F$31,6,FALSE)=Prg!$O$3),"Yes","No")</f>
        <v>No</v>
      </c>
      <c r="AB918" s="66">
        <v>2022</v>
      </c>
      <c r="AC918" s="72">
        <v>15</v>
      </c>
      <c r="AD918" s="66">
        <f ca="1">IF(ISERROR(VLOOKUP(Table1[[#This Row],[item]],INDIRECT("'"&amp;Table1[[#This Row],[sheet]]&amp;"'!$A$8:$T$42"),Table1[[#This Row],[r]],FALSE)),"",VLOOKUP(Table1[[#This Row],[item]],INDIRECT("'"&amp;Table1[[#This Row],[sheet]]&amp;"'!$A$8:$T$42"),Table1[[#This Row],[r]],FALSE))</f>
        <v>0</v>
      </c>
      <c r="AE918" s="72" t="str">
        <f>IF(VLOOKUP(Table1[[#This Row],[sheet]],Prg!$A$7:$J$31,10,FALSE)="","",VLOOKUP(Table1[[#This Row],[sheet]],Prg!$A$7:$J$31,10,FALSE)*1)</f>
        <v/>
      </c>
      <c r="AF918" s="72">
        <f>VLOOKUP(Table1[[#This Row],[sheet]],Prg!$A$7:$J$31,5,FALSE)</f>
        <v>0</v>
      </c>
      <c r="AG918" s="72">
        <f>ROW()</f>
        <v>918</v>
      </c>
    </row>
    <row r="919" spans="24:33" hidden="1" x14ac:dyDescent="0.35">
      <c r="X919" s="66">
        <v>6</v>
      </c>
      <c r="Y919" s="66" t="s">
        <v>498</v>
      </c>
      <c r="Z919" s="66" t="s">
        <v>466</v>
      </c>
      <c r="AA919" s="66" t="str">
        <f>IF(OR(VLOOKUP(Table1[[#This Row],[sheet]],Prg!$A$7:$F$31,6,FALSE)=Prg!$O$2,VLOOKUP(Table1[[#This Row],[sheet]],Prg!$A$7:$F$31,6,FALSE)=Prg!$O$3),"Yes","No")</f>
        <v>No</v>
      </c>
      <c r="AB919" s="66">
        <v>2022</v>
      </c>
      <c r="AC919" s="72">
        <v>15</v>
      </c>
      <c r="AD919" s="66">
        <f ca="1">IF(ISERROR(VLOOKUP(Table1[[#This Row],[item]],INDIRECT("'"&amp;Table1[[#This Row],[sheet]]&amp;"'!$A$8:$T$42"),Table1[[#This Row],[r]],FALSE)),"",VLOOKUP(Table1[[#This Row],[item]],INDIRECT("'"&amp;Table1[[#This Row],[sheet]]&amp;"'!$A$8:$T$42"),Table1[[#This Row],[r]],FALSE))</f>
        <v>0</v>
      </c>
      <c r="AE919" s="72" t="str">
        <f>IF(VLOOKUP(Table1[[#This Row],[sheet]],Prg!$A$7:$J$31,10,FALSE)="","",VLOOKUP(Table1[[#This Row],[sheet]],Prg!$A$7:$J$31,10,FALSE)*1)</f>
        <v/>
      </c>
      <c r="AF919" s="72">
        <f>VLOOKUP(Table1[[#This Row],[sheet]],Prg!$A$7:$J$31,5,FALSE)</f>
        <v>0</v>
      </c>
      <c r="AG919" s="72">
        <f>ROW()</f>
        <v>919</v>
      </c>
    </row>
    <row r="920" spans="24:33" hidden="1" x14ac:dyDescent="0.35">
      <c r="X920" s="66">
        <v>6</v>
      </c>
      <c r="Y920" s="66" t="s">
        <v>499</v>
      </c>
      <c r="Z920" s="66" t="s">
        <v>21</v>
      </c>
      <c r="AA920" s="66" t="str">
        <f>IF(OR(VLOOKUP(Table1[[#This Row],[sheet]],Prg!$A$7:$F$31,6,FALSE)=Prg!$O$2,VLOOKUP(Table1[[#This Row],[sheet]],Prg!$A$7:$F$31,6,FALSE)=Prg!$O$3),"Yes","No")</f>
        <v>No</v>
      </c>
      <c r="AB920" s="66">
        <v>2022</v>
      </c>
      <c r="AC920" s="72">
        <v>15</v>
      </c>
      <c r="AD920" s="66">
        <f ca="1">IF(ISERROR(VLOOKUP(Table1[[#This Row],[item]],INDIRECT("'"&amp;Table1[[#This Row],[sheet]]&amp;"'!$A$8:$T$42"),Table1[[#This Row],[r]],FALSE)),"",VLOOKUP(Table1[[#This Row],[item]],INDIRECT("'"&amp;Table1[[#This Row],[sheet]]&amp;"'!$A$8:$T$42"),Table1[[#This Row],[r]],FALSE))</f>
        <v>0</v>
      </c>
      <c r="AE920" s="72" t="str">
        <f>IF(VLOOKUP(Table1[[#This Row],[sheet]],Prg!$A$7:$J$31,10,FALSE)="","",VLOOKUP(Table1[[#This Row],[sheet]],Prg!$A$7:$J$31,10,FALSE)*1)</f>
        <v/>
      </c>
      <c r="AF920" s="72">
        <f>VLOOKUP(Table1[[#This Row],[sheet]],Prg!$A$7:$J$31,5,FALSE)</f>
        <v>0</v>
      </c>
      <c r="AG920" s="72">
        <f>ROW()</f>
        <v>920</v>
      </c>
    </row>
    <row r="921" spans="24:33" hidden="1" x14ac:dyDescent="0.35">
      <c r="X921" s="66">
        <v>6</v>
      </c>
      <c r="Y921" s="66" t="s">
        <v>500</v>
      </c>
      <c r="Z921" s="66" t="s">
        <v>22</v>
      </c>
      <c r="AA921" s="66" t="str">
        <f>IF(OR(VLOOKUP(Table1[[#This Row],[sheet]],Prg!$A$7:$F$31,6,FALSE)=Prg!$O$2,VLOOKUP(Table1[[#This Row],[sheet]],Prg!$A$7:$F$31,6,FALSE)=Prg!$O$3),"Yes","No")</f>
        <v>No</v>
      </c>
      <c r="AB921" s="66">
        <v>2022</v>
      </c>
      <c r="AC921" s="72">
        <v>15</v>
      </c>
      <c r="AD921" s="66">
        <f ca="1">IF(ISERROR(VLOOKUP(Table1[[#This Row],[item]],INDIRECT("'"&amp;Table1[[#This Row],[sheet]]&amp;"'!$A$8:$T$42"),Table1[[#This Row],[r]],FALSE)),"",VLOOKUP(Table1[[#This Row],[item]],INDIRECT("'"&amp;Table1[[#This Row],[sheet]]&amp;"'!$A$8:$T$42"),Table1[[#This Row],[r]],FALSE))</f>
        <v>0</v>
      </c>
      <c r="AE921" s="72" t="str">
        <f>IF(VLOOKUP(Table1[[#This Row],[sheet]],Prg!$A$7:$J$31,10,FALSE)="","",VLOOKUP(Table1[[#This Row],[sheet]],Prg!$A$7:$J$31,10,FALSE)*1)</f>
        <v/>
      </c>
      <c r="AF921" s="72">
        <f>VLOOKUP(Table1[[#This Row],[sheet]],Prg!$A$7:$J$31,5,FALSE)</f>
        <v>0</v>
      </c>
      <c r="AG921" s="72">
        <f>ROW()</f>
        <v>921</v>
      </c>
    </row>
    <row r="922" spans="24:33" hidden="1" x14ac:dyDescent="0.35">
      <c r="X922" s="66">
        <v>6</v>
      </c>
      <c r="Y922" s="66" t="s">
        <v>501</v>
      </c>
      <c r="Z922" s="66" t="s">
        <v>23</v>
      </c>
      <c r="AA922" s="66" t="str">
        <f>IF(OR(VLOOKUP(Table1[[#This Row],[sheet]],Prg!$A$7:$F$31,6,FALSE)=Prg!$O$2,VLOOKUP(Table1[[#This Row],[sheet]],Prg!$A$7:$F$31,6,FALSE)=Prg!$O$3),"Yes","No")</f>
        <v>No</v>
      </c>
      <c r="AB922" s="66">
        <v>2022</v>
      </c>
      <c r="AC922" s="72">
        <v>15</v>
      </c>
      <c r="AD922" s="66">
        <f ca="1">IF(ISERROR(VLOOKUP(Table1[[#This Row],[item]],INDIRECT("'"&amp;Table1[[#This Row],[sheet]]&amp;"'!$A$8:$T$42"),Table1[[#This Row],[r]],FALSE)),"",VLOOKUP(Table1[[#This Row],[item]],INDIRECT("'"&amp;Table1[[#This Row],[sheet]]&amp;"'!$A$8:$T$42"),Table1[[#This Row],[r]],FALSE))</f>
        <v>0</v>
      </c>
      <c r="AE922" s="72" t="str">
        <f>IF(VLOOKUP(Table1[[#This Row],[sheet]],Prg!$A$7:$J$31,10,FALSE)="","",VLOOKUP(Table1[[#This Row],[sheet]],Prg!$A$7:$J$31,10,FALSE)*1)</f>
        <v/>
      </c>
      <c r="AF922" s="72">
        <f>VLOOKUP(Table1[[#This Row],[sheet]],Prg!$A$7:$J$31,5,FALSE)</f>
        <v>0</v>
      </c>
      <c r="AG922" s="72">
        <f>ROW()</f>
        <v>922</v>
      </c>
    </row>
    <row r="923" spans="24:33" hidden="1" x14ac:dyDescent="0.35">
      <c r="X923" s="66">
        <v>6</v>
      </c>
      <c r="Y923" s="66" t="s">
        <v>502</v>
      </c>
      <c r="Z923" s="66" t="s">
        <v>467</v>
      </c>
      <c r="AA923" s="66" t="str">
        <f>IF(OR(VLOOKUP(Table1[[#This Row],[sheet]],Prg!$A$7:$F$31,6,FALSE)=Prg!$O$2,VLOOKUP(Table1[[#This Row],[sheet]],Prg!$A$7:$F$31,6,FALSE)=Prg!$O$3),"Yes","No")</f>
        <v>No</v>
      </c>
      <c r="AB923" s="66">
        <v>2022</v>
      </c>
      <c r="AC923" s="72">
        <v>15</v>
      </c>
      <c r="AD923" s="66">
        <f ca="1">IF(ISERROR(VLOOKUP(Table1[[#This Row],[item]],INDIRECT("'"&amp;Table1[[#This Row],[sheet]]&amp;"'!$A$8:$T$42"),Table1[[#This Row],[r]],FALSE)),"",VLOOKUP(Table1[[#This Row],[item]],INDIRECT("'"&amp;Table1[[#This Row],[sheet]]&amp;"'!$A$8:$T$42"),Table1[[#This Row],[r]],FALSE))</f>
        <v>0</v>
      </c>
      <c r="AE923" s="72" t="str">
        <f>IF(VLOOKUP(Table1[[#This Row],[sheet]],Prg!$A$7:$J$31,10,FALSE)="","",VLOOKUP(Table1[[#This Row],[sheet]],Prg!$A$7:$J$31,10,FALSE)*1)</f>
        <v/>
      </c>
      <c r="AF923" s="72">
        <f>VLOOKUP(Table1[[#This Row],[sheet]],Prg!$A$7:$J$31,5,FALSE)</f>
        <v>0</v>
      </c>
      <c r="AG923" s="72">
        <f>ROW()</f>
        <v>923</v>
      </c>
    </row>
    <row r="924" spans="24:33" hidden="1" x14ac:dyDescent="0.35">
      <c r="X924" s="66">
        <v>6</v>
      </c>
      <c r="Y924" s="66" t="s">
        <v>473</v>
      </c>
      <c r="Z924" s="66" t="s">
        <v>1</v>
      </c>
      <c r="AA924" s="66" t="str">
        <f>IF(OR(VLOOKUP(Table1[[#This Row],[sheet]],Prg!$A$7:$F$31,6,FALSE)=Prg!$O$2,VLOOKUP(Table1[[#This Row],[sheet]],Prg!$A$7:$F$31,6,FALSE)=Prg!$O$3),"Yes","No")</f>
        <v>No</v>
      </c>
      <c r="AB924" s="66">
        <v>2022</v>
      </c>
      <c r="AC924" s="72">
        <v>15</v>
      </c>
      <c r="AD924" s="66">
        <f ca="1">IF(ISERROR(VLOOKUP(Table1[[#This Row],[item]],INDIRECT("'"&amp;Table1[[#This Row],[sheet]]&amp;"'!$A$8:$T$42"),Table1[[#This Row],[r]],FALSE)),"",VLOOKUP(Table1[[#This Row],[item]],INDIRECT("'"&amp;Table1[[#This Row],[sheet]]&amp;"'!$A$8:$T$42"),Table1[[#This Row],[r]],FALSE))</f>
        <v>0</v>
      </c>
      <c r="AE924" s="72" t="str">
        <f>IF(VLOOKUP(Table1[[#This Row],[sheet]],Prg!$A$7:$J$31,10,FALSE)="","",VLOOKUP(Table1[[#This Row],[sheet]],Prg!$A$7:$J$31,10,FALSE)*1)</f>
        <v/>
      </c>
      <c r="AF924" s="72">
        <f>VLOOKUP(Table1[[#This Row],[sheet]],Prg!$A$7:$J$31,5,FALSE)</f>
        <v>0</v>
      </c>
      <c r="AG924" s="72">
        <f>ROW()</f>
        <v>924</v>
      </c>
    </row>
    <row r="925" spans="24:33" hidden="1" x14ac:dyDescent="0.35">
      <c r="X925" s="66">
        <v>6</v>
      </c>
      <c r="Y925" s="66" t="s">
        <v>474</v>
      </c>
      <c r="Z925" s="66" t="s">
        <v>24</v>
      </c>
      <c r="AA925" s="66" t="str">
        <f>IF(OR(VLOOKUP(Table1[[#This Row],[sheet]],Prg!$A$7:$F$31,6,FALSE)=Prg!$O$2,VLOOKUP(Table1[[#This Row],[sheet]],Prg!$A$7:$F$31,6,FALSE)=Prg!$O$3),"Yes","No")</f>
        <v>No</v>
      </c>
      <c r="AB925" s="66">
        <v>2022</v>
      </c>
      <c r="AC925" s="72">
        <v>15</v>
      </c>
      <c r="AD925" s="66">
        <f ca="1">IF(ISERROR(VLOOKUP(Table1[[#This Row],[item]],INDIRECT("'"&amp;Table1[[#This Row],[sheet]]&amp;"'!$A$8:$T$42"),Table1[[#This Row],[r]],FALSE)),"",VLOOKUP(Table1[[#This Row],[item]],INDIRECT("'"&amp;Table1[[#This Row],[sheet]]&amp;"'!$A$8:$T$42"),Table1[[#This Row],[r]],FALSE))</f>
        <v>0</v>
      </c>
      <c r="AE925" s="72" t="str">
        <f>IF(VLOOKUP(Table1[[#This Row],[sheet]],Prg!$A$7:$J$31,10,FALSE)="","",VLOOKUP(Table1[[#This Row],[sheet]],Prg!$A$7:$J$31,10,FALSE)*1)</f>
        <v/>
      </c>
      <c r="AF925" s="72">
        <f>VLOOKUP(Table1[[#This Row],[sheet]],Prg!$A$7:$J$31,5,FALSE)</f>
        <v>0</v>
      </c>
      <c r="AG925" s="72">
        <f>ROW()</f>
        <v>925</v>
      </c>
    </row>
    <row r="926" spans="24:33" hidden="1" x14ac:dyDescent="0.35">
      <c r="X926" s="66">
        <v>6</v>
      </c>
      <c r="Y926" s="66" t="s">
        <v>477</v>
      </c>
      <c r="Z926" s="66" t="s">
        <v>25</v>
      </c>
      <c r="AA926" s="66" t="str">
        <f>IF(OR(VLOOKUP(Table1[[#This Row],[sheet]],Prg!$A$7:$F$31,6,FALSE)=Prg!$O$2,VLOOKUP(Table1[[#This Row],[sheet]],Prg!$A$7:$F$31,6,FALSE)=Prg!$O$3),"Yes","No")</f>
        <v>No</v>
      </c>
      <c r="AB926" s="66">
        <v>2022</v>
      </c>
      <c r="AC926" s="72">
        <v>15</v>
      </c>
      <c r="AD926" s="66">
        <f ca="1">IF(ISERROR(VLOOKUP(Table1[[#This Row],[item]],INDIRECT("'"&amp;Table1[[#This Row],[sheet]]&amp;"'!$A$8:$T$42"),Table1[[#This Row],[r]],FALSE)),"",VLOOKUP(Table1[[#This Row],[item]],INDIRECT("'"&amp;Table1[[#This Row],[sheet]]&amp;"'!$A$8:$T$42"),Table1[[#This Row],[r]],FALSE))</f>
        <v>0</v>
      </c>
      <c r="AE926" s="72" t="str">
        <f>IF(VLOOKUP(Table1[[#This Row],[sheet]],Prg!$A$7:$J$31,10,FALSE)="","",VLOOKUP(Table1[[#This Row],[sheet]],Prg!$A$7:$J$31,10,FALSE)*1)</f>
        <v/>
      </c>
      <c r="AF926" s="72">
        <f>VLOOKUP(Table1[[#This Row],[sheet]],Prg!$A$7:$J$31,5,FALSE)</f>
        <v>0</v>
      </c>
      <c r="AG926" s="72">
        <f>ROW()</f>
        <v>926</v>
      </c>
    </row>
    <row r="927" spans="24:33" hidden="1" x14ac:dyDescent="0.35">
      <c r="X927" s="66">
        <v>6</v>
      </c>
      <c r="Y927" s="66" t="s">
        <v>478</v>
      </c>
      <c r="Z927" s="66" t="s">
        <v>26</v>
      </c>
      <c r="AA927" s="66" t="str">
        <f>IF(OR(VLOOKUP(Table1[[#This Row],[sheet]],Prg!$A$7:$F$31,6,FALSE)=Prg!$O$2,VLOOKUP(Table1[[#This Row],[sheet]],Prg!$A$7:$F$31,6,FALSE)=Prg!$O$3),"Yes","No")</f>
        <v>No</v>
      </c>
      <c r="AB927" s="66">
        <v>2022</v>
      </c>
      <c r="AC927" s="72">
        <v>15</v>
      </c>
      <c r="AD927" s="66">
        <f ca="1">IF(ISERROR(VLOOKUP(Table1[[#This Row],[item]],INDIRECT("'"&amp;Table1[[#This Row],[sheet]]&amp;"'!$A$8:$T$42"),Table1[[#This Row],[r]],FALSE)),"",VLOOKUP(Table1[[#This Row],[item]],INDIRECT("'"&amp;Table1[[#This Row],[sheet]]&amp;"'!$A$8:$T$42"),Table1[[#This Row],[r]],FALSE))</f>
        <v>0</v>
      </c>
      <c r="AE927" s="72" t="str">
        <f>IF(VLOOKUP(Table1[[#This Row],[sheet]],Prg!$A$7:$J$31,10,FALSE)="","",VLOOKUP(Table1[[#This Row],[sheet]],Prg!$A$7:$J$31,10,FALSE)*1)</f>
        <v/>
      </c>
      <c r="AF927" s="72">
        <f>VLOOKUP(Table1[[#This Row],[sheet]],Prg!$A$7:$J$31,5,FALSE)</f>
        <v>0</v>
      </c>
      <c r="AG927" s="72">
        <f>ROW()</f>
        <v>927</v>
      </c>
    </row>
    <row r="928" spans="24:33" hidden="1" x14ac:dyDescent="0.35">
      <c r="X928" s="66">
        <v>6</v>
      </c>
      <c r="Y928" s="66" t="s">
        <v>479</v>
      </c>
      <c r="Z928" s="66" t="s">
        <v>27</v>
      </c>
      <c r="AA928" s="66" t="str">
        <f>IF(OR(VLOOKUP(Table1[[#This Row],[sheet]],Prg!$A$7:$F$31,6,FALSE)=Prg!$O$2,VLOOKUP(Table1[[#This Row],[sheet]],Prg!$A$7:$F$31,6,FALSE)=Prg!$O$3),"Yes","No")</f>
        <v>No</v>
      </c>
      <c r="AB928" s="66">
        <v>2022</v>
      </c>
      <c r="AC928" s="72">
        <v>15</v>
      </c>
      <c r="AD928" s="66">
        <f ca="1">IF(ISERROR(VLOOKUP(Table1[[#This Row],[item]],INDIRECT("'"&amp;Table1[[#This Row],[sheet]]&amp;"'!$A$8:$T$42"),Table1[[#This Row],[r]],FALSE)),"",VLOOKUP(Table1[[#This Row],[item]],INDIRECT("'"&amp;Table1[[#This Row],[sheet]]&amp;"'!$A$8:$T$42"),Table1[[#This Row],[r]],FALSE))</f>
        <v>0</v>
      </c>
      <c r="AE928" s="72" t="str">
        <f>IF(VLOOKUP(Table1[[#This Row],[sheet]],Prg!$A$7:$J$31,10,FALSE)="","",VLOOKUP(Table1[[#This Row],[sheet]],Prg!$A$7:$J$31,10,FALSE)*1)</f>
        <v/>
      </c>
      <c r="AF928" s="72">
        <f>VLOOKUP(Table1[[#This Row],[sheet]],Prg!$A$7:$J$31,5,FALSE)</f>
        <v>0</v>
      </c>
      <c r="AG928" s="72">
        <f>ROW()</f>
        <v>928</v>
      </c>
    </row>
    <row r="929" spans="24:33" hidden="1" x14ac:dyDescent="0.35">
      <c r="X929" s="66">
        <v>6</v>
      </c>
      <c r="Y929" s="66" t="s">
        <v>475</v>
      </c>
      <c r="Z929" s="66" t="s">
        <v>28</v>
      </c>
      <c r="AA929" s="66" t="str">
        <f>IF(OR(VLOOKUP(Table1[[#This Row],[sheet]],Prg!$A$7:$F$31,6,FALSE)=Prg!$O$2,VLOOKUP(Table1[[#This Row],[sheet]],Prg!$A$7:$F$31,6,FALSE)=Prg!$O$3),"Yes","No")</f>
        <v>No</v>
      </c>
      <c r="AB929" s="66">
        <v>2022</v>
      </c>
      <c r="AC929" s="72">
        <v>15</v>
      </c>
      <c r="AD929" s="66">
        <f ca="1">IF(ISERROR(VLOOKUP(Table1[[#This Row],[item]],INDIRECT("'"&amp;Table1[[#This Row],[sheet]]&amp;"'!$A$8:$T$42"),Table1[[#This Row],[r]],FALSE)),"",VLOOKUP(Table1[[#This Row],[item]],INDIRECT("'"&amp;Table1[[#This Row],[sheet]]&amp;"'!$A$8:$T$42"),Table1[[#This Row],[r]],FALSE))</f>
        <v>0</v>
      </c>
      <c r="AE929" s="72" t="str">
        <f>IF(VLOOKUP(Table1[[#This Row],[sheet]],Prg!$A$7:$J$31,10,FALSE)="","",VLOOKUP(Table1[[#This Row],[sheet]],Prg!$A$7:$J$31,10,FALSE)*1)</f>
        <v/>
      </c>
      <c r="AF929" s="72">
        <f>VLOOKUP(Table1[[#This Row],[sheet]],Prg!$A$7:$J$31,5,FALSE)</f>
        <v>0</v>
      </c>
      <c r="AG929" s="72">
        <f>ROW()</f>
        <v>929</v>
      </c>
    </row>
    <row r="930" spans="24:33" hidden="1" x14ac:dyDescent="0.35">
      <c r="X930" s="66">
        <v>6</v>
      </c>
      <c r="Y930" s="66" t="s">
        <v>480</v>
      </c>
      <c r="Z930" s="66" t="s">
        <v>29</v>
      </c>
      <c r="AA930" s="66" t="str">
        <f>IF(OR(VLOOKUP(Table1[[#This Row],[sheet]],Prg!$A$7:$F$31,6,FALSE)=Prg!$O$2,VLOOKUP(Table1[[#This Row],[sheet]],Prg!$A$7:$F$31,6,FALSE)=Prg!$O$3),"Yes","No")</f>
        <v>No</v>
      </c>
      <c r="AB930" s="66">
        <v>2022</v>
      </c>
      <c r="AC930" s="72">
        <v>15</v>
      </c>
      <c r="AD930" s="66">
        <f ca="1">IF(ISERROR(VLOOKUP(Table1[[#This Row],[item]],INDIRECT("'"&amp;Table1[[#This Row],[sheet]]&amp;"'!$A$8:$T$42"),Table1[[#This Row],[r]],FALSE)),"",VLOOKUP(Table1[[#This Row],[item]],INDIRECT("'"&amp;Table1[[#This Row],[sheet]]&amp;"'!$A$8:$T$42"),Table1[[#This Row],[r]],FALSE))</f>
        <v>0</v>
      </c>
      <c r="AE930" s="72" t="str">
        <f>IF(VLOOKUP(Table1[[#This Row],[sheet]],Prg!$A$7:$J$31,10,FALSE)="","",VLOOKUP(Table1[[#This Row],[sheet]],Prg!$A$7:$J$31,10,FALSE)*1)</f>
        <v/>
      </c>
      <c r="AF930" s="72">
        <f>VLOOKUP(Table1[[#This Row],[sheet]],Prg!$A$7:$J$31,5,FALSE)</f>
        <v>0</v>
      </c>
      <c r="AG930" s="72">
        <f>ROW()</f>
        <v>930</v>
      </c>
    </row>
    <row r="931" spans="24:33" hidden="1" x14ac:dyDescent="0.35">
      <c r="X931" s="66">
        <v>6</v>
      </c>
      <c r="Y931" s="66" t="s">
        <v>481</v>
      </c>
      <c r="Z931" s="66" t="s">
        <v>30</v>
      </c>
      <c r="AA931" s="66" t="str">
        <f>IF(OR(VLOOKUP(Table1[[#This Row],[sheet]],Prg!$A$7:$F$31,6,FALSE)=Prg!$O$2,VLOOKUP(Table1[[#This Row],[sheet]],Prg!$A$7:$F$31,6,FALSE)=Prg!$O$3),"Yes","No")</f>
        <v>No</v>
      </c>
      <c r="AB931" s="66">
        <v>2022</v>
      </c>
      <c r="AC931" s="72">
        <v>15</v>
      </c>
      <c r="AD931" s="66">
        <f ca="1">IF(ISERROR(VLOOKUP(Table1[[#This Row],[item]],INDIRECT("'"&amp;Table1[[#This Row],[sheet]]&amp;"'!$A$8:$T$42"),Table1[[#This Row],[r]],FALSE)),"",VLOOKUP(Table1[[#This Row],[item]],INDIRECT("'"&amp;Table1[[#This Row],[sheet]]&amp;"'!$A$8:$T$42"),Table1[[#This Row],[r]],FALSE))</f>
        <v>0</v>
      </c>
      <c r="AE931" s="72" t="str">
        <f>IF(VLOOKUP(Table1[[#This Row],[sheet]],Prg!$A$7:$J$31,10,FALSE)="","",VLOOKUP(Table1[[#This Row],[sheet]],Prg!$A$7:$J$31,10,FALSE)*1)</f>
        <v/>
      </c>
      <c r="AF931" s="72">
        <f>VLOOKUP(Table1[[#This Row],[sheet]],Prg!$A$7:$J$31,5,FALSE)</f>
        <v>0</v>
      </c>
      <c r="AG931" s="72">
        <f>ROW()</f>
        <v>931</v>
      </c>
    </row>
    <row r="932" spans="24:33" hidden="1" x14ac:dyDescent="0.35">
      <c r="X932" s="66">
        <v>6</v>
      </c>
      <c r="Y932" s="66" t="s">
        <v>482</v>
      </c>
      <c r="Z932" s="66" t="s">
        <v>27</v>
      </c>
      <c r="AA932" s="66" t="str">
        <f>IF(OR(VLOOKUP(Table1[[#This Row],[sheet]],Prg!$A$7:$F$31,6,FALSE)=Prg!$O$2,VLOOKUP(Table1[[#This Row],[sheet]],Prg!$A$7:$F$31,6,FALSE)=Prg!$O$3),"Yes","No")</f>
        <v>No</v>
      </c>
      <c r="AB932" s="66">
        <v>2022</v>
      </c>
      <c r="AC932" s="72">
        <v>15</v>
      </c>
      <c r="AD932" s="66">
        <f ca="1">IF(ISERROR(VLOOKUP(Table1[[#This Row],[item]],INDIRECT("'"&amp;Table1[[#This Row],[sheet]]&amp;"'!$A$8:$T$42"),Table1[[#This Row],[r]],FALSE)),"",VLOOKUP(Table1[[#This Row],[item]],INDIRECT("'"&amp;Table1[[#This Row],[sheet]]&amp;"'!$A$8:$T$42"),Table1[[#This Row],[r]],FALSE))</f>
        <v>0</v>
      </c>
      <c r="AE932" s="72" t="str">
        <f>IF(VLOOKUP(Table1[[#This Row],[sheet]],Prg!$A$7:$J$31,10,FALSE)="","",VLOOKUP(Table1[[#This Row],[sheet]],Prg!$A$7:$J$31,10,FALSE)*1)</f>
        <v/>
      </c>
      <c r="AF932" s="72">
        <f>VLOOKUP(Table1[[#This Row],[sheet]],Prg!$A$7:$J$31,5,FALSE)</f>
        <v>0</v>
      </c>
      <c r="AG932" s="72">
        <f>ROW()</f>
        <v>932</v>
      </c>
    </row>
    <row r="933" spans="24:33" hidden="1" x14ac:dyDescent="0.35">
      <c r="X933" s="66">
        <v>6</v>
      </c>
      <c r="Y933" s="66" t="s">
        <v>476</v>
      </c>
      <c r="Z933" s="66" t="s">
        <v>469</v>
      </c>
      <c r="AA933" s="66" t="str">
        <f>IF(OR(VLOOKUP(Table1[[#This Row],[sheet]],Prg!$A$7:$F$31,6,FALSE)=Prg!$O$2,VLOOKUP(Table1[[#This Row],[sheet]],Prg!$A$7:$F$31,6,FALSE)=Prg!$O$3),"Yes","No")</f>
        <v>No</v>
      </c>
      <c r="AB933" s="66">
        <v>2022</v>
      </c>
      <c r="AC933" s="72">
        <v>15</v>
      </c>
      <c r="AD933" s="66">
        <f ca="1">IF(ISERROR(VLOOKUP(Table1[[#This Row],[item]],INDIRECT("'"&amp;Table1[[#This Row],[sheet]]&amp;"'!$A$8:$T$42"),Table1[[#This Row],[r]],FALSE)),"",VLOOKUP(Table1[[#This Row],[item]],INDIRECT("'"&amp;Table1[[#This Row],[sheet]]&amp;"'!$A$8:$T$42"),Table1[[#This Row],[r]],FALSE))</f>
        <v>0</v>
      </c>
      <c r="AE933" s="72" t="str">
        <f>IF(VLOOKUP(Table1[[#This Row],[sheet]],Prg!$A$7:$J$31,10,FALSE)="","",VLOOKUP(Table1[[#This Row],[sheet]],Prg!$A$7:$J$31,10,FALSE)*1)</f>
        <v/>
      </c>
      <c r="AF933" s="72">
        <f>VLOOKUP(Table1[[#This Row],[sheet]],Prg!$A$7:$J$31,5,FALSE)</f>
        <v>0</v>
      </c>
      <c r="AG933" s="72">
        <f>ROW()</f>
        <v>933</v>
      </c>
    </row>
    <row r="934" spans="24:33" hidden="1" x14ac:dyDescent="0.35">
      <c r="X934" s="66">
        <v>6</v>
      </c>
      <c r="Y934" s="66" t="s">
        <v>483</v>
      </c>
      <c r="Z934" s="66" t="s">
        <v>470</v>
      </c>
      <c r="AA934" s="66" t="str">
        <f>IF(OR(VLOOKUP(Table1[[#This Row],[sheet]],Prg!$A$7:$F$31,6,FALSE)=Prg!$O$2,VLOOKUP(Table1[[#This Row],[sheet]],Prg!$A$7:$F$31,6,FALSE)=Prg!$O$3),"Yes","No")</f>
        <v>No</v>
      </c>
      <c r="AB934" s="66">
        <v>2022</v>
      </c>
      <c r="AC934" s="72">
        <v>15</v>
      </c>
      <c r="AD934" s="66">
        <f ca="1">IF(ISERROR(VLOOKUP(Table1[[#This Row],[item]],INDIRECT("'"&amp;Table1[[#This Row],[sheet]]&amp;"'!$A$8:$T$42"),Table1[[#This Row],[r]],FALSE)),"",VLOOKUP(Table1[[#This Row],[item]],INDIRECT("'"&amp;Table1[[#This Row],[sheet]]&amp;"'!$A$8:$T$42"),Table1[[#This Row],[r]],FALSE))</f>
        <v>0</v>
      </c>
      <c r="AE934" s="72" t="str">
        <f>IF(VLOOKUP(Table1[[#This Row],[sheet]],Prg!$A$7:$J$31,10,FALSE)="","",VLOOKUP(Table1[[#This Row],[sheet]],Prg!$A$7:$J$31,10,FALSE)*1)</f>
        <v/>
      </c>
      <c r="AF934" s="72">
        <f>VLOOKUP(Table1[[#This Row],[sheet]],Prg!$A$7:$J$31,5,FALSE)</f>
        <v>0</v>
      </c>
      <c r="AG934" s="72">
        <f>ROW()</f>
        <v>934</v>
      </c>
    </row>
    <row r="935" spans="24:33" hidden="1" x14ac:dyDescent="0.35">
      <c r="X935" s="66">
        <v>6</v>
      </c>
      <c r="Y935" s="66" t="s">
        <v>484</v>
      </c>
      <c r="Z935" s="66" t="s">
        <v>471</v>
      </c>
      <c r="AA935" s="66" t="str">
        <f>IF(OR(VLOOKUP(Table1[[#This Row],[sheet]],Prg!$A$7:$F$31,6,FALSE)=Prg!$O$2,VLOOKUP(Table1[[#This Row],[sheet]],Prg!$A$7:$F$31,6,FALSE)=Prg!$O$3),"Yes","No")</f>
        <v>No</v>
      </c>
      <c r="AB935" s="66">
        <v>2022</v>
      </c>
      <c r="AC935" s="72">
        <v>15</v>
      </c>
      <c r="AD935" s="66">
        <f ca="1">IF(ISERROR(VLOOKUP(Table1[[#This Row],[item]],INDIRECT("'"&amp;Table1[[#This Row],[sheet]]&amp;"'!$A$8:$T$42"),Table1[[#This Row],[r]],FALSE)),"",VLOOKUP(Table1[[#This Row],[item]],INDIRECT("'"&amp;Table1[[#This Row],[sheet]]&amp;"'!$A$8:$T$42"),Table1[[#This Row],[r]],FALSE))</f>
        <v>0</v>
      </c>
      <c r="AE935" s="72" t="str">
        <f>IF(VLOOKUP(Table1[[#This Row],[sheet]],Prg!$A$7:$J$31,10,FALSE)="","",VLOOKUP(Table1[[#This Row],[sheet]],Prg!$A$7:$J$31,10,FALSE)*1)</f>
        <v/>
      </c>
      <c r="AF935" s="72">
        <f>VLOOKUP(Table1[[#This Row],[sheet]],Prg!$A$7:$J$31,5,FALSE)</f>
        <v>0</v>
      </c>
      <c r="AG935" s="72">
        <f>ROW()</f>
        <v>935</v>
      </c>
    </row>
    <row r="936" spans="24:33" hidden="1" x14ac:dyDescent="0.35">
      <c r="X936" s="66">
        <v>6</v>
      </c>
      <c r="Y936" s="66" t="s">
        <v>485</v>
      </c>
      <c r="Z936" s="66" t="s">
        <v>472</v>
      </c>
      <c r="AA936" s="66" t="str">
        <f>IF(OR(VLOOKUP(Table1[[#This Row],[sheet]],Prg!$A$7:$F$31,6,FALSE)=Prg!$O$2,VLOOKUP(Table1[[#This Row],[sheet]],Prg!$A$7:$F$31,6,FALSE)=Prg!$O$3),"Yes","No")</f>
        <v>No</v>
      </c>
      <c r="AB936" s="66">
        <v>2022</v>
      </c>
      <c r="AC936" s="72">
        <v>15</v>
      </c>
      <c r="AD936" s="66">
        <f ca="1">IF(ISERROR(VLOOKUP(Table1[[#This Row],[item]],INDIRECT("'"&amp;Table1[[#This Row],[sheet]]&amp;"'!$A$8:$T$42"),Table1[[#This Row],[r]],FALSE)),"",VLOOKUP(Table1[[#This Row],[item]],INDIRECT("'"&amp;Table1[[#This Row],[sheet]]&amp;"'!$A$8:$T$42"),Table1[[#This Row],[r]],FALSE))</f>
        <v>0</v>
      </c>
      <c r="AE936" s="72" t="str">
        <f>IF(VLOOKUP(Table1[[#This Row],[sheet]],Prg!$A$7:$J$31,10,FALSE)="","",VLOOKUP(Table1[[#This Row],[sheet]],Prg!$A$7:$J$31,10,FALSE)*1)</f>
        <v/>
      </c>
      <c r="AF936" s="72">
        <f>VLOOKUP(Table1[[#This Row],[sheet]],Prg!$A$7:$J$31,5,FALSE)</f>
        <v>0</v>
      </c>
      <c r="AG936" s="72">
        <f>ROW()</f>
        <v>936</v>
      </c>
    </row>
    <row r="937" spans="24:33" hidden="1" x14ac:dyDescent="0.35">
      <c r="X937" s="66">
        <v>6</v>
      </c>
      <c r="Y937" s="66" t="s">
        <v>486</v>
      </c>
      <c r="Z937" s="66" t="s">
        <v>31</v>
      </c>
      <c r="AA937" s="66" t="str">
        <f>IF(OR(VLOOKUP(Table1[[#This Row],[sheet]],Prg!$A$7:$F$31,6,FALSE)=Prg!$O$2,VLOOKUP(Table1[[#This Row],[sheet]],Prg!$A$7:$F$31,6,FALSE)=Prg!$O$3),"Yes","No")</f>
        <v>No</v>
      </c>
      <c r="AB937" s="66">
        <v>2022</v>
      </c>
      <c r="AC937" s="72">
        <v>15</v>
      </c>
      <c r="AD937" s="66">
        <f ca="1">IF(ISERROR(VLOOKUP(Table1[[#This Row],[item]],INDIRECT("'"&amp;Table1[[#This Row],[sheet]]&amp;"'!$A$8:$T$42"),Table1[[#This Row],[r]],FALSE)),"",VLOOKUP(Table1[[#This Row],[item]],INDIRECT("'"&amp;Table1[[#This Row],[sheet]]&amp;"'!$A$8:$T$42"),Table1[[#This Row],[r]],FALSE))</f>
        <v>0</v>
      </c>
      <c r="AE937" s="72" t="str">
        <f>IF(VLOOKUP(Table1[[#This Row],[sheet]],Prg!$A$7:$J$31,10,FALSE)="","",VLOOKUP(Table1[[#This Row],[sheet]],Prg!$A$7:$J$31,10,FALSE)*1)</f>
        <v/>
      </c>
      <c r="AF937" s="72">
        <f>VLOOKUP(Table1[[#This Row],[sheet]],Prg!$A$7:$J$31,5,FALSE)</f>
        <v>0</v>
      </c>
      <c r="AG937" s="72">
        <f>ROW()</f>
        <v>937</v>
      </c>
    </row>
    <row r="938" spans="24:33" hidden="1" x14ac:dyDescent="0.35">
      <c r="X938" s="66">
        <v>6</v>
      </c>
      <c r="Y938" s="66" t="s">
        <v>487</v>
      </c>
      <c r="Z938" s="66" t="s">
        <v>12</v>
      </c>
      <c r="AA938" s="66" t="str">
        <f>IF(OR(VLOOKUP(Table1[[#This Row],[sheet]],Prg!$A$7:$F$31,6,FALSE)=Prg!$O$2,VLOOKUP(Table1[[#This Row],[sheet]],Prg!$A$7:$F$31,6,FALSE)=Prg!$O$3),"Yes","No")</f>
        <v>No</v>
      </c>
      <c r="AB938" s="66">
        <v>2023</v>
      </c>
      <c r="AC938" s="72">
        <v>16</v>
      </c>
      <c r="AD938" s="66">
        <f ca="1">IF(ISERROR(VLOOKUP(Table1[[#This Row],[item]],INDIRECT("'"&amp;Table1[[#This Row],[sheet]]&amp;"'!$A$8:$T$42"),Table1[[#This Row],[r]],FALSE)),"",VLOOKUP(Table1[[#This Row],[item]],INDIRECT("'"&amp;Table1[[#This Row],[sheet]]&amp;"'!$A$8:$T$42"),Table1[[#This Row],[r]],FALSE))</f>
        <v>0</v>
      </c>
      <c r="AE938" s="72" t="str">
        <f>IF(VLOOKUP(Table1[[#This Row],[sheet]],Prg!$A$7:$J$31,10,FALSE)="","",VLOOKUP(Table1[[#This Row],[sheet]],Prg!$A$7:$J$31,10,FALSE)*1)</f>
        <v/>
      </c>
      <c r="AF938" s="72">
        <f>VLOOKUP(Table1[[#This Row],[sheet]],Prg!$A$7:$J$31,5,FALSE)</f>
        <v>0</v>
      </c>
      <c r="AG938" s="72">
        <f>ROW()</f>
        <v>938</v>
      </c>
    </row>
    <row r="939" spans="24:33" hidden="1" x14ac:dyDescent="0.35">
      <c r="X939" s="66">
        <v>6</v>
      </c>
      <c r="Y939" s="66" t="s">
        <v>488</v>
      </c>
      <c r="Z939" s="66" t="s">
        <v>13</v>
      </c>
      <c r="AA939" s="66" t="str">
        <f>IF(OR(VLOOKUP(Table1[[#This Row],[sheet]],Prg!$A$7:$F$31,6,FALSE)=Prg!$O$2,VLOOKUP(Table1[[#This Row],[sheet]],Prg!$A$7:$F$31,6,FALSE)=Prg!$O$3),"Yes","No")</f>
        <v>No</v>
      </c>
      <c r="AB939" s="66">
        <v>2023</v>
      </c>
      <c r="AC939" s="72">
        <v>16</v>
      </c>
      <c r="AD939" s="66">
        <f ca="1">IF(ISERROR(VLOOKUP(Table1[[#This Row],[item]],INDIRECT("'"&amp;Table1[[#This Row],[sheet]]&amp;"'!$A$8:$T$42"),Table1[[#This Row],[r]],FALSE)),"",VLOOKUP(Table1[[#This Row],[item]],INDIRECT("'"&amp;Table1[[#This Row],[sheet]]&amp;"'!$A$8:$T$42"),Table1[[#This Row],[r]],FALSE))</f>
        <v>0</v>
      </c>
      <c r="AE939" s="72" t="str">
        <f>IF(VLOOKUP(Table1[[#This Row],[sheet]],Prg!$A$7:$J$31,10,FALSE)="","",VLOOKUP(Table1[[#This Row],[sheet]],Prg!$A$7:$J$31,10,FALSE)*1)</f>
        <v/>
      </c>
      <c r="AF939" s="72">
        <f>VLOOKUP(Table1[[#This Row],[sheet]],Prg!$A$7:$J$31,5,FALSE)</f>
        <v>0</v>
      </c>
      <c r="AG939" s="72">
        <f>ROW()</f>
        <v>939</v>
      </c>
    </row>
    <row r="940" spans="24:33" hidden="1" x14ac:dyDescent="0.35">
      <c r="X940" s="66">
        <v>6</v>
      </c>
      <c r="Y940" s="66" t="s">
        <v>489</v>
      </c>
      <c r="Z940" s="66" t="s">
        <v>14</v>
      </c>
      <c r="AA940" s="66" t="str">
        <f>IF(OR(VLOOKUP(Table1[[#This Row],[sheet]],Prg!$A$7:$F$31,6,FALSE)=Prg!$O$2,VLOOKUP(Table1[[#This Row],[sheet]],Prg!$A$7:$F$31,6,FALSE)=Prg!$O$3),"Yes","No")</f>
        <v>No</v>
      </c>
      <c r="AB940" s="66">
        <v>2023</v>
      </c>
      <c r="AC940" s="72">
        <v>16</v>
      </c>
      <c r="AD940" s="66">
        <f ca="1">IF(ISERROR(VLOOKUP(Table1[[#This Row],[item]],INDIRECT("'"&amp;Table1[[#This Row],[sheet]]&amp;"'!$A$8:$T$42"),Table1[[#This Row],[r]],FALSE)),"",VLOOKUP(Table1[[#This Row],[item]],INDIRECT("'"&amp;Table1[[#This Row],[sheet]]&amp;"'!$A$8:$T$42"),Table1[[#This Row],[r]],FALSE))</f>
        <v>0</v>
      </c>
      <c r="AE940" s="72" t="str">
        <f>IF(VLOOKUP(Table1[[#This Row],[sheet]],Prg!$A$7:$J$31,10,FALSE)="","",VLOOKUP(Table1[[#This Row],[sheet]],Prg!$A$7:$J$31,10,FALSE)*1)</f>
        <v/>
      </c>
      <c r="AF940" s="72">
        <f>VLOOKUP(Table1[[#This Row],[sheet]],Prg!$A$7:$J$31,5,FALSE)</f>
        <v>0</v>
      </c>
      <c r="AG940" s="72">
        <f>ROW()</f>
        <v>940</v>
      </c>
    </row>
    <row r="941" spans="24:33" hidden="1" x14ac:dyDescent="0.35">
      <c r="X941" s="66">
        <v>6</v>
      </c>
      <c r="Y941" s="66" t="s">
        <v>490</v>
      </c>
      <c r="Z941" s="66" t="s">
        <v>464</v>
      </c>
      <c r="AA941" s="66" t="str">
        <f>IF(OR(VLOOKUP(Table1[[#This Row],[sheet]],Prg!$A$7:$F$31,6,FALSE)=Prg!$O$2,VLOOKUP(Table1[[#This Row],[sheet]],Prg!$A$7:$F$31,6,FALSE)=Prg!$O$3),"Yes","No")</f>
        <v>No</v>
      </c>
      <c r="AB941" s="66">
        <v>2023</v>
      </c>
      <c r="AC941" s="72">
        <v>16</v>
      </c>
      <c r="AD941" s="66">
        <f ca="1">IF(ISERROR(VLOOKUP(Table1[[#This Row],[item]],INDIRECT("'"&amp;Table1[[#This Row],[sheet]]&amp;"'!$A$8:$T$42"),Table1[[#This Row],[r]],FALSE)),"",VLOOKUP(Table1[[#This Row],[item]],INDIRECT("'"&amp;Table1[[#This Row],[sheet]]&amp;"'!$A$8:$T$42"),Table1[[#This Row],[r]],FALSE))</f>
        <v>0</v>
      </c>
      <c r="AE941" s="72" t="str">
        <f>IF(VLOOKUP(Table1[[#This Row],[sheet]],Prg!$A$7:$J$31,10,FALSE)="","",VLOOKUP(Table1[[#This Row],[sheet]],Prg!$A$7:$J$31,10,FALSE)*1)</f>
        <v/>
      </c>
      <c r="AF941" s="72">
        <f>VLOOKUP(Table1[[#This Row],[sheet]],Prg!$A$7:$J$31,5,FALSE)</f>
        <v>0</v>
      </c>
      <c r="AG941" s="72">
        <f>ROW()</f>
        <v>941</v>
      </c>
    </row>
    <row r="942" spans="24:33" hidden="1" x14ac:dyDescent="0.35">
      <c r="X942" s="66">
        <v>6</v>
      </c>
      <c r="Y942" s="66" t="s">
        <v>491</v>
      </c>
      <c r="Z942" s="66" t="s">
        <v>15</v>
      </c>
      <c r="AA942" s="66" t="str">
        <f>IF(OR(VLOOKUP(Table1[[#This Row],[sheet]],Prg!$A$7:$F$31,6,FALSE)=Prg!$O$2,VLOOKUP(Table1[[#This Row],[sheet]],Prg!$A$7:$F$31,6,FALSE)=Prg!$O$3),"Yes","No")</f>
        <v>No</v>
      </c>
      <c r="AB942" s="66">
        <v>2023</v>
      </c>
      <c r="AC942" s="72">
        <v>16</v>
      </c>
      <c r="AD942" s="66">
        <f ca="1">IF(ISERROR(VLOOKUP(Table1[[#This Row],[item]],INDIRECT("'"&amp;Table1[[#This Row],[sheet]]&amp;"'!$A$8:$T$42"),Table1[[#This Row],[r]],FALSE)),"",VLOOKUP(Table1[[#This Row],[item]],INDIRECT("'"&amp;Table1[[#This Row],[sheet]]&amp;"'!$A$8:$T$42"),Table1[[#This Row],[r]],FALSE))</f>
        <v>0</v>
      </c>
      <c r="AE942" s="72" t="str">
        <f>IF(VLOOKUP(Table1[[#This Row],[sheet]],Prg!$A$7:$J$31,10,FALSE)="","",VLOOKUP(Table1[[#This Row],[sheet]],Prg!$A$7:$J$31,10,FALSE)*1)</f>
        <v/>
      </c>
      <c r="AF942" s="72">
        <f>VLOOKUP(Table1[[#This Row],[sheet]],Prg!$A$7:$J$31,5,FALSE)</f>
        <v>0</v>
      </c>
      <c r="AG942" s="72">
        <f>ROW()</f>
        <v>942</v>
      </c>
    </row>
    <row r="943" spans="24:33" hidden="1" x14ac:dyDescent="0.35">
      <c r="X943" s="66">
        <v>6</v>
      </c>
      <c r="Y943" s="66" t="s">
        <v>492</v>
      </c>
      <c r="Z943" s="66" t="s">
        <v>16</v>
      </c>
      <c r="AA943" s="66" t="str">
        <f>IF(OR(VLOOKUP(Table1[[#This Row],[sheet]],Prg!$A$7:$F$31,6,FALSE)=Prg!$O$2,VLOOKUP(Table1[[#This Row],[sheet]],Prg!$A$7:$F$31,6,FALSE)=Prg!$O$3),"Yes","No")</f>
        <v>No</v>
      </c>
      <c r="AB943" s="66">
        <v>2023</v>
      </c>
      <c r="AC943" s="72">
        <v>16</v>
      </c>
      <c r="AD943" s="66">
        <f ca="1">IF(ISERROR(VLOOKUP(Table1[[#This Row],[item]],INDIRECT("'"&amp;Table1[[#This Row],[sheet]]&amp;"'!$A$8:$T$42"),Table1[[#This Row],[r]],FALSE)),"",VLOOKUP(Table1[[#This Row],[item]],INDIRECT("'"&amp;Table1[[#This Row],[sheet]]&amp;"'!$A$8:$T$42"),Table1[[#This Row],[r]],FALSE))</f>
        <v>0</v>
      </c>
      <c r="AE943" s="72" t="str">
        <f>IF(VLOOKUP(Table1[[#This Row],[sheet]],Prg!$A$7:$J$31,10,FALSE)="","",VLOOKUP(Table1[[#This Row],[sheet]],Prg!$A$7:$J$31,10,FALSE)*1)</f>
        <v/>
      </c>
      <c r="AF943" s="72">
        <f>VLOOKUP(Table1[[#This Row],[sheet]],Prg!$A$7:$J$31,5,FALSE)</f>
        <v>0</v>
      </c>
      <c r="AG943" s="72">
        <f>ROW()</f>
        <v>943</v>
      </c>
    </row>
    <row r="944" spans="24:33" hidden="1" x14ac:dyDescent="0.35">
      <c r="X944" s="66">
        <v>6</v>
      </c>
      <c r="Y944" s="66" t="s">
        <v>493</v>
      </c>
      <c r="Z944" s="66" t="s">
        <v>17</v>
      </c>
      <c r="AA944" s="66" t="str">
        <f>IF(OR(VLOOKUP(Table1[[#This Row],[sheet]],Prg!$A$7:$F$31,6,FALSE)=Prg!$O$2,VLOOKUP(Table1[[#This Row],[sheet]],Prg!$A$7:$F$31,6,FALSE)=Prg!$O$3),"Yes","No")</f>
        <v>No</v>
      </c>
      <c r="AB944" s="66">
        <v>2023</v>
      </c>
      <c r="AC944" s="72">
        <v>16</v>
      </c>
      <c r="AD944" s="66">
        <f ca="1">IF(ISERROR(VLOOKUP(Table1[[#This Row],[item]],INDIRECT("'"&amp;Table1[[#This Row],[sheet]]&amp;"'!$A$8:$T$42"),Table1[[#This Row],[r]],FALSE)),"",VLOOKUP(Table1[[#This Row],[item]],INDIRECT("'"&amp;Table1[[#This Row],[sheet]]&amp;"'!$A$8:$T$42"),Table1[[#This Row],[r]],FALSE))</f>
        <v>0</v>
      </c>
      <c r="AE944" s="72" t="str">
        <f>IF(VLOOKUP(Table1[[#This Row],[sheet]],Prg!$A$7:$J$31,10,FALSE)="","",VLOOKUP(Table1[[#This Row],[sheet]],Prg!$A$7:$J$31,10,FALSE)*1)</f>
        <v/>
      </c>
      <c r="AF944" s="72">
        <f>VLOOKUP(Table1[[#This Row],[sheet]],Prg!$A$7:$J$31,5,FALSE)</f>
        <v>0</v>
      </c>
      <c r="AG944" s="72">
        <f>ROW()</f>
        <v>944</v>
      </c>
    </row>
    <row r="945" spans="24:33" hidden="1" x14ac:dyDescent="0.35">
      <c r="X945" s="66">
        <v>6</v>
      </c>
      <c r="Y945" s="66" t="s">
        <v>494</v>
      </c>
      <c r="Z945" s="66" t="s">
        <v>465</v>
      </c>
      <c r="AA945" s="66" t="str">
        <f>IF(OR(VLOOKUP(Table1[[#This Row],[sheet]],Prg!$A$7:$F$31,6,FALSE)=Prg!$O$2,VLOOKUP(Table1[[#This Row],[sheet]],Prg!$A$7:$F$31,6,FALSE)=Prg!$O$3),"Yes","No")</f>
        <v>No</v>
      </c>
      <c r="AB945" s="66">
        <v>2023</v>
      </c>
      <c r="AC945" s="72">
        <v>16</v>
      </c>
      <c r="AD945" s="66">
        <f ca="1">IF(ISERROR(VLOOKUP(Table1[[#This Row],[item]],INDIRECT("'"&amp;Table1[[#This Row],[sheet]]&amp;"'!$A$8:$T$42"),Table1[[#This Row],[r]],FALSE)),"",VLOOKUP(Table1[[#This Row],[item]],INDIRECT("'"&amp;Table1[[#This Row],[sheet]]&amp;"'!$A$8:$T$42"),Table1[[#This Row],[r]],FALSE))</f>
        <v>0</v>
      </c>
      <c r="AE945" s="72" t="str">
        <f>IF(VLOOKUP(Table1[[#This Row],[sheet]],Prg!$A$7:$J$31,10,FALSE)="","",VLOOKUP(Table1[[#This Row],[sheet]],Prg!$A$7:$J$31,10,FALSE)*1)</f>
        <v/>
      </c>
      <c r="AF945" s="72">
        <f>VLOOKUP(Table1[[#This Row],[sheet]],Prg!$A$7:$J$31,5,FALSE)</f>
        <v>0</v>
      </c>
      <c r="AG945" s="72">
        <f>ROW()</f>
        <v>945</v>
      </c>
    </row>
    <row r="946" spans="24:33" hidden="1" x14ac:dyDescent="0.35">
      <c r="X946" s="66">
        <v>6</v>
      </c>
      <c r="Y946" s="66" t="s">
        <v>495</v>
      </c>
      <c r="Z946" s="66" t="s">
        <v>18</v>
      </c>
      <c r="AA946" s="66" t="str">
        <f>IF(OR(VLOOKUP(Table1[[#This Row],[sheet]],Prg!$A$7:$F$31,6,FALSE)=Prg!$O$2,VLOOKUP(Table1[[#This Row],[sheet]],Prg!$A$7:$F$31,6,FALSE)=Prg!$O$3),"Yes","No")</f>
        <v>No</v>
      </c>
      <c r="AB946" s="66">
        <v>2023</v>
      </c>
      <c r="AC946" s="72">
        <v>16</v>
      </c>
      <c r="AD946" s="66">
        <f ca="1">IF(ISERROR(VLOOKUP(Table1[[#This Row],[item]],INDIRECT("'"&amp;Table1[[#This Row],[sheet]]&amp;"'!$A$8:$T$42"),Table1[[#This Row],[r]],FALSE)),"",VLOOKUP(Table1[[#This Row],[item]],INDIRECT("'"&amp;Table1[[#This Row],[sheet]]&amp;"'!$A$8:$T$42"),Table1[[#This Row],[r]],FALSE))</f>
        <v>0</v>
      </c>
      <c r="AE946" s="72" t="str">
        <f>IF(VLOOKUP(Table1[[#This Row],[sheet]],Prg!$A$7:$J$31,10,FALSE)="","",VLOOKUP(Table1[[#This Row],[sheet]],Prg!$A$7:$J$31,10,FALSE)*1)</f>
        <v/>
      </c>
      <c r="AF946" s="72">
        <f>VLOOKUP(Table1[[#This Row],[sheet]],Prg!$A$7:$J$31,5,FALSE)</f>
        <v>0</v>
      </c>
      <c r="AG946" s="72">
        <f>ROW()</f>
        <v>946</v>
      </c>
    </row>
    <row r="947" spans="24:33" hidden="1" x14ac:dyDescent="0.35">
      <c r="X947" s="66">
        <v>6</v>
      </c>
      <c r="Y947" s="66" t="s">
        <v>496</v>
      </c>
      <c r="Z947" s="66" t="s">
        <v>19</v>
      </c>
      <c r="AA947" s="66" t="str">
        <f>IF(OR(VLOOKUP(Table1[[#This Row],[sheet]],Prg!$A$7:$F$31,6,FALSE)=Prg!$O$2,VLOOKUP(Table1[[#This Row],[sheet]],Prg!$A$7:$F$31,6,FALSE)=Prg!$O$3),"Yes","No")</f>
        <v>No</v>
      </c>
      <c r="AB947" s="66">
        <v>2023</v>
      </c>
      <c r="AC947" s="72">
        <v>16</v>
      </c>
      <c r="AD947" s="66">
        <f ca="1">IF(ISERROR(VLOOKUP(Table1[[#This Row],[item]],INDIRECT("'"&amp;Table1[[#This Row],[sheet]]&amp;"'!$A$8:$T$42"),Table1[[#This Row],[r]],FALSE)),"",VLOOKUP(Table1[[#This Row],[item]],INDIRECT("'"&amp;Table1[[#This Row],[sheet]]&amp;"'!$A$8:$T$42"),Table1[[#This Row],[r]],FALSE))</f>
        <v>0</v>
      </c>
      <c r="AE947" s="72" t="str">
        <f>IF(VLOOKUP(Table1[[#This Row],[sheet]],Prg!$A$7:$J$31,10,FALSE)="","",VLOOKUP(Table1[[#This Row],[sheet]],Prg!$A$7:$J$31,10,FALSE)*1)</f>
        <v/>
      </c>
      <c r="AF947" s="72">
        <f>VLOOKUP(Table1[[#This Row],[sheet]],Prg!$A$7:$J$31,5,FALSE)</f>
        <v>0</v>
      </c>
      <c r="AG947" s="72">
        <f>ROW()</f>
        <v>947</v>
      </c>
    </row>
    <row r="948" spans="24:33" hidden="1" x14ac:dyDescent="0.35">
      <c r="X948" s="66">
        <v>6</v>
      </c>
      <c r="Y948" s="66" t="s">
        <v>497</v>
      </c>
      <c r="Z948" s="66" t="s">
        <v>20</v>
      </c>
      <c r="AA948" s="66" t="str">
        <f>IF(OR(VLOOKUP(Table1[[#This Row],[sheet]],Prg!$A$7:$F$31,6,FALSE)=Prg!$O$2,VLOOKUP(Table1[[#This Row],[sheet]],Prg!$A$7:$F$31,6,FALSE)=Prg!$O$3),"Yes","No")</f>
        <v>No</v>
      </c>
      <c r="AB948" s="66">
        <v>2023</v>
      </c>
      <c r="AC948" s="72">
        <v>16</v>
      </c>
      <c r="AD948" s="66">
        <f ca="1">IF(ISERROR(VLOOKUP(Table1[[#This Row],[item]],INDIRECT("'"&amp;Table1[[#This Row],[sheet]]&amp;"'!$A$8:$T$42"),Table1[[#This Row],[r]],FALSE)),"",VLOOKUP(Table1[[#This Row],[item]],INDIRECT("'"&amp;Table1[[#This Row],[sheet]]&amp;"'!$A$8:$T$42"),Table1[[#This Row],[r]],FALSE))</f>
        <v>0</v>
      </c>
      <c r="AE948" s="72" t="str">
        <f>IF(VLOOKUP(Table1[[#This Row],[sheet]],Prg!$A$7:$J$31,10,FALSE)="","",VLOOKUP(Table1[[#This Row],[sheet]],Prg!$A$7:$J$31,10,FALSE)*1)</f>
        <v/>
      </c>
      <c r="AF948" s="72">
        <f>VLOOKUP(Table1[[#This Row],[sheet]],Prg!$A$7:$J$31,5,FALSE)</f>
        <v>0</v>
      </c>
      <c r="AG948" s="72">
        <f>ROW()</f>
        <v>948</v>
      </c>
    </row>
    <row r="949" spans="24:33" hidden="1" x14ac:dyDescent="0.35">
      <c r="X949" s="66">
        <v>6</v>
      </c>
      <c r="Y949" s="66" t="s">
        <v>498</v>
      </c>
      <c r="Z949" s="66" t="s">
        <v>466</v>
      </c>
      <c r="AA949" s="66" t="str">
        <f>IF(OR(VLOOKUP(Table1[[#This Row],[sheet]],Prg!$A$7:$F$31,6,FALSE)=Prg!$O$2,VLOOKUP(Table1[[#This Row],[sheet]],Prg!$A$7:$F$31,6,FALSE)=Prg!$O$3),"Yes","No")</f>
        <v>No</v>
      </c>
      <c r="AB949" s="66">
        <v>2023</v>
      </c>
      <c r="AC949" s="72">
        <v>16</v>
      </c>
      <c r="AD949" s="66">
        <f ca="1">IF(ISERROR(VLOOKUP(Table1[[#This Row],[item]],INDIRECT("'"&amp;Table1[[#This Row],[sheet]]&amp;"'!$A$8:$T$42"),Table1[[#This Row],[r]],FALSE)),"",VLOOKUP(Table1[[#This Row],[item]],INDIRECT("'"&amp;Table1[[#This Row],[sheet]]&amp;"'!$A$8:$T$42"),Table1[[#This Row],[r]],FALSE))</f>
        <v>0</v>
      </c>
      <c r="AE949" s="72" t="str">
        <f>IF(VLOOKUP(Table1[[#This Row],[sheet]],Prg!$A$7:$J$31,10,FALSE)="","",VLOOKUP(Table1[[#This Row],[sheet]],Prg!$A$7:$J$31,10,FALSE)*1)</f>
        <v/>
      </c>
      <c r="AF949" s="72">
        <f>VLOOKUP(Table1[[#This Row],[sheet]],Prg!$A$7:$J$31,5,FALSE)</f>
        <v>0</v>
      </c>
      <c r="AG949" s="72">
        <f>ROW()</f>
        <v>949</v>
      </c>
    </row>
    <row r="950" spans="24:33" hidden="1" x14ac:dyDescent="0.35">
      <c r="X950" s="66">
        <v>6</v>
      </c>
      <c r="Y950" s="66" t="s">
        <v>499</v>
      </c>
      <c r="Z950" s="66" t="s">
        <v>21</v>
      </c>
      <c r="AA950" s="66" t="str">
        <f>IF(OR(VLOOKUP(Table1[[#This Row],[sheet]],Prg!$A$7:$F$31,6,FALSE)=Prg!$O$2,VLOOKUP(Table1[[#This Row],[sheet]],Prg!$A$7:$F$31,6,FALSE)=Prg!$O$3),"Yes","No")</f>
        <v>No</v>
      </c>
      <c r="AB950" s="66">
        <v>2023</v>
      </c>
      <c r="AC950" s="72">
        <v>16</v>
      </c>
      <c r="AD950" s="66">
        <f ca="1">IF(ISERROR(VLOOKUP(Table1[[#This Row],[item]],INDIRECT("'"&amp;Table1[[#This Row],[sheet]]&amp;"'!$A$8:$T$42"),Table1[[#This Row],[r]],FALSE)),"",VLOOKUP(Table1[[#This Row],[item]],INDIRECT("'"&amp;Table1[[#This Row],[sheet]]&amp;"'!$A$8:$T$42"),Table1[[#This Row],[r]],FALSE))</f>
        <v>0</v>
      </c>
      <c r="AE950" s="72" t="str">
        <f>IF(VLOOKUP(Table1[[#This Row],[sheet]],Prg!$A$7:$J$31,10,FALSE)="","",VLOOKUP(Table1[[#This Row],[sheet]],Prg!$A$7:$J$31,10,FALSE)*1)</f>
        <v/>
      </c>
      <c r="AF950" s="72">
        <f>VLOOKUP(Table1[[#This Row],[sheet]],Prg!$A$7:$J$31,5,FALSE)</f>
        <v>0</v>
      </c>
      <c r="AG950" s="72">
        <f>ROW()</f>
        <v>950</v>
      </c>
    </row>
    <row r="951" spans="24:33" hidden="1" x14ac:dyDescent="0.35">
      <c r="X951" s="66">
        <v>6</v>
      </c>
      <c r="Y951" s="66" t="s">
        <v>500</v>
      </c>
      <c r="Z951" s="66" t="s">
        <v>22</v>
      </c>
      <c r="AA951" s="66" t="str">
        <f>IF(OR(VLOOKUP(Table1[[#This Row],[sheet]],Prg!$A$7:$F$31,6,FALSE)=Prg!$O$2,VLOOKUP(Table1[[#This Row],[sheet]],Prg!$A$7:$F$31,6,FALSE)=Prg!$O$3),"Yes","No")</f>
        <v>No</v>
      </c>
      <c r="AB951" s="66">
        <v>2023</v>
      </c>
      <c r="AC951" s="72">
        <v>16</v>
      </c>
      <c r="AD951" s="66">
        <f ca="1">IF(ISERROR(VLOOKUP(Table1[[#This Row],[item]],INDIRECT("'"&amp;Table1[[#This Row],[sheet]]&amp;"'!$A$8:$T$42"),Table1[[#This Row],[r]],FALSE)),"",VLOOKUP(Table1[[#This Row],[item]],INDIRECT("'"&amp;Table1[[#This Row],[sheet]]&amp;"'!$A$8:$T$42"),Table1[[#This Row],[r]],FALSE))</f>
        <v>0</v>
      </c>
      <c r="AE951" s="72" t="str">
        <f>IF(VLOOKUP(Table1[[#This Row],[sheet]],Prg!$A$7:$J$31,10,FALSE)="","",VLOOKUP(Table1[[#This Row],[sheet]],Prg!$A$7:$J$31,10,FALSE)*1)</f>
        <v/>
      </c>
      <c r="AF951" s="72">
        <f>VLOOKUP(Table1[[#This Row],[sheet]],Prg!$A$7:$J$31,5,FALSE)</f>
        <v>0</v>
      </c>
      <c r="AG951" s="72">
        <f>ROW()</f>
        <v>951</v>
      </c>
    </row>
    <row r="952" spans="24:33" hidden="1" x14ac:dyDescent="0.35">
      <c r="X952" s="66">
        <v>6</v>
      </c>
      <c r="Y952" s="66" t="s">
        <v>501</v>
      </c>
      <c r="Z952" s="66" t="s">
        <v>23</v>
      </c>
      <c r="AA952" s="66" t="str">
        <f>IF(OR(VLOOKUP(Table1[[#This Row],[sheet]],Prg!$A$7:$F$31,6,FALSE)=Prg!$O$2,VLOOKUP(Table1[[#This Row],[sheet]],Prg!$A$7:$F$31,6,FALSE)=Prg!$O$3),"Yes","No")</f>
        <v>No</v>
      </c>
      <c r="AB952" s="66">
        <v>2023</v>
      </c>
      <c r="AC952" s="72">
        <v>16</v>
      </c>
      <c r="AD952" s="66">
        <f ca="1">IF(ISERROR(VLOOKUP(Table1[[#This Row],[item]],INDIRECT("'"&amp;Table1[[#This Row],[sheet]]&amp;"'!$A$8:$T$42"),Table1[[#This Row],[r]],FALSE)),"",VLOOKUP(Table1[[#This Row],[item]],INDIRECT("'"&amp;Table1[[#This Row],[sheet]]&amp;"'!$A$8:$T$42"),Table1[[#This Row],[r]],FALSE))</f>
        <v>0</v>
      </c>
      <c r="AE952" s="72" t="str">
        <f>IF(VLOOKUP(Table1[[#This Row],[sheet]],Prg!$A$7:$J$31,10,FALSE)="","",VLOOKUP(Table1[[#This Row],[sheet]],Prg!$A$7:$J$31,10,FALSE)*1)</f>
        <v/>
      </c>
      <c r="AF952" s="72">
        <f>VLOOKUP(Table1[[#This Row],[sheet]],Prg!$A$7:$J$31,5,FALSE)</f>
        <v>0</v>
      </c>
      <c r="AG952" s="72">
        <f>ROW()</f>
        <v>952</v>
      </c>
    </row>
    <row r="953" spans="24:33" hidden="1" x14ac:dyDescent="0.35">
      <c r="X953" s="66">
        <v>6</v>
      </c>
      <c r="Y953" s="66" t="s">
        <v>502</v>
      </c>
      <c r="Z953" s="66" t="s">
        <v>467</v>
      </c>
      <c r="AA953" s="66" t="str">
        <f>IF(OR(VLOOKUP(Table1[[#This Row],[sheet]],Prg!$A$7:$F$31,6,FALSE)=Prg!$O$2,VLOOKUP(Table1[[#This Row],[sheet]],Prg!$A$7:$F$31,6,FALSE)=Prg!$O$3),"Yes","No")</f>
        <v>No</v>
      </c>
      <c r="AB953" s="66">
        <v>2023</v>
      </c>
      <c r="AC953" s="72">
        <v>16</v>
      </c>
      <c r="AD953" s="66">
        <f ca="1">IF(ISERROR(VLOOKUP(Table1[[#This Row],[item]],INDIRECT("'"&amp;Table1[[#This Row],[sheet]]&amp;"'!$A$8:$T$42"),Table1[[#This Row],[r]],FALSE)),"",VLOOKUP(Table1[[#This Row],[item]],INDIRECT("'"&amp;Table1[[#This Row],[sheet]]&amp;"'!$A$8:$T$42"),Table1[[#This Row],[r]],FALSE))</f>
        <v>0</v>
      </c>
      <c r="AE953" s="72" t="str">
        <f>IF(VLOOKUP(Table1[[#This Row],[sheet]],Prg!$A$7:$J$31,10,FALSE)="","",VLOOKUP(Table1[[#This Row],[sheet]],Prg!$A$7:$J$31,10,FALSE)*1)</f>
        <v/>
      </c>
      <c r="AF953" s="72">
        <f>VLOOKUP(Table1[[#This Row],[sheet]],Prg!$A$7:$J$31,5,FALSE)</f>
        <v>0</v>
      </c>
      <c r="AG953" s="72">
        <f>ROW()</f>
        <v>953</v>
      </c>
    </row>
    <row r="954" spans="24:33" hidden="1" x14ac:dyDescent="0.35">
      <c r="X954" s="66">
        <v>6</v>
      </c>
      <c r="Y954" s="66" t="s">
        <v>473</v>
      </c>
      <c r="Z954" s="66" t="s">
        <v>1</v>
      </c>
      <c r="AA954" s="66" t="str">
        <f>IF(OR(VLOOKUP(Table1[[#This Row],[sheet]],Prg!$A$7:$F$31,6,FALSE)=Prg!$O$2,VLOOKUP(Table1[[#This Row],[sheet]],Prg!$A$7:$F$31,6,FALSE)=Prg!$O$3),"Yes","No")</f>
        <v>No</v>
      </c>
      <c r="AB954" s="66">
        <v>2023</v>
      </c>
      <c r="AC954" s="72">
        <v>16</v>
      </c>
      <c r="AD954" s="66">
        <f ca="1">IF(ISERROR(VLOOKUP(Table1[[#This Row],[item]],INDIRECT("'"&amp;Table1[[#This Row],[sheet]]&amp;"'!$A$8:$T$42"),Table1[[#This Row],[r]],FALSE)),"",VLOOKUP(Table1[[#This Row],[item]],INDIRECT("'"&amp;Table1[[#This Row],[sheet]]&amp;"'!$A$8:$T$42"),Table1[[#This Row],[r]],FALSE))</f>
        <v>0</v>
      </c>
      <c r="AE954" s="72" t="str">
        <f>IF(VLOOKUP(Table1[[#This Row],[sheet]],Prg!$A$7:$J$31,10,FALSE)="","",VLOOKUP(Table1[[#This Row],[sheet]],Prg!$A$7:$J$31,10,FALSE)*1)</f>
        <v/>
      </c>
      <c r="AF954" s="72">
        <f>VLOOKUP(Table1[[#This Row],[sheet]],Prg!$A$7:$J$31,5,FALSE)</f>
        <v>0</v>
      </c>
      <c r="AG954" s="72">
        <f>ROW()</f>
        <v>954</v>
      </c>
    </row>
    <row r="955" spans="24:33" hidden="1" x14ac:dyDescent="0.35">
      <c r="X955" s="66">
        <v>6</v>
      </c>
      <c r="Y955" s="66" t="s">
        <v>474</v>
      </c>
      <c r="Z955" s="66" t="s">
        <v>24</v>
      </c>
      <c r="AA955" s="66" t="str">
        <f>IF(OR(VLOOKUP(Table1[[#This Row],[sheet]],Prg!$A$7:$F$31,6,FALSE)=Prg!$O$2,VLOOKUP(Table1[[#This Row],[sheet]],Prg!$A$7:$F$31,6,FALSE)=Prg!$O$3),"Yes","No")</f>
        <v>No</v>
      </c>
      <c r="AB955" s="66">
        <v>2023</v>
      </c>
      <c r="AC955" s="72">
        <v>16</v>
      </c>
      <c r="AD955" s="66">
        <f ca="1">IF(ISERROR(VLOOKUP(Table1[[#This Row],[item]],INDIRECT("'"&amp;Table1[[#This Row],[sheet]]&amp;"'!$A$8:$T$42"),Table1[[#This Row],[r]],FALSE)),"",VLOOKUP(Table1[[#This Row],[item]],INDIRECT("'"&amp;Table1[[#This Row],[sheet]]&amp;"'!$A$8:$T$42"),Table1[[#This Row],[r]],FALSE))</f>
        <v>0</v>
      </c>
      <c r="AE955" s="72" t="str">
        <f>IF(VLOOKUP(Table1[[#This Row],[sheet]],Prg!$A$7:$J$31,10,FALSE)="","",VLOOKUP(Table1[[#This Row],[sheet]],Prg!$A$7:$J$31,10,FALSE)*1)</f>
        <v/>
      </c>
      <c r="AF955" s="72">
        <f>VLOOKUP(Table1[[#This Row],[sheet]],Prg!$A$7:$J$31,5,FALSE)</f>
        <v>0</v>
      </c>
      <c r="AG955" s="72">
        <f>ROW()</f>
        <v>955</v>
      </c>
    </row>
    <row r="956" spans="24:33" hidden="1" x14ac:dyDescent="0.35">
      <c r="X956" s="66">
        <v>6</v>
      </c>
      <c r="Y956" s="66" t="s">
        <v>477</v>
      </c>
      <c r="Z956" s="66" t="s">
        <v>25</v>
      </c>
      <c r="AA956" s="66" t="str">
        <f>IF(OR(VLOOKUP(Table1[[#This Row],[sheet]],Prg!$A$7:$F$31,6,FALSE)=Prg!$O$2,VLOOKUP(Table1[[#This Row],[sheet]],Prg!$A$7:$F$31,6,FALSE)=Prg!$O$3),"Yes","No")</f>
        <v>No</v>
      </c>
      <c r="AB956" s="66">
        <v>2023</v>
      </c>
      <c r="AC956" s="72">
        <v>16</v>
      </c>
      <c r="AD956" s="66">
        <f ca="1">IF(ISERROR(VLOOKUP(Table1[[#This Row],[item]],INDIRECT("'"&amp;Table1[[#This Row],[sheet]]&amp;"'!$A$8:$T$42"),Table1[[#This Row],[r]],FALSE)),"",VLOOKUP(Table1[[#This Row],[item]],INDIRECT("'"&amp;Table1[[#This Row],[sheet]]&amp;"'!$A$8:$T$42"),Table1[[#This Row],[r]],FALSE))</f>
        <v>0</v>
      </c>
      <c r="AE956" s="72" t="str">
        <f>IF(VLOOKUP(Table1[[#This Row],[sheet]],Prg!$A$7:$J$31,10,FALSE)="","",VLOOKUP(Table1[[#This Row],[sheet]],Prg!$A$7:$J$31,10,FALSE)*1)</f>
        <v/>
      </c>
      <c r="AF956" s="72">
        <f>VLOOKUP(Table1[[#This Row],[sheet]],Prg!$A$7:$J$31,5,FALSE)</f>
        <v>0</v>
      </c>
      <c r="AG956" s="72">
        <f>ROW()</f>
        <v>956</v>
      </c>
    </row>
    <row r="957" spans="24:33" hidden="1" x14ac:dyDescent="0.35">
      <c r="X957" s="66">
        <v>6</v>
      </c>
      <c r="Y957" s="66" t="s">
        <v>478</v>
      </c>
      <c r="Z957" s="66" t="s">
        <v>26</v>
      </c>
      <c r="AA957" s="66" t="str">
        <f>IF(OR(VLOOKUP(Table1[[#This Row],[sheet]],Prg!$A$7:$F$31,6,FALSE)=Prg!$O$2,VLOOKUP(Table1[[#This Row],[sheet]],Prg!$A$7:$F$31,6,FALSE)=Prg!$O$3),"Yes","No")</f>
        <v>No</v>
      </c>
      <c r="AB957" s="66">
        <v>2023</v>
      </c>
      <c r="AC957" s="72">
        <v>16</v>
      </c>
      <c r="AD957" s="66">
        <f ca="1">IF(ISERROR(VLOOKUP(Table1[[#This Row],[item]],INDIRECT("'"&amp;Table1[[#This Row],[sheet]]&amp;"'!$A$8:$T$42"),Table1[[#This Row],[r]],FALSE)),"",VLOOKUP(Table1[[#This Row],[item]],INDIRECT("'"&amp;Table1[[#This Row],[sheet]]&amp;"'!$A$8:$T$42"),Table1[[#This Row],[r]],FALSE))</f>
        <v>0</v>
      </c>
      <c r="AE957" s="72" t="str">
        <f>IF(VLOOKUP(Table1[[#This Row],[sheet]],Prg!$A$7:$J$31,10,FALSE)="","",VLOOKUP(Table1[[#This Row],[sheet]],Prg!$A$7:$J$31,10,FALSE)*1)</f>
        <v/>
      </c>
      <c r="AF957" s="72">
        <f>VLOOKUP(Table1[[#This Row],[sheet]],Prg!$A$7:$J$31,5,FALSE)</f>
        <v>0</v>
      </c>
      <c r="AG957" s="72">
        <f>ROW()</f>
        <v>957</v>
      </c>
    </row>
    <row r="958" spans="24:33" hidden="1" x14ac:dyDescent="0.35">
      <c r="X958" s="66">
        <v>6</v>
      </c>
      <c r="Y958" s="66" t="s">
        <v>479</v>
      </c>
      <c r="Z958" s="66" t="s">
        <v>27</v>
      </c>
      <c r="AA958" s="66" t="str">
        <f>IF(OR(VLOOKUP(Table1[[#This Row],[sheet]],Prg!$A$7:$F$31,6,FALSE)=Prg!$O$2,VLOOKUP(Table1[[#This Row],[sheet]],Prg!$A$7:$F$31,6,FALSE)=Prg!$O$3),"Yes","No")</f>
        <v>No</v>
      </c>
      <c r="AB958" s="66">
        <v>2023</v>
      </c>
      <c r="AC958" s="72">
        <v>16</v>
      </c>
      <c r="AD958" s="66">
        <f ca="1">IF(ISERROR(VLOOKUP(Table1[[#This Row],[item]],INDIRECT("'"&amp;Table1[[#This Row],[sheet]]&amp;"'!$A$8:$T$42"),Table1[[#This Row],[r]],FALSE)),"",VLOOKUP(Table1[[#This Row],[item]],INDIRECT("'"&amp;Table1[[#This Row],[sheet]]&amp;"'!$A$8:$T$42"),Table1[[#This Row],[r]],FALSE))</f>
        <v>0</v>
      </c>
      <c r="AE958" s="72" t="str">
        <f>IF(VLOOKUP(Table1[[#This Row],[sheet]],Prg!$A$7:$J$31,10,FALSE)="","",VLOOKUP(Table1[[#This Row],[sheet]],Prg!$A$7:$J$31,10,FALSE)*1)</f>
        <v/>
      </c>
      <c r="AF958" s="72">
        <f>VLOOKUP(Table1[[#This Row],[sheet]],Prg!$A$7:$J$31,5,FALSE)</f>
        <v>0</v>
      </c>
      <c r="AG958" s="72">
        <f>ROW()</f>
        <v>958</v>
      </c>
    </row>
    <row r="959" spans="24:33" hidden="1" x14ac:dyDescent="0.35">
      <c r="X959" s="66">
        <v>6</v>
      </c>
      <c r="Y959" s="66" t="s">
        <v>475</v>
      </c>
      <c r="Z959" s="66" t="s">
        <v>28</v>
      </c>
      <c r="AA959" s="66" t="str">
        <f>IF(OR(VLOOKUP(Table1[[#This Row],[sheet]],Prg!$A$7:$F$31,6,FALSE)=Prg!$O$2,VLOOKUP(Table1[[#This Row],[sheet]],Prg!$A$7:$F$31,6,FALSE)=Prg!$O$3),"Yes","No")</f>
        <v>No</v>
      </c>
      <c r="AB959" s="66">
        <v>2023</v>
      </c>
      <c r="AC959" s="72">
        <v>16</v>
      </c>
      <c r="AD959" s="66">
        <f ca="1">IF(ISERROR(VLOOKUP(Table1[[#This Row],[item]],INDIRECT("'"&amp;Table1[[#This Row],[sheet]]&amp;"'!$A$8:$T$42"),Table1[[#This Row],[r]],FALSE)),"",VLOOKUP(Table1[[#This Row],[item]],INDIRECT("'"&amp;Table1[[#This Row],[sheet]]&amp;"'!$A$8:$T$42"),Table1[[#This Row],[r]],FALSE))</f>
        <v>0</v>
      </c>
      <c r="AE959" s="72" t="str">
        <f>IF(VLOOKUP(Table1[[#This Row],[sheet]],Prg!$A$7:$J$31,10,FALSE)="","",VLOOKUP(Table1[[#This Row],[sheet]],Prg!$A$7:$J$31,10,FALSE)*1)</f>
        <v/>
      </c>
      <c r="AF959" s="72">
        <f>VLOOKUP(Table1[[#This Row],[sheet]],Prg!$A$7:$J$31,5,FALSE)</f>
        <v>0</v>
      </c>
      <c r="AG959" s="72">
        <f>ROW()</f>
        <v>959</v>
      </c>
    </row>
    <row r="960" spans="24:33" hidden="1" x14ac:dyDescent="0.35">
      <c r="X960" s="66">
        <v>6</v>
      </c>
      <c r="Y960" s="66" t="s">
        <v>480</v>
      </c>
      <c r="Z960" s="66" t="s">
        <v>29</v>
      </c>
      <c r="AA960" s="66" t="str">
        <f>IF(OR(VLOOKUP(Table1[[#This Row],[sheet]],Prg!$A$7:$F$31,6,FALSE)=Prg!$O$2,VLOOKUP(Table1[[#This Row],[sheet]],Prg!$A$7:$F$31,6,FALSE)=Prg!$O$3),"Yes","No")</f>
        <v>No</v>
      </c>
      <c r="AB960" s="66">
        <v>2023</v>
      </c>
      <c r="AC960" s="72">
        <v>16</v>
      </c>
      <c r="AD960" s="66">
        <f ca="1">IF(ISERROR(VLOOKUP(Table1[[#This Row],[item]],INDIRECT("'"&amp;Table1[[#This Row],[sheet]]&amp;"'!$A$8:$T$42"),Table1[[#This Row],[r]],FALSE)),"",VLOOKUP(Table1[[#This Row],[item]],INDIRECT("'"&amp;Table1[[#This Row],[sheet]]&amp;"'!$A$8:$T$42"),Table1[[#This Row],[r]],FALSE))</f>
        <v>0</v>
      </c>
      <c r="AE960" s="72" t="str">
        <f>IF(VLOOKUP(Table1[[#This Row],[sheet]],Prg!$A$7:$J$31,10,FALSE)="","",VLOOKUP(Table1[[#This Row],[sheet]],Prg!$A$7:$J$31,10,FALSE)*1)</f>
        <v/>
      </c>
      <c r="AF960" s="72">
        <f>VLOOKUP(Table1[[#This Row],[sheet]],Prg!$A$7:$J$31,5,FALSE)</f>
        <v>0</v>
      </c>
      <c r="AG960" s="72">
        <f>ROW()</f>
        <v>960</v>
      </c>
    </row>
    <row r="961" spans="24:33" hidden="1" x14ac:dyDescent="0.35">
      <c r="X961" s="66">
        <v>6</v>
      </c>
      <c r="Y961" s="66" t="s">
        <v>481</v>
      </c>
      <c r="Z961" s="66" t="s">
        <v>30</v>
      </c>
      <c r="AA961" s="66" t="str">
        <f>IF(OR(VLOOKUP(Table1[[#This Row],[sheet]],Prg!$A$7:$F$31,6,FALSE)=Prg!$O$2,VLOOKUP(Table1[[#This Row],[sheet]],Prg!$A$7:$F$31,6,FALSE)=Prg!$O$3),"Yes","No")</f>
        <v>No</v>
      </c>
      <c r="AB961" s="66">
        <v>2023</v>
      </c>
      <c r="AC961" s="72">
        <v>16</v>
      </c>
      <c r="AD961" s="66">
        <f ca="1">IF(ISERROR(VLOOKUP(Table1[[#This Row],[item]],INDIRECT("'"&amp;Table1[[#This Row],[sheet]]&amp;"'!$A$8:$T$42"),Table1[[#This Row],[r]],FALSE)),"",VLOOKUP(Table1[[#This Row],[item]],INDIRECT("'"&amp;Table1[[#This Row],[sheet]]&amp;"'!$A$8:$T$42"),Table1[[#This Row],[r]],FALSE))</f>
        <v>0</v>
      </c>
      <c r="AE961" s="72" t="str">
        <f>IF(VLOOKUP(Table1[[#This Row],[sheet]],Prg!$A$7:$J$31,10,FALSE)="","",VLOOKUP(Table1[[#This Row],[sheet]],Prg!$A$7:$J$31,10,FALSE)*1)</f>
        <v/>
      </c>
      <c r="AF961" s="72">
        <f>VLOOKUP(Table1[[#This Row],[sheet]],Prg!$A$7:$J$31,5,FALSE)</f>
        <v>0</v>
      </c>
      <c r="AG961" s="72">
        <f>ROW()</f>
        <v>961</v>
      </c>
    </row>
    <row r="962" spans="24:33" hidden="1" x14ac:dyDescent="0.35">
      <c r="X962" s="66">
        <v>6</v>
      </c>
      <c r="Y962" s="66" t="s">
        <v>482</v>
      </c>
      <c r="Z962" s="66" t="s">
        <v>27</v>
      </c>
      <c r="AA962" s="66" t="str">
        <f>IF(OR(VLOOKUP(Table1[[#This Row],[sheet]],Prg!$A$7:$F$31,6,FALSE)=Prg!$O$2,VLOOKUP(Table1[[#This Row],[sheet]],Prg!$A$7:$F$31,6,FALSE)=Prg!$O$3),"Yes","No")</f>
        <v>No</v>
      </c>
      <c r="AB962" s="66">
        <v>2023</v>
      </c>
      <c r="AC962" s="72">
        <v>16</v>
      </c>
      <c r="AD962" s="66">
        <f ca="1">IF(ISERROR(VLOOKUP(Table1[[#This Row],[item]],INDIRECT("'"&amp;Table1[[#This Row],[sheet]]&amp;"'!$A$8:$T$42"),Table1[[#This Row],[r]],FALSE)),"",VLOOKUP(Table1[[#This Row],[item]],INDIRECT("'"&amp;Table1[[#This Row],[sheet]]&amp;"'!$A$8:$T$42"),Table1[[#This Row],[r]],FALSE))</f>
        <v>0</v>
      </c>
      <c r="AE962" s="72" t="str">
        <f>IF(VLOOKUP(Table1[[#This Row],[sheet]],Prg!$A$7:$J$31,10,FALSE)="","",VLOOKUP(Table1[[#This Row],[sheet]],Prg!$A$7:$J$31,10,FALSE)*1)</f>
        <v/>
      </c>
      <c r="AF962" s="72">
        <f>VLOOKUP(Table1[[#This Row],[sheet]],Prg!$A$7:$J$31,5,FALSE)</f>
        <v>0</v>
      </c>
      <c r="AG962" s="72">
        <f>ROW()</f>
        <v>962</v>
      </c>
    </row>
    <row r="963" spans="24:33" hidden="1" x14ac:dyDescent="0.35">
      <c r="X963" s="66">
        <v>6</v>
      </c>
      <c r="Y963" s="66" t="s">
        <v>476</v>
      </c>
      <c r="Z963" s="66" t="s">
        <v>469</v>
      </c>
      <c r="AA963" s="66" t="str">
        <f>IF(OR(VLOOKUP(Table1[[#This Row],[sheet]],Prg!$A$7:$F$31,6,FALSE)=Prg!$O$2,VLOOKUP(Table1[[#This Row],[sheet]],Prg!$A$7:$F$31,6,FALSE)=Prg!$O$3),"Yes","No")</f>
        <v>No</v>
      </c>
      <c r="AB963" s="66">
        <v>2023</v>
      </c>
      <c r="AC963" s="72">
        <v>16</v>
      </c>
      <c r="AD963" s="66">
        <f ca="1">IF(ISERROR(VLOOKUP(Table1[[#This Row],[item]],INDIRECT("'"&amp;Table1[[#This Row],[sheet]]&amp;"'!$A$8:$T$42"),Table1[[#This Row],[r]],FALSE)),"",VLOOKUP(Table1[[#This Row],[item]],INDIRECT("'"&amp;Table1[[#This Row],[sheet]]&amp;"'!$A$8:$T$42"),Table1[[#This Row],[r]],FALSE))</f>
        <v>0</v>
      </c>
      <c r="AE963" s="72" t="str">
        <f>IF(VLOOKUP(Table1[[#This Row],[sheet]],Prg!$A$7:$J$31,10,FALSE)="","",VLOOKUP(Table1[[#This Row],[sheet]],Prg!$A$7:$J$31,10,FALSE)*1)</f>
        <v/>
      </c>
      <c r="AF963" s="72">
        <f>VLOOKUP(Table1[[#This Row],[sheet]],Prg!$A$7:$J$31,5,FALSE)</f>
        <v>0</v>
      </c>
      <c r="AG963" s="72">
        <f>ROW()</f>
        <v>963</v>
      </c>
    </row>
    <row r="964" spans="24:33" hidden="1" x14ac:dyDescent="0.35">
      <c r="X964" s="66">
        <v>6</v>
      </c>
      <c r="Y964" s="66" t="s">
        <v>483</v>
      </c>
      <c r="Z964" s="66" t="s">
        <v>470</v>
      </c>
      <c r="AA964" s="66" t="str">
        <f>IF(OR(VLOOKUP(Table1[[#This Row],[sheet]],Prg!$A$7:$F$31,6,FALSE)=Prg!$O$2,VLOOKUP(Table1[[#This Row],[sheet]],Prg!$A$7:$F$31,6,FALSE)=Prg!$O$3),"Yes","No")</f>
        <v>No</v>
      </c>
      <c r="AB964" s="66">
        <v>2023</v>
      </c>
      <c r="AC964" s="72">
        <v>16</v>
      </c>
      <c r="AD964" s="66">
        <f ca="1">IF(ISERROR(VLOOKUP(Table1[[#This Row],[item]],INDIRECT("'"&amp;Table1[[#This Row],[sheet]]&amp;"'!$A$8:$T$42"),Table1[[#This Row],[r]],FALSE)),"",VLOOKUP(Table1[[#This Row],[item]],INDIRECT("'"&amp;Table1[[#This Row],[sheet]]&amp;"'!$A$8:$T$42"),Table1[[#This Row],[r]],FALSE))</f>
        <v>0</v>
      </c>
      <c r="AE964" s="72" t="str">
        <f>IF(VLOOKUP(Table1[[#This Row],[sheet]],Prg!$A$7:$J$31,10,FALSE)="","",VLOOKUP(Table1[[#This Row],[sheet]],Prg!$A$7:$J$31,10,FALSE)*1)</f>
        <v/>
      </c>
      <c r="AF964" s="72">
        <f>VLOOKUP(Table1[[#This Row],[sheet]],Prg!$A$7:$J$31,5,FALSE)</f>
        <v>0</v>
      </c>
      <c r="AG964" s="72">
        <f>ROW()</f>
        <v>964</v>
      </c>
    </row>
    <row r="965" spans="24:33" hidden="1" x14ac:dyDescent="0.35">
      <c r="X965" s="66">
        <v>6</v>
      </c>
      <c r="Y965" s="66" t="s">
        <v>484</v>
      </c>
      <c r="Z965" s="66" t="s">
        <v>471</v>
      </c>
      <c r="AA965" s="66" t="str">
        <f>IF(OR(VLOOKUP(Table1[[#This Row],[sheet]],Prg!$A$7:$F$31,6,FALSE)=Prg!$O$2,VLOOKUP(Table1[[#This Row],[sheet]],Prg!$A$7:$F$31,6,FALSE)=Prg!$O$3),"Yes","No")</f>
        <v>No</v>
      </c>
      <c r="AB965" s="66">
        <v>2023</v>
      </c>
      <c r="AC965" s="72">
        <v>16</v>
      </c>
      <c r="AD965" s="66">
        <f ca="1">IF(ISERROR(VLOOKUP(Table1[[#This Row],[item]],INDIRECT("'"&amp;Table1[[#This Row],[sheet]]&amp;"'!$A$8:$T$42"),Table1[[#This Row],[r]],FALSE)),"",VLOOKUP(Table1[[#This Row],[item]],INDIRECT("'"&amp;Table1[[#This Row],[sheet]]&amp;"'!$A$8:$T$42"),Table1[[#This Row],[r]],FALSE))</f>
        <v>0</v>
      </c>
      <c r="AE965" s="72" t="str">
        <f>IF(VLOOKUP(Table1[[#This Row],[sheet]],Prg!$A$7:$J$31,10,FALSE)="","",VLOOKUP(Table1[[#This Row],[sheet]],Prg!$A$7:$J$31,10,FALSE)*1)</f>
        <v/>
      </c>
      <c r="AF965" s="72">
        <f>VLOOKUP(Table1[[#This Row],[sheet]],Prg!$A$7:$J$31,5,FALSE)</f>
        <v>0</v>
      </c>
      <c r="AG965" s="72">
        <f>ROW()</f>
        <v>965</v>
      </c>
    </row>
    <row r="966" spans="24:33" hidden="1" x14ac:dyDescent="0.35">
      <c r="X966" s="66">
        <v>6</v>
      </c>
      <c r="Y966" s="66" t="s">
        <v>485</v>
      </c>
      <c r="Z966" s="66" t="s">
        <v>472</v>
      </c>
      <c r="AA966" s="66" t="str">
        <f>IF(OR(VLOOKUP(Table1[[#This Row],[sheet]],Prg!$A$7:$F$31,6,FALSE)=Prg!$O$2,VLOOKUP(Table1[[#This Row],[sheet]],Prg!$A$7:$F$31,6,FALSE)=Prg!$O$3),"Yes","No")</f>
        <v>No</v>
      </c>
      <c r="AB966" s="66">
        <v>2023</v>
      </c>
      <c r="AC966" s="72">
        <v>16</v>
      </c>
      <c r="AD966" s="66">
        <f ca="1">IF(ISERROR(VLOOKUP(Table1[[#This Row],[item]],INDIRECT("'"&amp;Table1[[#This Row],[sheet]]&amp;"'!$A$8:$T$42"),Table1[[#This Row],[r]],FALSE)),"",VLOOKUP(Table1[[#This Row],[item]],INDIRECT("'"&amp;Table1[[#This Row],[sheet]]&amp;"'!$A$8:$T$42"),Table1[[#This Row],[r]],FALSE))</f>
        <v>0</v>
      </c>
      <c r="AE966" s="72" t="str">
        <f>IF(VLOOKUP(Table1[[#This Row],[sheet]],Prg!$A$7:$J$31,10,FALSE)="","",VLOOKUP(Table1[[#This Row],[sheet]],Prg!$A$7:$J$31,10,FALSE)*1)</f>
        <v/>
      </c>
      <c r="AF966" s="72">
        <f>VLOOKUP(Table1[[#This Row],[sheet]],Prg!$A$7:$J$31,5,FALSE)</f>
        <v>0</v>
      </c>
      <c r="AG966" s="72">
        <f>ROW()</f>
        <v>966</v>
      </c>
    </row>
    <row r="967" spans="24:33" hidden="1" x14ac:dyDescent="0.35">
      <c r="X967" s="66">
        <v>6</v>
      </c>
      <c r="Y967" s="66" t="s">
        <v>486</v>
      </c>
      <c r="Z967" s="66" t="s">
        <v>31</v>
      </c>
      <c r="AA967" s="66" t="str">
        <f>IF(OR(VLOOKUP(Table1[[#This Row],[sheet]],Prg!$A$7:$F$31,6,FALSE)=Prg!$O$2,VLOOKUP(Table1[[#This Row],[sheet]],Prg!$A$7:$F$31,6,FALSE)=Prg!$O$3),"Yes","No")</f>
        <v>No</v>
      </c>
      <c r="AB967" s="66">
        <v>2023</v>
      </c>
      <c r="AC967" s="72">
        <v>16</v>
      </c>
      <c r="AD967" s="66">
        <f ca="1">IF(ISERROR(VLOOKUP(Table1[[#This Row],[item]],INDIRECT("'"&amp;Table1[[#This Row],[sheet]]&amp;"'!$A$8:$T$42"),Table1[[#This Row],[r]],FALSE)),"",VLOOKUP(Table1[[#This Row],[item]],INDIRECT("'"&amp;Table1[[#This Row],[sheet]]&amp;"'!$A$8:$T$42"),Table1[[#This Row],[r]],FALSE))</f>
        <v>0</v>
      </c>
      <c r="AE967" s="72" t="str">
        <f>IF(VLOOKUP(Table1[[#This Row],[sheet]],Prg!$A$7:$J$31,10,FALSE)="","",VLOOKUP(Table1[[#This Row],[sheet]],Prg!$A$7:$J$31,10,FALSE)*1)</f>
        <v/>
      </c>
      <c r="AF967" s="72">
        <f>VLOOKUP(Table1[[#This Row],[sheet]],Prg!$A$7:$J$31,5,FALSE)</f>
        <v>0</v>
      </c>
      <c r="AG967" s="72">
        <f>ROW()</f>
        <v>967</v>
      </c>
    </row>
    <row r="968" spans="24:33" hidden="1" x14ac:dyDescent="0.35">
      <c r="X968" s="66">
        <v>6</v>
      </c>
      <c r="Y968" s="66" t="s">
        <v>487</v>
      </c>
      <c r="Z968" s="66" t="s">
        <v>12</v>
      </c>
      <c r="AA968" s="66" t="str">
        <f>IF(OR(VLOOKUP(Table1[[#This Row],[sheet]],Prg!$A$7:$F$31,6,FALSE)=Prg!$O$2,VLOOKUP(Table1[[#This Row],[sheet]],Prg!$A$7:$F$31,6,FALSE)=Prg!$O$3),"Yes","No")</f>
        <v>No</v>
      </c>
      <c r="AB968" s="66">
        <v>2024</v>
      </c>
      <c r="AC968" s="72">
        <v>17</v>
      </c>
      <c r="AD968" s="66">
        <f ca="1">IF(ISERROR(VLOOKUP(Table1[[#This Row],[item]],INDIRECT("'"&amp;Table1[[#This Row],[sheet]]&amp;"'!$A$8:$T$42"),Table1[[#This Row],[r]],FALSE)),"",VLOOKUP(Table1[[#This Row],[item]],INDIRECT("'"&amp;Table1[[#This Row],[sheet]]&amp;"'!$A$8:$T$42"),Table1[[#This Row],[r]],FALSE))</f>
        <v>0</v>
      </c>
      <c r="AE968" s="72" t="str">
        <f>IF(VLOOKUP(Table1[[#This Row],[sheet]],Prg!$A$7:$J$31,10,FALSE)="","",VLOOKUP(Table1[[#This Row],[sheet]],Prg!$A$7:$J$31,10,FALSE)*1)</f>
        <v/>
      </c>
      <c r="AF968" s="72">
        <f>VLOOKUP(Table1[[#This Row],[sheet]],Prg!$A$7:$J$31,5,FALSE)</f>
        <v>0</v>
      </c>
      <c r="AG968" s="72">
        <f>ROW()</f>
        <v>968</v>
      </c>
    </row>
    <row r="969" spans="24:33" hidden="1" x14ac:dyDescent="0.35">
      <c r="X969" s="66">
        <v>6</v>
      </c>
      <c r="Y969" s="66" t="s">
        <v>488</v>
      </c>
      <c r="Z969" s="66" t="s">
        <v>13</v>
      </c>
      <c r="AA969" s="66" t="str">
        <f>IF(OR(VLOOKUP(Table1[[#This Row],[sheet]],Prg!$A$7:$F$31,6,FALSE)=Prg!$O$2,VLOOKUP(Table1[[#This Row],[sheet]],Prg!$A$7:$F$31,6,FALSE)=Prg!$O$3),"Yes","No")</f>
        <v>No</v>
      </c>
      <c r="AB969" s="66">
        <v>2024</v>
      </c>
      <c r="AC969" s="72">
        <v>17</v>
      </c>
      <c r="AD969" s="66">
        <f ca="1">IF(ISERROR(VLOOKUP(Table1[[#This Row],[item]],INDIRECT("'"&amp;Table1[[#This Row],[sheet]]&amp;"'!$A$8:$T$42"),Table1[[#This Row],[r]],FALSE)),"",VLOOKUP(Table1[[#This Row],[item]],INDIRECT("'"&amp;Table1[[#This Row],[sheet]]&amp;"'!$A$8:$T$42"),Table1[[#This Row],[r]],FALSE))</f>
        <v>0</v>
      </c>
      <c r="AE969" s="72" t="str">
        <f>IF(VLOOKUP(Table1[[#This Row],[sheet]],Prg!$A$7:$J$31,10,FALSE)="","",VLOOKUP(Table1[[#This Row],[sheet]],Prg!$A$7:$J$31,10,FALSE)*1)</f>
        <v/>
      </c>
      <c r="AF969" s="72">
        <f>VLOOKUP(Table1[[#This Row],[sheet]],Prg!$A$7:$J$31,5,FALSE)</f>
        <v>0</v>
      </c>
      <c r="AG969" s="72">
        <f>ROW()</f>
        <v>969</v>
      </c>
    </row>
    <row r="970" spans="24:33" hidden="1" x14ac:dyDescent="0.35">
      <c r="X970" s="66">
        <v>6</v>
      </c>
      <c r="Y970" s="66" t="s">
        <v>489</v>
      </c>
      <c r="Z970" s="66" t="s">
        <v>14</v>
      </c>
      <c r="AA970" s="66" t="str">
        <f>IF(OR(VLOOKUP(Table1[[#This Row],[sheet]],Prg!$A$7:$F$31,6,FALSE)=Prg!$O$2,VLOOKUP(Table1[[#This Row],[sheet]],Prg!$A$7:$F$31,6,FALSE)=Prg!$O$3),"Yes","No")</f>
        <v>No</v>
      </c>
      <c r="AB970" s="66">
        <v>2024</v>
      </c>
      <c r="AC970" s="72">
        <v>17</v>
      </c>
      <c r="AD970" s="66">
        <f ca="1">IF(ISERROR(VLOOKUP(Table1[[#This Row],[item]],INDIRECT("'"&amp;Table1[[#This Row],[sheet]]&amp;"'!$A$8:$T$42"),Table1[[#This Row],[r]],FALSE)),"",VLOOKUP(Table1[[#This Row],[item]],INDIRECT("'"&amp;Table1[[#This Row],[sheet]]&amp;"'!$A$8:$T$42"),Table1[[#This Row],[r]],FALSE))</f>
        <v>0</v>
      </c>
      <c r="AE970" s="72" t="str">
        <f>IF(VLOOKUP(Table1[[#This Row],[sheet]],Prg!$A$7:$J$31,10,FALSE)="","",VLOOKUP(Table1[[#This Row],[sheet]],Prg!$A$7:$J$31,10,FALSE)*1)</f>
        <v/>
      </c>
      <c r="AF970" s="72">
        <f>VLOOKUP(Table1[[#This Row],[sheet]],Prg!$A$7:$J$31,5,FALSE)</f>
        <v>0</v>
      </c>
      <c r="AG970" s="72">
        <f>ROW()</f>
        <v>970</v>
      </c>
    </row>
    <row r="971" spans="24:33" hidden="1" x14ac:dyDescent="0.35">
      <c r="X971" s="66">
        <v>6</v>
      </c>
      <c r="Y971" s="66" t="s">
        <v>490</v>
      </c>
      <c r="Z971" s="66" t="s">
        <v>464</v>
      </c>
      <c r="AA971" s="66" t="str">
        <f>IF(OR(VLOOKUP(Table1[[#This Row],[sheet]],Prg!$A$7:$F$31,6,FALSE)=Prg!$O$2,VLOOKUP(Table1[[#This Row],[sheet]],Prg!$A$7:$F$31,6,FALSE)=Prg!$O$3),"Yes","No")</f>
        <v>No</v>
      </c>
      <c r="AB971" s="66">
        <v>2024</v>
      </c>
      <c r="AC971" s="72">
        <v>17</v>
      </c>
      <c r="AD971" s="66">
        <f ca="1">IF(ISERROR(VLOOKUP(Table1[[#This Row],[item]],INDIRECT("'"&amp;Table1[[#This Row],[sheet]]&amp;"'!$A$8:$T$42"),Table1[[#This Row],[r]],FALSE)),"",VLOOKUP(Table1[[#This Row],[item]],INDIRECT("'"&amp;Table1[[#This Row],[sheet]]&amp;"'!$A$8:$T$42"),Table1[[#This Row],[r]],FALSE))</f>
        <v>0</v>
      </c>
      <c r="AE971" s="72" t="str">
        <f>IF(VLOOKUP(Table1[[#This Row],[sheet]],Prg!$A$7:$J$31,10,FALSE)="","",VLOOKUP(Table1[[#This Row],[sheet]],Prg!$A$7:$J$31,10,FALSE)*1)</f>
        <v/>
      </c>
      <c r="AF971" s="72">
        <f>VLOOKUP(Table1[[#This Row],[sheet]],Prg!$A$7:$J$31,5,FALSE)</f>
        <v>0</v>
      </c>
      <c r="AG971" s="72">
        <f>ROW()</f>
        <v>971</v>
      </c>
    </row>
    <row r="972" spans="24:33" hidden="1" x14ac:dyDescent="0.35">
      <c r="X972" s="66">
        <v>6</v>
      </c>
      <c r="Y972" s="66" t="s">
        <v>491</v>
      </c>
      <c r="Z972" s="66" t="s">
        <v>15</v>
      </c>
      <c r="AA972" s="66" t="str">
        <f>IF(OR(VLOOKUP(Table1[[#This Row],[sheet]],Prg!$A$7:$F$31,6,FALSE)=Prg!$O$2,VLOOKUP(Table1[[#This Row],[sheet]],Prg!$A$7:$F$31,6,FALSE)=Prg!$O$3),"Yes","No")</f>
        <v>No</v>
      </c>
      <c r="AB972" s="66">
        <v>2024</v>
      </c>
      <c r="AC972" s="72">
        <v>17</v>
      </c>
      <c r="AD972" s="66">
        <f ca="1">IF(ISERROR(VLOOKUP(Table1[[#This Row],[item]],INDIRECT("'"&amp;Table1[[#This Row],[sheet]]&amp;"'!$A$8:$T$42"),Table1[[#This Row],[r]],FALSE)),"",VLOOKUP(Table1[[#This Row],[item]],INDIRECT("'"&amp;Table1[[#This Row],[sheet]]&amp;"'!$A$8:$T$42"),Table1[[#This Row],[r]],FALSE))</f>
        <v>0</v>
      </c>
      <c r="AE972" s="72" t="str">
        <f>IF(VLOOKUP(Table1[[#This Row],[sheet]],Prg!$A$7:$J$31,10,FALSE)="","",VLOOKUP(Table1[[#This Row],[sheet]],Prg!$A$7:$J$31,10,FALSE)*1)</f>
        <v/>
      </c>
      <c r="AF972" s="72">
        <f>VLOOKUP(Table1[[#This Row],[sheet]],Prg!$A$7:$J$31,5,FALSE)</f>
        <v>0</v>
      </c>
      <c r="AG972" s="72">
        <f>ROW()</f>
        <v>972</v>
      </c>
    </row>
    <row r="973" spans="24:33" hidden="1" x14ac:dyDescent="0.35">
      <c r="X973" s="66">
        <v>6</v>
      </c>
      <c r="Y973" s="66" t="s">
        <v>492</v>
      </c>
      <c r="Z973" s="66" t="s">
        <v>16</v>
      </c>
      <c r="AA973" s="66" t="str">
        <f>IF(OR(VLOOKUP(Table1[[#This Row],[sheet]],Prg!$A$7:$F$31,6,FALSE)=Prg!$O$2,VLOOKUP(Table1[[#This Row],[sheet]],Prg!$A$7:$F$31,6,FALSE)=Prg!$O$3),"Yes","No")</f>
        <v>No</v>
      </c>
      <c r="AB973" s="66">
        <v>2024</v>
      </c>
      <c r="AC973" s="72">
        <v>17</v>
      </c>
      <c r="AD973" s="66">
        <f ca="1">IF(ISERROR(VLOOKUP(Table1[[#This Row],[item]],INDIRECT("'"&amp;Table1[[#This Row],[sheet]]&amp;"'!$A$8:$T$42"),Table1[[#This Row],[r]],FALSE)),"",VLOOKUP(Table1[[#This Row],[item]],INDIRECT("'"&amp;Table1[[#This Row],[sheet]]&amp;"'!$A$8:$T$42"),Table1[[#This Row],[r]],FALSE))</f>
        <v>0</v>
      </c>
      <c r="AE973" s="72" t="str">
        <f>IF(VLOOKUP(Table1[[#This Row],[sheet]],Prg!$A$7:$J$31,10,FALSE)="","",VLOOKUP(Table1[[#This Row],[sheet]],Prg!$A$7:$J$31,10,FALSE)*1)</f>
        <v/>
      </c>
      <c r="AF973" s="72">
        <f>VLOOKUP(Table1[[#This Row],[sheet]],Prg!$A$7:$J$31,5,FALSE)</f>
        <v>0</v>
      </c>
      <c r="AG973" s="72">
        <f>ROW()</f>
        <v>973</v>
      </c>
    </row>
    <row r="974" spans="24:33" hidden="1" x14ac:dyDescent="0.35">
      <c r="X974" s="66">
        <v>6</v>
      </c>
      <c r="Y974" s="66" t="s">
        <v>493</v>
      </c>
      <c r="Z974" s="66" t="s">
        <v>17</v>
      </c>
      <c r="AA974" s="66" t="str">
        <f>IF(OR(VLOOKUP(Table1[[#This Row],[sheet]],Prg!$A$7:$F$31,6,FALSE)=Prg!$O$2,VLOOKUP(Table1[[#This Row],[sheet]],Prg!$A$7:$F$31,6,FALSE)=Prg!$O$3),"Yes","No")</f>
        <v>No</v>
      </c>
      <c r="AB974" s="66">
        <v>2024</v>
      </c>
      <c r="AC974" s="72">
        <v>17</v>
      </c>
      <c r="AD974" s="66">
        <f ca="1">IF(ISERROR(VLOOKUP(Table1[[#This Row],[item]],INDIRECT("'"&amp;Table1[[#This Row],[sheet]]&amp;"'!$A$8:$T$42"),Table1[[#This Row],[r]],FALSE)),"",VLOOKUP(Table1[[#This Row],[item]],INDIRECT("'"&amp;Table1[[#This Row],[sheet]]&amp;"'!$A$8:$T$42"),Table1[[#This Row],[r]],FALSE))</f>
        <v>0</v>
      </c>
      <c r="AE974" s="72" t="str">
        <f>IF(VLOOKUP(Table1[[#This Row],[sheet]],Prg!$A$7:$J$31,10,FALSE)="","",VLOOKUP(Table1[[#This Row],[sheet]],Prg!$A$7:$J$31,10,FALSE)*1)</f>
        <v/>
      </c>
      <c r="AF974" s="72">
        <f>VLOOKUP(Table1[[#This Row],[sheet]],Prg!$A$7:$J$31,5,FALSE)</f>
        <v>0</v>
      </c>
      <c r="AG974" s="72">
        <f>ROW()</f>
        <v>974</v>
      </c>
    </row>
    <row r="975" spans="24:33" hidden="1" x14ac:dyDescent="0.35">
      <c r="X975" s="66">
        <v>6</v>
      </c>
      <c r="Y975" s="66" t="s">
        <v>494</v>
      </c>
      <c r="Z975" s="66" t="s">
        <v>465</v>
      </c>
      <c r="AA975" s="66" t="str">
        <f>IF(OR(VLOOKUP(Table1[[#This Row],[sheet]],Prg!$A$7:$F$31,6,FALSE)=Prg!$O$2,VLOOKUP(Table1[[#This Row],[sheet]],Prg!$A$7:$F$31,6,FALSE)=Prg!$O$3),"Yes","No")</f>
        <v>No</v>
      </c>
      <c r="AB975" s="66">
        <v>2024</v>
      </c>
      <c r="AC975" s="72">
        <v>17</v>
      </c>
      <c r="AD975" s="66">
        <f ca="1">IF(ISERROR(VLOOKUP(Table1[[#This Row],[item]],INDIRECT("'"&amp;Table1[[#This Row],[sheet]]&amp;"'!$A$8:$T$42"),Table1[[#This Row],[r]],FALSE)),"",VLOOKUP(Table1[[#This Row],[item]],INDIRECT("'"&amp;Table1[[#This Row],[sheet]]&amp;"'!$A$8:$T$42"),Table1[[#This Row],[r]],FALSE))</f>
        <v>0</v>
      </c>
      <c r="AE975" s="72" t="str">
        <f>IF(VLOOKUP(Table1[[#This Row],[sheet]],Prg!$A$7:$J$31,10,FALSE)="","",VLOOKUP(Table1[[#This Row],[sheet]],Prg!$A$7:$J$31,10,FALSE)*1)</f>
        <v/>
      </c>
      <c r="AF975" s="72">
        <f>VLOOKUP(Table1[[#This Row],[sheet]],Prg!$A$7:$J$31,5,FALSE)</f>
        <v>0</v>
      </c>
      <c r="AG975" s="72">
        <f>ROW()</f>
        <v>975</v>
      </c>
    </row>
    <row r="976" spans="24:33" hidden="1" x14ac:dyDescent="0.35">
      <c r="X976" s="66">
        <v>6</v>
      </c>
      <c r="Y976" s="66" t="s">
        <v>495</v>
      </c>
      <c r="Z976" s="66" t="s">
        <v>18</v>
      </c>
      <c r="AA976" s="66" t="str">
        <f>IF(OR(VLOOKUP(Table1[[#This Row],[sheet]],Prg!$A$7:$F$31,6,FALSE)=Prg!$O$2,VLOOKUP(Table1[[#This Row],[sheet]],Prg!$A$7:$F$31,6,FALSE)=Prg!$O$3),"Yes","No")</f>
        <v>No</v>
      </c>
      <c r="AB976" s="66">
        <v>2024</v>
      </c>
      <c r="AC976" s="72">
        <v>17</v>
      </c>
      <c r="AD976" s="66">
        <f ca="1">IF(ISERROR(VLOOKUP(Table1[[#This Row],[item]],INDIRECT("'"&amp;Table1[[#This Row],[sheet]]&amp;"'!$A$8:$T$42"),Table1[[#This Row],[r]],FALSE)),"",VLOOKUP(Table1[[#This Row],[item]],INDIRECT("'"&amp;Table1[[#This Row],[sheet]]&amp;"'!$A$8:$T$42"),Table1[[#This Row],[r]],FALSE))</f>
        <v>0</v>
      </c>
      <c r="AE976" s="72" t="str">
        <f>IF(VLOOKUP(Table1[[#This Row],[sheet]],Prg!$A$7:$J$31,10,FALSE)="","",VLOOKUP(Table1[[#This Row],[sheet]],Prg!$A$7:$J$31,10,FALSE)*1)</f>
        <v/>
      </c>
      <c r="AF976" s="72">
        <f>VLOOKUP(Table1[[#This Row],[sheet]],Prg!$A$7:$J$31,5,FALSE)</f>
        <v>0</v>
      </c>
      <c r="AG976" s="72">
        <f>ROW()</f>
        <v>976</v>
      </c>
    </row>
    <row r="977" spans="24:33" hidden="1" x14ac:dyDescent="0.35">
      <c r="X977" s="66">
        <v>6</v>
      </c>
      <c r="Y977" s="66" t="s">
        <v>496</v>
      </c>
      <c r="Z977" s="66" t="s">
        <v>19</v>
      </c>
      <c r="AA977" s="66" t="str">
        <f>IF(OR(VLOOKUP(Table1[[#This Row],[sheet]],Prg!$A$7:$F$31,6,FALSE)=Prg!$O$2,VLOOKUP(Table1[[#This Row],[sheet]],Prg!$A$7:$F$31,6,FALSE)=Prg!$O$3),"Yes","No")</f>
        <v>No</v>
      </c>
      <c r="AB977" s="66">
        <v>2024</v>
      </c>
      <c r="AC977" s="72">
        <v>17</v>
      </c>
      <c r="AD977" s="66">
        <f ca="1">IF(ISERROR(VLOOKUP(Table1[[#This Row],[item]],INDIRECT("'"&amp;Table1[[#This Row],[sheet]]&amp;"'!$A$8:$T$42"),Table1[[#This Row],[r]],FALSE)),"",VLOOKUP(Table1[[#This Row],[item]],INDIRECT("'"&amp;Table1[[#This Row],[sheet]]&amp;"'!$A$8:$T$42"),Table1[[#This Row],[r]],FALSE))</f>
        <v>0</v>
      </c>
      <c r="AE977" s="72" t="str">
        <f>IF(VLOOKUP(Table1[[#This Row],[sheet]],Prg!$A$7:$J$31,10,FALSE)="","",VLOOKUP(Table1[[#This Row],[sheet]],Prg!$A$7:$J$31,10,FALSE)*1)</f>
        <v/>
      </c>
      <c r="AF977" s="72">
        <f>VLOOKUP(Table1[[#This Row],[sheet]],Prg!$A$7:$J$31,5,FALSE)</f>
        <v>0</v>
      </c>
      <c r="AG977" s="72">
        <f>ROW()</f>
        <v>977</v>
      </c>
    </row>
    <row r="978" spans="24:33" hidden="1" x14ac:dyDescent="0.35">
      <c r="X978" s="66">
        <v>6</v>
      </c>
      <c r="Y978" s="66" t="s">
        <v>497</v>
      </c>
      <c r="Z978" s="66" t="s">
        <v>20</v>
      </c>
      <c r="AA978" s="66" t="str">
        <f>IF(OR(VLOOKUP(Table1[[#This Row],[sheet]],Prg!$A$7:$F$31,6,FALSE)=Prg!$O$2,VLOOKUP(Table1[[#This Row],[sheet]],Prg!$A$7:$F$31,6,FALSE)=Prg!$O$3),"Yes","No")</f>
        <v>No</v>
      </c>
      <c r="AB978" s="66">
        <v>2024</v>
      </c>
      <c r="AC978" s="72">
        <v>17</v>
      </c>
      <c r="AD978" s="66">
        <f ca="1">IF(ISERROR(VLOOKUP(Table1[[#This Row],[item]],INDIRECT("'"&amp;Table1[[#This Row],[sheet]]&amp;"'!$A$8:$T$42"),Table1[[#This Row],[r]],FALSE)),"",VLOOKUP(Table1[[#This Row],[item]],INDIRECT("'"&amp;Table1[[#This Row],[sheet]]&amp;"'!$A$8:$T$42"),Table1[[#This Row],[r]],FALSE))</f>
        <v>0</v>
      </c>
      <c r="AE978" s="72" t="str">
        <f>IF(VLOOKUP(Table1[[#This Row],[sheet]],Prg!$A$7:$J$31,10,FALSE)="","",VLOOKUP(Table1[[#This Row],[sheet]],Prg!$A$7:$J$31,10,FALSE)*1)</f>
        <v/>
      </c>
      <c r="AF978" s="72">
        <f>VLOOKUP(Table1[[#This Row],[sheet]],Prg!$A$7:$J$31,5,FALSE)</f>
        <v>0</v>
      </c>
      <c r="AG978" s="72">
        <f>ROW()</f>
        <v>978</v>
      </c>
    </row>
    <row r="979" spans="24:33" hidden="1" x14ac:dyDescent="0.35">
      <c r="X979" s="66">
        <v>6</v>
      </c>
      <c r="Y979" s="66" t="s">
        <v>498</v>
      </c>
      <c r="Z979" s="66" t="s">
        <v>466</v>
      </c>
      <c r="AA979" s="66" t="str">
        <f>IF(OR(VLOOKUP(Table1[[#This Row],[sheet]],Prg!$A$7:$F$31,6,FALSE)=Prg!$O$2,VLOOKUP(Table1[[#This Row],[sheet]],Prg!$A$7:$F$31,6,FALSE)=Prg!$O$3),"Yes","No")</f>
        <v>No</v>
      </c>
      <c r="AB979" s="66">
        <v>2024</v>
      </c>
      <c r="AC979" s="72">
        <v>17</v>
      </c>
      <c r="AD979" s="66">
        <f ca="1">IF(ISERROR(VLOOKUP(Table1[[#This Row],[item]],INDIRECT("'"&amp;Table1[[#This Row],[sheet]]&amp;"'!$A$8:$T$42"),Table1[[#This Row],[r]],FALSE)),"",VLOOKUP(Table1[[#This Row],[item]],INDIRECT("'"&amp;Table1[[#This Row],[sheet]]&amp;"'!$A$8:$T$42"),Table1[[#This Row],[r]],FALSE))</f>
        <v>0</v>
      </c>
      <c r="AE979" s="72" t="str">
        <f>IF(VLOOKUP(Table1[[#This Row],[sheet]],Prg!$A$7:$J$31,10,FALSE)="","",VLOOKUP(Table1[[#This Row],[sheet]],Prg!$A$7:$J$31,10,FALSE)*1)</f>
        <v/>
      </c>
      <c r="AF979" s="72">
        <f>VLOOKUP(Table1[[#This Row],[sheet]],Prg!$A$7:$J$31,5,FALSE)</f>
        <v>0</v>
      </c>
      <c r="AG979" s="72">
        <f>ROW()</f>
        <v>979</v>
      </c>
    </row>
    <row r="980" spans="24:33" hidden="1" x14ac:dyDescent="0.35">
      <c r="X980" s="66">
        <v>6</v>
      </c>
      <c r="Y980" s="66" t="s">
        <v>499</v>
      </c>
      <c r="Z980" s="66" t="s">
        <v>21</v>
      </c>
      <c r="AA980" s="66" t="str">
        <f>IF(OR(VLOOKUP(Table1[[#This Row],[sheet]],Prg!$A$7:$F$31,6,FALSE)=Prg!$O$2,VLOOKUP(Table1[[#This Row],[sheet]],Prg!$A$7:$F$31,6,FALSE)=Prg!$O$3),"Yes","No")</f>
        <v>No</v>
      </c>
      <c r="AB980" s="66">
        <v>2024</v>
      </c>
      <c r="AC980" s="72">
        <v>17</v>
      </c>
      <c r="AD980" s="66">
        <f ca="1">IF(ISERROR(VLOOKUP(Table1[[#This Row],[item]],INDIRECT("'"&amp;Table1[[#This Row],[sheet]]&amp;"'!$A$8:$T$42"),Table1[[#This Row],[r]],FALSE)),"",VLOOKUP(Table1[[#This Row],[item]],INDIRECT("'"&amp;Table1[[#This Row],[sheet]]&amp;"'!$A$8:$T$42"),Table1[[#This Row],[r]],FALSE))</f>
        <v>0</v>
      </c>
      <c r="AE980" s="72" t="str">
        <f>IF(VLOOKUP(Table1[[#This Row],[sheet]],Prg!$A$7:$J$31,10,FALSE)="","",VLOOKUP(Table1[[#This Row],[sheet]],Prg!$A$7:$J$31,10,FALSE)*1)</f>
        <v/>
      </c>
      <c r="AF980" s="72">
        <f>VLOOKUP(Table1[[#This Row],[sheet]],Prg!$A$7:$J$31,5,FALSE)</f>
        <v>0</v>
      </c>
      <c r="AG980" s="72">
        <f>ROW()</f>
        <v>980</v>
      </c>
    </row>
    <row r="981" spans="24:33" hidden="1" x14ac:dyDescent="0.35">
      <c r="X981" s="66">
        <v>6</v>
      </c>
      <c r="Y981" s="66" t="s">
        <v>500</v>
      </c>
      <c r="Z981" s="66" t="s">
        <v>22</v>
      </c>
      <c r="AA981" s="66" t="str">
        <f>IF(OR(VLOOKUP(Table1[[#This Row],[sheet]],Prg!$A$7:$F$31,6,FALSE)=Prg!$O$2,VLOOKUP(Table1[[#This Row],[sheet]],Prg!$A$7:$F$31,6,FALSE)=Prg!$O$3),"Yes","No")</f>
        <v>No</v>
      </c>
      <c r="AB981" s="66">
        <v>2024</v>
      </c>
      <c r="AC981" s="72">
        <v>17</v>
      </c>
      <c r="AD981" s="66">
        <f ca="1">IF(ISERROR(VLOOKUP(Table1[[#This Row],[item]],INDIRECT("'"&amp;Table1[[#This Row],[sheet]]&amp;"'!$A$8:$T$42"),Table1[[#This Row],[r]],FALSE)),"",VLOOKUP(Table1[[#This Row],[item]],INDIRECT("'"&amp;Table1[[#This Row],[sheet]]&amp;"'!$A$8:$T$42"),Table1[[#This Row],[r]],FALSE))</f>
        <v>0</v>
      </c>
      <c r="AE981" s="72" t="str">
        <f>IF(VLOOKUP(Table1[[#This Row],[sheet]],Prg!$A$7:$J$31,10,FALSE)="","",VLOOKUP(Table1[[#This Row],[sheet]],Prg!$A$7:$J$31,10,FALSE)*1)</f>
        <v/>
      </c>
      <c r="AF981" s="72">
        <f>VLOOKUP(Table1[[#This Row],[sheet]],Prg!$A$7:$J$31,5,FALSE)</f>
        <v>0</v>
      </c>
      <c r="AG981" s="72">
        <f>ROW()</f>
        <v>981</v>
      </c>
    </row>
    <row r="982" spans="24:33" hidden="1" x14ac:dyDescent="0.35">
      <c r="X982" s="66">
        <v>6</v>
      </c>
      <c r="Y982" s="66" t="s">
        <v>501</v>
      </c>
      <c r="Z982" s="66" t="s">
        <v>23</v>
      </c>
      <c r="AA982" s="66" t="str">
        <f>IF(OR(VLOOKUP(Table1[[#This Row],[sheet]],Prg!$A$7:$F$31,6,FALSE)=Prg!$O$2,VLOOKUP(Table1[[#This Row],[sheet]],Prg!$A$7:$F$31,6,FALSE)=Prg!$O$3),"Yes","No")</f>
        <v>No</v>
      </c>
      <c r="AB982" s="66">
        <v>2024</v>
      </c>
      <c r="AC982" s="72">
        <v>17</v>
      </c>
      <c r="AD982" s="66">
        <f ca="1">IF(ISERROR(VLOOKUP(Table1[[#This Row],[item]],INDIRECT("'"&amp;Table1[[#This Row],[sheet]]&amp;"'!$A$8:$T$42"),Table1[[#This Row],[r]],FALSE)),"",VLOOKUP(Table1[[#This Row],[item]],INDIRECT("'"&amp;Table1[[#This Row],[sheet]]&amp;"'!$A$8:$T$42"),Table1[[#This Row],[r]],FALSE))</f>
        <v>0</v>
      </c>
      <c r="AE982" s="72" t="str">
        <f>IF(VLOOKUP(Table1[[#This Row],[sheet]],Prg!$A$7:$J$31,10,FALSE)="","",VLOOKUP(Table1[[#This Row],[sheet]],Prg!$A$7:$J$31,10,FALSE)*1)</f>
        <v/>
      </c>
      <c r="AF982" s="72">
        <f>VLOOKUP(Table1[[#This Row],[sheet]],Prg!$A$7:$J$31,5,FALSE)</f>
        <v>0</v>
      </c>
      <c r="AG982" s="72">
        <f>ROW()</f>
        <v>982</v>
      </c>
    </row>
    <row r="983" spans="24:33" hidden="1" x14ac:dyDescent="0.35">
      <c r="X983" s="66">
        <v>6</v>
      </c>
      <c r="Y983" s="66" t="s">
        <v>502</v>
      </c>
      <c r="Z983" s="66" t="s">
        <v>467</v>
      </c>
      <c r="AA983" s="66" t="str">
        <f>IF(OR(VLOOKUP(Table1[[#This Row],[sheet]],Prg!$A$7:$F$31,6,FALSE)=Prg!$O$2,VLOOKUP(Table1[[#This Row],[sheet]],Prg!$A$7:$F$31,6,FALSE)=Prg!$O$3),"Yes","No")</f>
        <v>No</v>
      </c>
      <c r="AB983" s="66">
        <v>2024</v>
      </c>
      <c r="AC983" s="72">
        <v>17</v>
      </c>
      <c r="AD983" s="66">
        <f ca="1">IF(ISERROR(VLOOKUP(Table1[[#This Row],[item]],INDIRECT("'"&amp;Table1[[#This Row],[sheet]]&amp;"'!$A$8:$T$42"),Table1[[#This Row],[r]],FALSE)),"",VLOOKUP(Table1[[#This Row],[item]],INDIRECT("'"&amp;Table1[[#This Row],[sheet]]&amp;"'!$A$8:$T$42"),Table1[[#This Row],[r]],FALSE))</f>
        <v>0</v>
      </c>
      <c r="AE983" s="72" t="str">
        <f>IF(VLOOKUP(Table1[[#This Row],[sheet]],Prg!$A$7:$J$31,10,FALSE)="","",VLOOKUP(Table1[[#This Row],[sheet]],Prg!$A$7:$J$31,10,FALSE)*1)</f>
        <v/>
      </c>
      <c r="AF983" s="72">
        <f>VLOOKUP(Table1[[#This Row],[sheet]],Prg!$A$7:$J$31,5,FALSE)</f>
        <v>0</v>
      </c>
      <c r="AG983" s="72">
        <f>ROW()</f>
        <v>983</v>
      </c>
    </row>
    <row r="984" spans="24:33" hidden="1" x14ac:dyDescent="0.35">
      <c r="X984" s="66">
        <v>6</v>
      </c>
      <c r="Y984" s="66" t="s">
        <v>473</v>
      </c>
      <c r="Z984" s="66" t="s">
        <v>1</v>
      </c>
      <c r="AA984" s="66" t="str">
        <f>IF(OR(VLOOKUP(Table1[[#This Row],[sheet]],Prg!$A$7:$F$31,6,FALSE)=Prg!$O$2,VLOOKUP(Table1[[#This Row],[sheet]],Prg!$A$7:$F$31,6,FALSE)=Prg!$O$3),"Yes","No")</f>
        <v>No</v>
      </c>
      <c r="AB984" s="66">
        <v>2024</v>
      </c>
      <c r="AC984" s="72">
        <v>17</v>
      </c>
      <c r="AD984" s="66">
        <f ca="1">IF(ISERROR(VLOOKUP(Table1[[#This Row],[item]],INDIRECT("'"&amp;Table1[[#This Row],[sheet]]&amp;"'!$A$8:$T$42"),Table1[[#This Row],[r]],FALSE)),"",VLOOKUP(Table1[[#This Row],[item]],INDIRECT("'"&amp;Table1[[#This Row],[sheet]]&amp;"'!$A$8:$T$42"),Table1[[#This Row],[r]],FALSE))</f>
        <v>0</v>
      </c>
      <c r="AE984" s="72" t="str">
        <f>IF(VLOOKUP(Table1[[#This Row],[sheet]],Prg!$A$7:$J$31,10,FALSE)="","",VLOOKUP(Table1[[#This Row],[sheet]],Prg!$A$7:$J$31,10,FALSE)*1)</f>
        <v/>
      </c>
      <c r="AF984" s="72">
        <f>VLOOKUP(Table1[[#This Row],[sheet]],Prg!$A$7:$J$31,5,FALSE)</f>
        <v>0</v>
      </c>
      <c r="AG984" s="72">
        <f>ROW()</f>
        <v>984</v>
      </c>
    </row>
    <row r="985" spans="24:33" hidden="1" x14ac:dyDescent="0.35">
      <c r="X985" s="66">
        <v>6</v>
      </c>
      <c r="Y985" s="66" t="s">
        <v>474</v>
      </c>
      <c r="Z985" s="66" t="s">
        <v>24</v>
      </c>
      <c r="AA985" s="66" t="str">
        <f>IF(OR(VLOOKUP(Table1[[#This Row],[sheet]],Prg!$A$7:$F$31,6,FALSE)=Prg!$O$2,VLOOKUP(Table1[[#This Row],[sheet]],Prg!$A$7:$F$31,6,FALSE)=Prg!$O$3),"Yes","No")</f>
        <v>No</v>
      </c>
      <c r="AB985" s="66">
        <v>2024</v>
      </c>
      <c r="AC985" s="72">
        <v>17</v>
      </c>
      <c r="AD985" s="66">
        <f ca="1">IF(ISERROR(VLOOKUP(Table1[[#This Row],[item]],INDIRECT("'"&amp;Table1[[#This Row],[sheet]]&amp;"'!$A$8:$T$42"),Table1[[#This Row],[r]],FALSE)),"",VLOOKUP(Table1[[#This Row],[item]],INDIRECT("'"&amp;Table1[[#This Row],[sheet]]&amp;"'!$A$8:$T$42"),Table1[[#This Row],[r]],FALSE))</f>
        <v>0</v>
      </c>
      <c r="AE985" s="72" t="str">
        <f>IF(VLOOKUP(Table1[[#This Row],[sheet]],Prg!$A$7:$J$31,10,FALSE)="","",VLOOKUP(Table1[[#This Row],[sheet]],Prg!$A$7:$J$31,10,FALSE)*1)</f>
        <v/>
      </c>
      <c r="AF985" s="72">
        <f>VLOOKUP(Table1[[#This Row],[sheet]],Prg!$A$7:$J$31,5,FALSE)</f>
        <v>0</v>
      </c>
      <c r="AG985" s="72">
        <f>ROW()</f>
        <v>985</v>
      </c>
    </row>
    <row r="986" spans="24:33" hidden="1" x14ac:dyDescent="0.35">
      <c r="X986" s="66">
        <v>6</v>
      </c>
      <c r="Y986" s="66" t="s">
        <v>477</v>
      </c>
      <c r="Z986" s="66" t="s">
        <v>25</v>
      </c>
      <c r="AA986" s="66" t="str">
        <f>IF(OR(VLOOKUP(Table1[[#This Row],[sheet]],Prg!$A$7:$F$31,6,FALSE)=Prg!$O$2,VLOOKUP(Table1[[#This Row],[sheet]],Prg!$A$7:$F$31,6,FALSE)=Prg!$O$3),"Yes","No")</f>
        <v>No</v>
      </c>
      <c r="AB986" s="66">
        <v>2024</v>
      </c>
      <c r="AC986" s="72">
        <v>17</v>
      </c>
      <c r="AD986" s="66">
        <f ca="1">IF(ISERROR(VLOOKUP(Table1[[#This Row],[item]],INDIRECT("'"&amp;Table1[[#This Row],[sheet]]&amp;"'!$A$8:$T$42"),Table1[[#This Row],[r]],FALSE)),"",VLOOKUP(Table1[[#This Row],[item]],INDIRECT("'"&amp;Table1[[#This Row],[sheet]]&amp;"'!$A$8:$T$42"),Table1[[#This Row],[r]],FALSE))</f>
        <v>0</v>
      </c>
      <c r="AE986" s="72" t="str">
        <f>IF(VLOOKUP(Table1[[#This Row],[sheet]],Prg!$A$7:$J$31,10,FALSE)="","",VLOOKUP(Table1[[#This Row],[sheet]],Prg!$A$7:$J$31,10,FALSE)*1)</f>
        <v/>
      </c>
      <c r="AF986" s="72">
        <f>VLOOKUP(Table1[[#This Row],[sheet]],Prg!$A$7:$J$31,5,FALSE)</f>
        <v>0</v>
      </c>
      <c r="AG986" s="72">
        <f>ROW()</f>
        <v>986</v>
      </c>
    </row>
    <row r="987" spans="24:33" hidden="1" x14ac:dyDescent="0.35">
      <c r="X987" s="66">
        <v>6</v>
      </c>
      <c r="Y987" s="66" t="s">
        <v>478</v>
      </c>
      <c r="Z987" s="66" t="s">
        <v>26</v>
      </c>
      <c r="AA987" s="66" t="str">
        <f>IF(OR(VLOOKUP(Table1[[#This Row],[sheet]],Prg!$A$7:$F$31,6,FALSE)=Prg!$O$2,VLOOKUP(Table1[[#This Row],[sheet]],Prg!$A$7:$F$31,6,FALSE)=Prg!$O$3),"Yes","No")</f>
        <v>No</v>
      </c>
      <c r="AB987" s="66">
        <v>2024</v>
      </c>
      <c r="AC987" s="72">
        <v>17</v>
      </c>
      <c r="AD987" s="66">
        <f ca="1">IF(ISERROR(VLOOKUP(Table1[[#This Row],[item]],INDIRECT("'"&amp;Table1[[#This Row],[sheet]]&amp;"'!$A$8:$T$42"),Table1[[#This Row],[r]],FALSE)),"",VLOOKUP(Table1[[#This Row],[item]],INDIRECT("'"&amp;Table1[[#This Row],[sheet]]&amp;"'!$A$8:$T$42"),Table1[[#This Row],[r]],FALSE))</f>
        <v>0</v>
      </c>
      <c r="AE987" s="72" t="str">
        <f>IF(VLOOKUP(Table1[[#This Row],[sheet]],Prg!$A$7:$J$31,10,FALSE)="","",VLOOKUP(Table1[[#This Row],[sheet]],Prg!$A$7:$J$31,10,FALSE)*1)</f>
        <v/>
      </c>
      <c r="AF987" s="72">
        <f>VLOOKUP(Table1[[#This Row],[sheet]],Prg!$A$7:$J$31,5,FALSE)</f>
        <v>0</v>
      </c>
      <c r="AG987" s="72">
        <f>ROW()</f>
        <v>987</v>
      </c>
    </row>
    <row r="988" spans="24:33" hidden="1" x14ac:dyDescent="0.35">
      <c r="X988" s="66">
        <v>6</v>
      </c>
      <c r="Y988" s="66" t="s">
        <v>479</v>
      </c>
      <c r="Z988" s="66" t="s">
        <v>27</v>
      </c>
      <c r="AA988" s="66" t="str">
        <f>IF(OR(VLOOKUP(Table1[[#This Row],[sheet]],Prg!$A$7:$F$31,6,FALSE)=Prg!$O$2,VLOOKUP(Table1[[#This Row],[sheet]],Prg!$A$7:$F$31,6,FALSE)=Prg!$O$3),"Yes","No")</f>
        <v>No</v>
      </c>
      <c r="AB988" s="66">
        <v>2024</v>
      </c>
      <c r="AC988" s="72">
        <v>17</v>
      </c>
      <c r="AD988" s="66">
        <f ca="1">IF(ISERROR(VLOOKUP(Table1[[#This Row],[item]],INDIRECT("'"&amp;Table1[[#This Row],[sheet]]&amp;"'!$A$8:$T$42"),Table1[[#This Row],[r]],FALSE)),"",VLOOKUP(Table1[[#This Row],[item]],INDIRECT("'"&amp;Table1[[#This Row],[sheet]]&amp;"'!$A$8:$T$42"),Table1[[#This Row],[r]],FALSE))</f>
        <v>0</v>
      </c>
      <c r="AE988" s="72" t="str">
        <f>IF(VLOOKUP(Table1[[#This Row],[sheet]],Prg!$A$7:$J$31,10,FALSE)="","",VLOOKUP(Table1[[#This Row],[sheet]],Prg!$A$7:$J$31,10,FALSE)*1)</f>
        <v/>
      </c>
      <c r="AF988" s="72">
        <f>VLOOKUP(Table1[[#This Row],[sheet]],Prg!$A$7:$J$31,5,FALSE)</f>
        <v>0</v>
      </c>
      <c r="AG988" s="72">
        <f>ROW()</f>
        <v>988</v>
      </c>
    </row>
    <row r="989" spans="24:33" hidden="1" x14ac:dyDescent="0.35">
      <c r="X989" s="66">
        <v>6</v>
      </c>
      <c r="Y989" s="66" t="s">
        <v>475</v>
      </c>
      <c r="Z989" s="66" t="s">
        <v>28</v>
      </c>
      <c r="AA989" s="66" t="str">
        <f>IF(OR(VLOOKUP(Table1[[#This Row],[sheet]],Prg!$A$7:$F$31,6,FALSE)=Prg!$O$2,VLOOKUP(Table1[[#This Row],[sheet]],Prg!$A$7:$F$31,6,FALSE)=Prg!$O$3),"Yes","No")</f>
        <v>No</v>
      </c>
      <c r="AB989" s="66">
        <v>2024</v>
      </c>
      <c r="AC989" s="72">
        <v>17</v>
      </c>
      <c r="AD989" s="66">
        <f ca="1">IF(ISERROR(VLOOKUP(Table1[[#This Row],[item]],INDIRECT("'"&amp;Table1[[#This Row],[sheet]]&amp;"'!$A$8:$T$42"),Table1[[#This Row],[r]],FALSE)),"",VLOOKUP(Table1[[#This Row],[item]],INDIRECT("'"&amp;Table1[[#This Row],[sheet]]&amp;"'!$A$8:$T$42"),Table1[[#This Row],[r]],FALSE))</f>
        <v>0</v>
      </c>
      <c r="AE989" s="72" t="str">
        <f>IF(VLOOKUP(Table1[[#This Row],[sheet]],Prg!$A$7:$J$31,10,FALSE)="","",VLOOKUP(Table1[[#This Row],[sheet]],Prg!$A$7:$J$31,10,FALSE)*1)</f>
        <v/>
      </c>
      <c r="AF989" s="72">
        <f>VLOOKUP(Table1[[#This Row],[sheet]],Prg!$A$7:$J$31,5,FALSE)</f>
        <v>0</v>
      </c>
      <c r="AG989" s="72">
        <f>ROW()</f>
        <v>989</v>
      </c>
    </row>
    <row r="990" spans="24:33" hidden="1" x14ac:dyDescent="0.35">
      <c r="X990" s="66">
        <v>6</v>
      </c>
      <c r="Y990" s="66" t="s">
        <v>480</v>
      </c>
      <c r="Z990" s="66" t="s">
        <v>29</v>
      </c>
      <c r="AA990" s="66" t="str">
        <f>IF(OR(VLOOKUP(Table1[[#This Row],[sheet]],Prg!$A$7:$F$31,6,FALSE)=Prg!$O$2,VLOOKUP(Table1[[#This Row],[sheet]],Prg!$A$7:$F$31,6,FALSE)=Prg!$O$3),"Yes","No")</f>
        <v>No</v>
      </c>
      <c r="AB990" s="66">
        <v>2024</v>
      </c>
      <c r="AC990" s="72">
        <v>17</v>
      </c>
      <c r="AD990" s="66">
        <f ca="1">IF(ISERROR(VLOOKUP(Table1[[#This Row],[item]],INDIRECT("'"&amp;Table1[[#This Row],[sheet]]&amp;"'!$A$8:$T$42"),Table1[[#This Row],[r]],FALSE)),"",VLOOKUP(Table1[[#This Row],[item]],INDIRECT("'"&amp;Table1[[#This Row],[sheet]]&amp;"'!$A$8:$T$42"),Table1[[#This Row],[r]],FALSE))</f>
        <v>0</v>
      </c>
      <c r="AE990" s="72" t="str">
        <f>IF(VLOOKUP(Table1[[#This Row],[sheet]],Prg!$A$7:$J$31,10,FALSE)="","",VLOOKUP(Table1[[#This Row],[sheet]],Prg!$A$7:$J$31,10,FALSE)*1)</f>
        <v/>
      </c>
      <c r="AF990" s="72">
        <f>VLOOKUP(Table1[[#This Row],[sheet]],Prg!$A$7:$J$31,5,FALSE)</f>
        <v>0</v>
      </c>
      <c r="AG990" s="72">
        <f>ROW()</f>
        <v>990</v>
      </c>
    </row>
    <row r="991" spans="24:33" hidden="1" x14ac:dyDescent="0.35">
      <c r="X991" s="66">
        <v>6</v>
      </c>
      <c r="Y991" s="66" t="s">
        <v>481</v>
      </c>
      <c r="Z991" s="66" t="s">
        <v>30</v>
      </c>
      <c r="AA991" s="66" t="str">
        <f>IF(OR(VLOOKUP(Table1[[#This Row],[sheet]],Prg!$A$7:$F$31,6,FALSE)=Prg!$O$2,VLOOKUP(Table1[[#This Row],[sheet]],Prg!$A$7:$F$31,6,FALSE)=Prg!$O$3),"Yes","No")</f>
        <v>No</v>
      </c>
      <c r="AB991" s="66">
        <v>2024</v>
      </c>
      <c r="AC991" s="72">
        <v>17</v>
      </c>
      <c r="AD991" s="66">
        <f ca="1">IF(ISERROR(VLOOKUP(Table1[[#This Row],[item]],INDIRECT("'"&amp;Table1[[#This Row],[sheet]]&amp;"'!$A$8:$T$42"),Table1[[#This Row],[r]],FALSE)),"",VLOOKUP(Table1[[#This Row],[item]],INDIRECT("'"&amp;Table1[[#This Row],[sheet]]&amp;"'!$A$8:$T$42"),Table1[[#This Row],[r]],FALSE))</f>
        <v>0</v>
      </c>
      <c r="AE991" s="72" t="str">
        <f>IF(VLOOKUP(Table1[[#This Row],[sheet]],Prg!$A$7:$J$31,10,FALSE)="","",VLOOKUP(Table1[[#This Row],[sheet]],Prg!$A$7:$J$31,10,FALSE)*1)</f>
        <v/>
      </c>
      <c r="AF991" s="72">
        <f>VLOOKUP(Table1[[#This Row],[sheet]],Prg!$A$7:$J$31,5,FALSE)</f>
        <v>0</v>
      </c>
      <c r="AG991" s="72">
        <f>ROW()</f>
        <v>991</v>
      </c>
    </row>
    <row r="992" spans="24:33" hidden="1" x14ac:dyDescent="0.35">
      <c r="X992" s="66">
        <v>6</v>
      </c>
      <c r="Y992" s="66" t="s">
        <v>482</v>
      </c>
      <c r="Z992" s="66" t="s">
        <v>27</v>
      </c>
      <c r="AA992" s="66" t="str">
        <f>IF(OR(VLOOKUP(Table1[[#This Row],[sheet]],Prg!$A$7:$F$31,6,FALSE)=Prg!$O$2,VLOOKUP(Table1[[#This Row],[sheet]],Prg!$A$7:$F$31,6,FALSE)=Prg!$O$3),"Yes","No")</f>
        <v>No</v>
      </c>
      <c r="AB992" s="66">
        <v>2024</v>
      </c>
      <c r="AC992" s="72">
        <v>17</v>
      </c>
      <c r="AD992" s="66">
        <f ca="1">IF(ISERROR(VLOOKUP(Table1[[#This Row],[item]],INDIRECT("'"&amp;Table1[[#This Row],[sheet]]&amp;"'!$A$8:$T$42"),Table1[[#This Row],[r]],FALSE)),"",VLOOKUP(Table1[[#This Row],[item]],INDIRECT("'"&amp;Table1[[#This Row],[sheet]]&amp;"'!$A$8:$T$42"),Table1[[#This Row],[r]],FALSE))</f>
        <v>0</v>
      </c>
      <c r="AE992" s="72" t="str">
        <f>IF(VLOOKUP(Table1[[#This Row],[sheet]],Prg!$A$7:$J$31,10,FALSE)="","",VLOOKUP(Table1[[#This Row],[sheet]],Prg!$A$7:$J$31,10,FALSE)*1)</f>
        <v/>
      </c>
      <c r="AF992" s="72">
        <f>VLOOKUP(Table1[[#This Row],[sheet]],Prg!$A$7:$J$31,5,FALSE)</f>
        <v>0</v>
      </c>
      <c r="AG992" s="72">
        <f>ROW()</f>
        <v>992</v>
      </c>
    </row>
    <row r="993" spans="24:33" hidden="1" x14ac:dyDescent="0.35">
      <c r="X993" s="66">
        <v>6</v>
      </c>
      <c r="Y993" s="66" t="s">
        <v>476</v>
      </c>
      <c r="Z993" s="66" t="s">
        <v>469</v>
      </c>
      <c r="AA993" s="66" t="str">
        <f>IF(OR(VLOOKUP(Table1[[#This Row],[sheet]],Prg!$A$7:$F$31,6,FALSE)=Prg!$O$2,VLOOKUP(Table1[[#This Row],[sheet]],Prg!$A$7:$F$31,6,FALSE)=Prg!$O$3),"Yes","No")</f>
        <v>No</v>
      </c>
      <c r="AB993" s="66">
        <v>2024</v>
      </c>
      <c r="AC993" s="72">
        <v>17</v>
      </c>
      <c r="AD993" s="66">
        <f ca="1">IF(ISERROR(VLOOKUP(Table1[[#This Row],[item]],INDIRECT("'"&amp;Table1[[#This Row],[sheet]]&amp;"'!$A$8:$T$42"),Table1[[#This Row],[r]],FALSE)),"",VLOOKUP(Table1[[#This Row],[item]],INDIRECT("'"&amp;Table1[[#This Row],[sheet]]&amp;"'!$A$8:$T$42"),Table1[[#This Row],[r]],FALSE))</f>
        <v>0</v>
      </c>
      <c r="AE993" s="72" t="str">
        <f>IF(VLOOKUP(Table1[[#This Row],[sheet]],Prg!$A$7:$J$31,10,FALSE)="","",VLOOKUP(Table1[[#This Row],[sheet]],Prg!$A$7:$J$31,10,FALSE)*1)</f>
        <v/>
      </c>
      <c r="AF993" s="72">
        <f>VLOOKUP(Table1[[#This Row],[sheet]],Prg!$A$7:$J$31,5,FALSE)</f>
        <v>0</v>
      </c>
      <c r="AG993" s="72">
        <f>ROW()</f>
        <v>993</v>
      </c>
    </row>
    <row r="994" spans="24:33" hidden="1" x14ac:dyDescent="0.35">
      <c r="X994" s="66">
        <v>6</v>
      </c>
      <c r="Y994" s="66" t="s">
        <v>483</v>
      </c>
      <c r="Z994" s="66" t="s">
        <v>470</v>
      </c>
      <c r="AA994" s="66" t="str">
        <f>IF(OR(VLOOKUP(Table1[[#This Row],[sheet]],Prg!$A$7:$F$31,6,FALSE)=Prg!$O$2,VLOOKUP(Table1[[#This Row],[sheet]],Prg!$A$7:$F$31,6,FALSE)=Prg!$O$3),"Yes","No")</f>
        <v>No</v>
      </c>
      <c r="AB994" s="66">
        <v>2024</v>
      </c>
      <c r="AC994" s="72">
        <v>17</v>
      </c>
      <c r="AD994" s="66">
        <f ca="1">IF(ISERROR(VLOOKUP(Table1[[#This Row],[item]],INDIRECT("'"&amp;Table1[[#This Row],[sheet]]&amp;"'!$A$8:$T$42"),Table1[[#This Row],[r]],FALSE)),"",VLOOKUP(Table1[[#This Row],[item]],INDIRECT("'"&amp;Table1[[#This Row],[sheet]]&amp;"'!$A$8:$T$42"),Table1[[#This Row],[r]],FALSE))</f>
        <v>0</v>
      </c>
      <c r="AE994" s="72" t="str">
        <f>IF(VLOOKUP(Table1[[#This Row],[sheet]],Prg!$A$7:$J$31,10,FALSE)="","",VLOOKUP(Table1[[#This Row],[sheet]],Prg!$A$7:$J$31,10,FALSE)*1)</f>
        <v/>
      </c>
      <c r="AF994" s="72">
        <f>VLOOKUP(Table1[[#This Row],[sheet]],Prg!$A$7:$J$31,5,FALSE)</f>
        <v>0</v>
      </c>
      <c r="AG994" s="72">
        <f>ROW()</f>
        <v>994</v>
      </c>
    </row>
    <row r="995" spans="24:33" hidden="1" x14ac:dyDescent="0.35">
      <c r="X995" s="66">
        <v>6</v>
      </c>
      <c r="Y995" s="66" t="s">
        <v>484</v>
      </c>
      <c r="Z995" s="66" t="s">
        <v>471</v>
      </c>
      <c r="AA995" s="66" t="str">
        <f>IF(OR(VLOOKUP(Table1[[#This Row],[sheet]],Prg!$A$7:$F$31,6,FALSE)=Prg!$O$2,VLOOKUP(Table1[[#This Row],[sheet]],Prg!$A$7:$F$31,6,FALSE)=Prg!$O$3),"Yes","No")</f>
        <v>No</v>
      </c>
      <c r="AB995" s="66">
        <v>2024</v>
      </c>
      <c r="AC995" s="72">
        <v>17</v>
      </c>
      <c r="AD995" s="66">
        <f ca="1">IF(ISERROR(VLOOKUP(Table1[[#This Row],[item]],INDIRECT("'"&amp;Table1[[#This Row],[sheet]]&amp;"'!$A$8:$T$42"),Table1[[#This Row],[r]],FALSE)),"",VLOOKUP(Table1[[#This Row],[item]],INDIRECT("'"&amp;Table1[[#This Row],[sheet]]&amp;"'!$A$8:$T$42"),Table1[[#This Row],[r]],FALSE))</f>
        <v>0</v>
      </c>
      <c r="AE995" s="72" t="str">
        <f>IF(VLOOKUP(Table1[[#This Row],[sheet]],Prg!$A$7:$J$31,10,FALSE)="","",VLOOKUP(Table1[[#This Row],[sheet]],Prg!$A$7:$J$31,10,FALSE)*1)</f>
        <v/>
      </c>
      <c r="AF995" s="72">
        <f>VLOOKUP(Table1[[#This Row],[sheet]],Prg!$A$7:$J$31,5,FALSE)</f>
        <v>0</v>
      </c>
      <c r="AG995" s="72">
        <f>ROW()</f>
        <v>995</v>
      </c>
    </row>
    <row r="996" spans="24:33" hidden="1" x14ac:dyDescent="0.35">
      <c r="X996" s="66">
        <v>6</v>
      </c>
      <c r="Y996" s="66" t="s">
        <v>485</v>
      </c>
      <c r="Z996" s="66" t="s">
        <v>472</v>
      </c>
      <c r="AA996" s="66" t="str">
        <f>IF(OR(VLOOKUP(Table1[[#This Row],[sheet]],Prg!$A$7:$F$31,6,FALSE)=Prg!$O$2,VLOOKUP(Table1[[#This Row],[sheet]],Prg!$A$7:$F$31,6,FALSE)=Prg!$O$3),"Yes","No")</f>
        <v>No</v>
      </c>
      <c r="AB996" s="66">
        <v>2024</v>
      </c>
      <c r="AC996" s="72">
        <v>17</v>
      </c>
      <c r="AD996" s="66">
        <f ca="1">IF(ISERROR(VLOOKUP(Table1[[#This Row],[item]],INDIRECT("'"&amp;Table1[[#This Row],[sheet]]&amp;"'!$A$8:$T$42"),Table1[[#This Row],[r]],FALSE)),"",VLOOKUP(Table1[[#This Row],[item]],INDIRECT("'"&amp;Table1[[#This Row],[sheet]]&amp;"'!$A$8:$T$42"),Table1[[#This Row],[r]],FALSE))</f>
        <v>0</v>
      </c>
      <c r="AE996" s="72" t="str">
        <f>IF(VLOOKUP(Table1[[#This Row],[sheet]],Prg!$A$7:$J$31,10,FALSE)="","",VLOOKUP(Table1[[#This Row],[sheet]],Prg!$A$7:$J$31,10,FALSE)*1)</f>
        <v/>
      </c>
      <c r="AF996" s="72">
        <f>VLOOKUP(Table1[[#This Row],[sheet]],Prg!$A$7:$J$31,5,FALSE)</f>
        <v>0</v>
      </c>
      <c r="AG996" s="72">
        <f>ROW()</f>
        <v>996</v>
      </c>
    </row>
    <row r="997" spans="24:33" hidden="1" x14ac:dyDescent="0.35">
      <c r="X997" s="66">
        <v>6</v>
      </c>
      <c r="Y997" s="66" t="s">
        <v>486</v>
      </c>
      <c r="Z997" s="66" t="s">
        <v>31</v>
      </c>
      <c r="AA997" s="66" t="str">
        <f>IF(OR(VLOOKUP(Table1[[#This Row],[sheet]],Prg!$A$7:$F$31,6,FALSE)=Prg!$O$2,VLOOKUP(Table1[[#This Row],[sheet]],Prg!$A$7:$F$31,6,FALSE)=Prg!$O$3),"Yes","No")</f>
        <v>No</v>
      </c>
      <c r="AB997" s="66">
        <v>2024</v>
      </c>
      <c r="AC997" s="72">
        <v>17</v>
      </c>
      <c r="AD997" s="66">
        <f ca="1">IF(ISERROR(VLOOKUP(Table1[[#This Row],[item]],INDIRECT("'"&amp;Table1[[#This Row],[sheet]]&amp;"'!$A$8:$T$42"),Table1[[#This Row],[r]],FALSE)),"",VLOOKUP(Table1[[#This Row],[item]],INDIRECT("'"&amp;Table1[[#This Row],[sheet]]&amp;"'!$A$8:$T$42"),Table1[[#This Row],[r]],FALSE))</f>
        <v>0</v>
      </c>
      <c r="AE997" s="72" t="str">
        <f>IF(VLOOKUP(Table1[[#This Row],[sheet]],Prg!$A$7:$J$31,10,FALSE)="","",VLOOKUP(Table1[[#This Row],[sheet]],Prg!$A$7:$J$31,10,FALSE)*1)</f>
        <v/>
      </c>
      <c r="AF997" s="72">
        <f>VLOOKUP(Table1[[#This Row],[sheet]],Prg!$A$7:$J$31,5,FALSE)</f>
        <v>0</v>
      </c>
      <c r="AG997" s="72">
        <f>ROW()</f>
        <v>997</v>
      </c>
    </row>
    <row r="998" spans="24:33" hidden="1" x14ac:dyDescent="0.35">
      <c r="X998" s="66">
        <v>6</v>
      </c>
      <c r="Y998" s="66" t="s">
        <v>487</v>
      </c>
      <c r="Z998" s="66" t="s">
        <v>12</v>
      </c>
      <c r="AA998" s="66" t="str">
        <f>IF(OR(VLOOKUP(Table1[[#This Row],[sheet]],Prg!$A$7:$F$31,6,FALSE)=Prg!$O$2,VLOOKUP(Table1[[#This Row],[sheet]],Prg!$A$7:$F$31,6,FALSE)=Prg!$O$3),"Yes","No")</f>
        <v>No</v>
      </c>
      <c r="AB998" s="66">
        <v>2025</v>
      </c>
      <c r="AC998" s="72">
        <v>18</v>
      </c>
      <c r="AD998" s="66">
        <f ca="1">IF(ISERROR(VLOOKUP(Table1[[#This Row],[item]],INDIRECT("'"&amp;Table1[[#This Row],[sheet]]&amp;"'!$A$8:$T$42"),Table1[[#This Row],[r]],FALSE)),"",VLOOKUP(Table1[[#This Row],[item]],INDIRECT("'"&amp;Table1[[#This Row],[sheet]]&amp;"'!$A$8:$T$42"),Table1[[#This Row],[r]],FALSE))</f>
        <v>0</v>
      </c>
      <c r="AE998" s="72" t="str">
        <f>IF(VLOOKUP(Table1[[#This Row],[sheet]],Prg!$A$7:$J$31,10,FALSE)="","",VLOOKUP(Table1[[#This Row],[sheet]],Prg!$A$7:$J$31,10,FALSE)*1)</f>
        <v/>
      </c>
      <c r="AF998" s="72">
        <f>VLOOKUP(Table1[[#This Row],[sheet]],Prg!$A$7:$J$31,5,FALSE)</f>
        <v>0</v>
      </c>
      <c r="AG998" s="72">
        <f>ROW()</f>
        <v>998</v>
      </c>
    </row>
    <row r="999" spans="24:33" hidden="1" x14ac:dyDescent="0.35">
      <c r="X999" s="66">
        <v>6</v>
      </c>
      <c r="Y999" s="66" t="s">
        <v>488</v>
      </c>
      <c r="Z999" s="66" t="s">
        <v>13</v>
      </c>
      <c r="AA999" s="66" t="str">
        <f>IF(OR(VLOOKUP(Table1[[#This Row],[sheet]],Prg!$A$7:$F$31,6,FALSE)=Prg!$O$2,VLOOKUP(Table1[[#This Row],[sheet]],Prg!$A$7:$F$31,6,FALSE)=Prg!$O$3),"Yes","No")</f>
        <v>No</v>
      </c>
      <c r="AB999" s="66">
        <v>2025</v>
      </c>
      <c r="AC999" s="72">
        <v>18</v>
      </c>
      <c r="AD999" s="66">
        <f ca="1">IF(ISERROR(VLOOKUP(Table1[[#This Row],[item]],INDIRECT("'"&amp;Table1[[#This Row],[sheet]]&amp;"'!$A$8:$T$42"),Table1[[#This Row],[r]],FALSE)),"",VLOOKUP(Table1[[#This Row],[item]],INDIRECT("'"&amp;Table1[[#This Row],[sheet]]&amp;"'!$A$8:$T$42"),Table1[[#This Row],[r]],FALSE))</f>
        <v>0</v>
      </c>
      <c r="AE999" s="72" t="str">
        <f>IF(VLOOKUP(Table1[[#This Row],[sheet]],Prg!$A$7:$J$31,10,FALSE)="","",VLOOKUP(Table1[[#This Row],[sheet]],Prg!$A$7:$J$31,10,FALSE)*1)</f>
        <v/>
      </c>
      <c r="AF999" s="72">
        <f>VLOOKUP(Table1[[#This Row],[sheet]],Prg!$A$7:$J$31,5,FALSE)</f>
        <v>0</v>
      </c>
      <c r="AG999" s="72">
        <f>ROW()</f>
        <v>999</v>
      </c>
    </row>
    <row r="1000" spans="24:33" hidden="1" x14ac:dyDescent="0.35">
      <c r="X1000" s="66">
        <v>6</v>
      </c>
      <c r="Y1000" s="66" t="s">
        <v>489</v>
      </c>
      <c r="Z1000" s="66" t="s">
        <v>14</v>
      </c>
      <c r="AA1000" s="66" t="str">
        <f>IF(OR(VLOOKUP(Table1[[#This Row],[sheet]],Prg!$A$7:$F$31,6,FALSE)=Prg!$O$2,VLOOKUP(Table1[[#This Row],[sheet]],Prg!$A$7:$F$31,6,FALSE)=Prg!$O$3),"Yes","No")</f>
        <v>No</v>
      </c>
      <c r="AB1000" s="66">
        <v>2025</v>
      </c>
      <c r="AC1000" s="72">
        <v>18</v>
      </c>
      <c r="AD1000" s="66">
        <f ca="1">IF(ISERROR(VLOOKUP(Table1[[#This Row],[item]],INDIRECT("'"&amp;Table1[[#This Row],[sheet]]&amp;"'!$A$8:$T$42"),Table1[[#This Row],[r]],FALSE)),"",VLOOKUP(Table1[[#This Row],[item]],INDIRECT("'"&amp;Table1[[#This Row],[sheet]]&amp;"'!$A$8:$T$42"),Table1[[#This Row],[r]],FALSE))</f>
        <v>0</v>
      </c>
      <c r="AE1000" s="72" t="str">
        <f>IF(VLOOKUP(Table1[[#This Row],[sheet]],Prg!$A$7:$J$31,10,FALSE)="","",VLOOKUP(Table1[[#This Row],[sheet]],Prg!$A$7:$J$31,10,FALSE)*1)</f>
        <v/>
      </c>
      <c r="AF1000" s="72">
        <f>VLOOKUP(Table1[[#This Row],[sheet]],Prg!$A$7:$J$31,5,FALSE)</f>
        <v>0</v>
      </c>
      <c r="AG1000" s="72">
        <f>ROW()</f>
        <v>1000</v>
      </c>
    </row>
    <row r="1001" spans="24:33" hidden="1" x14ac:dyDescent="0.35">
      <c r="X1001" s="66">
        <v>6</v>
      </c>
      <c r="Y1001" s="66" t="s">
        <v>490</v>
      </c>
      <c r="Z1001" s="66" t="s">
        <v>464</v>
      </c>
      <c r="AA1001" s="66" t="str">
        <f>IF(OR(VLOOKUP(Table1[[#This Row],[sheet]],Prg!$A$7:$F$31,6,FALSE)=Prg!$O$2,VLOOKUP(Table1[[#This Row],[sheet]],Prg!$A$7:$F$31,6,FALSE)=Prg!$O$3),"Yes","No")</f>
        <v>No</v>
      </c>
      <c r="AB1001" s="66">
        <v>2025</v>
      </c>
      <c r="AC1001" s="72">
        <v>18</v>
      </c>
      <c r="AD1001" s="66">
        <f ca="1">IF(ISERROR(VLOOKUP(Table1[[#This Row],[item]],INDIRECT("'"&amp;Table1[[#This Row],[sheet]]&amp;"'!$A$8:$T$42"),Table1[[#This Row],[r]],FALSE)),"",VLOOKUP(Table1[[#This Row],[item]],INDIRECT("'"&amp;Table1[[#This Row],[sheet]]&amp;"'!$A$8:$T$42"),Table1[[#This Row],[r]],FALSE))</f>
        <v>0</v>
      </c>
      <c r="AE1001" s="72" t="str">
        <f>IF(VLOOKUP(Table1[[#This Row],[sheet]],Prg!$A$7:$J$31,10,FALSE)="","",VLOOKUP(Table1[[#This Row],[sheet]],Prg!$A$7:$J$31,10,FALSE)*1)</f>
        <v/>
      </c>
      <c r="AF1001" s="72">
        <f>VLOOKUP(Table1[[#This Row],[sheet]],Prg!$A$7:$J$31,5,FALSE)</f>
        <v>0</v>
      </c>
      <c r="AG1001" s="72">
        <f>ROW()</f>
        <v>1001</v>
      </c>
    </row>
    <row r="1002" spans="24:33" hidden="1" x14ac:dyDescent="0.35">
      <c r="X1002" s="66">
        <v>6</v>
      </c>
      <c r="Y1002" s="66" t="s">
        <v>491</v>
      </c>
      <c r="Z1002" s="66" t="s">
        <v>15</v>
      </c>
      <c r="AA1002" s="66" t="str">
        <f>IF(OR(VLOOKUP(Table1[[#This Row],[sheet]],Prg!$A$7:$F$31,6,FALSE)=Prg!$O$2,VLOOKUP(Table1[[#This Row],[sheet]],Prg!$A$7:$F$31,6,FALSE)=Prg!$O$3),"Yes","No")</f>
        <v>No</v>
      </c>
      <c r="AB1002" s="66">
        <v>2025</v>
      </c>
      <c r="AC1002" s="72">
        <v>18</v>
      </c>
      <c r="AD1002" s="66">
        <f ca="1">IF(ISERROR(VLOOKUP(Table1[[#This Row],[item]],INDIRECT("'"&amp;Table1[[#This Row],[sheet]]&amp;"'!$A$8:$T$42"),Table1[[#This Row],[r]],FALSE)),"",VLOOKUP(Table1[[#This Row],[item]],INDIRECT("'"&amp;Table1[[#This Row],[sheet]]&amp;"'!$A$8:$T$42"),Table1[[#This Row],[r]],FALSE))</f>
        <v>0</v>
      </c>
      <c r="AE1002" s="72" t="str">
        <f>IF(VLOOKUP(Table1[[#This Row],[sheet]],Prg!$A$7:$J$31,10,FALSE)="","",VLOOKUP(Table1[[#This Row],[sheet]],Prg!$A$7:$J$31,10,FALSE)*1)</f>
        <v/>
      </c>
      <c r="AF1002" s="72">
        <f>VLOOKUP(Table1[[#This Row],[sheet]],Prg!$A$7:$J$31,5,FALSE)</f>
        <v>0</v>
      </c>
      <c r="AG1002" s="72">
        <f>ROW()</f>
        <v>1002</v>
      </c>
    </row>
    <row r="1003" spans="24:33" hidden="1" x14ac:dyDescent="0.35">
      <c r="X1003" s="66">
        <v>6</v>
      </c>
      <c r="Y1003" s="66" t="s">
        <v>492</v>
      </c>
      <c r="Z1003" s="66" t="s">
        <v>16</v>
      </c>
      <c r="AA1003" s="66" t="str">
        <f>IF(OR(VLOOKUP(Table1[[#This Row],[sheet]],Prg!$A$7:$F$31,6,FALSE)=Prg!$O$2,VLOOKUP(Table1[[#This Row],[sheet]],Prg!$A$7:$F$31,6,FALSE)=Prg!$O$3),"Yes","No")</f>
        <v>No</v>
      </c>
      <c r="AB1003" s="66">
        <v>2025</v>
      </c>
      <c r="AC1003" s="72">
        <v>18</v>
      </c>
      <c r="AD1003" s="66">
        <f ca="1">IF(ISERROR(VLOOKUP(Table1[[#This Row],[item]],INDIRECT("'"&amp;Table1[[#This Row],[sheet]]&amp;"'!$A$8:$T$42"),Table1[[#This Row],[r]],FALSE)),"",VLOOKUP(Table1[[#This Row],[item]],INDIRECT("'"&amp;Table1[[#This Row],[sheet]]&amp;"'!$A$8:$T$42"),Table1[[#This Row],[r]],FALSE))</f>
        <v>0</v>
      </c>
      <c r="AE1003" s="72" t="str">
        <f>IF(VLOOKUP(Table1[[#This Row],[sheet]],Prg!$A$7:$J$31,10,FALSE)="","",VLOOKUP(Table1[[#This Row],[sheet]],Prg!$A$7:$J$31,10,FALSE)*1)</f>
        <v/>
      </c>
      <c r="AF1003" s="72">
        <f>VLOOKUP(Table1[[#This Row],[sheet]],Prg!$A$7:$J$31,5,FALSE)</f>
        <v>0</v>
      </c>
      <c r="AG1003" s="72">
        <f>ROW()</f>
        <v>1003</v>
      </c>
    </row>
    <row r="1004" spans="24:33" hidden="1" x14ac:dyDescent="0.35">
      <c r="X1004" s="66">
        <v>6</v>
      </c>
      <c r="Y1004" s="66" t="s">
        <v>493</v>
      </c>
      <c r="Z1004" s="66" t="s">
        <v>17</v>
      </c>
      <c r="AA1004" s="66" t="str">
        <f>IF(OR(VLOOKUP(Table1[[#This Row],[sheet]],Prg!$A$7:$F$31,6,FALSE)=Prg!$O$2,VLOOKUP(Table1[[#This Row],[sheet]],Prg!$A$7:$F$31,6,FALSE)=Prg!$O$3),"Yes","No")</f>
        <v>No</v>
      </c>
      <c r="AB1004" s="66">
        <v>2025</v>
      </c>
      <c r="AC1004" s="72">
        <v>18</v>
      </c>
      <c r="AD1004" s="66">
        <f ca="1">IF(ISERROR(VLOOKUP(Table1[[#This Row],[item]],INDIRECT("'"&amp;Table1[[#This Row],[sheet]]&amp;"'!$A$8:$T$42"),Table1[[#This Row],[r]],FALSE)),"",VLOOKUP(Table1[[#This Row],[item]],INDIRECT("'"&amp;Table1[[#This Row],[sheet]]&amp;"'!$A$8:$T$42"),Table1[[#This Row],[r]],FALSE))</f>
        <v>0</v>
      </c>
      <c r="AE1004" s="72" t="str">
        <f>IF(VLOOKUP(Table1[[#This Row],[sheet]],Prg!$A$7:$J$31,10,FALSE)="","",VLOOKUP(Table1[[#This Row],[sheet]],Prg!$A$7:$J$31,10,FALSE)*1)</f>
        <v/>
      </c>
      <c r="AF1004" s="72">
        <f>VLOOKUP(Table1[[#This Row],[sheet]],Prg!$A$7:$J$31,5,FALSE)</f>
        <v>0</v>
      </c>
      <c r="AG1004" s="72">
        <f>ROW()</f>
        <v>1004</v>
      </c>
    </row>
    <row r="1005" spans="24:33" hidden="1" x14ac:dyDescent="0.35">
      <c r="X1005" s="66">
        <v>6</v>
      </c>
      <c r="Y1005" s="66" t="s">
        <v>494</v>
      </c>
      <c r="Z1005" s="66" t="s">
        <v>465</v>
      </c>
      <c r="AA1005" s="66" t="str">
        <f>IF(OR(VLOOKUP(Table1[[#This Row],[sheet]],Prg!$A$7:$F$31,6,FALSE)=Prg!$O$2,VLOOKUP(Table1[[#This Row],[sheet]],Prg!$A$7:$F$31,6,FALSE)=Prg!$O$3),"Yes","No")</f>
        <v>No</v>
      </c>
      <c r="AB1005" s="66">
        <v>2025</v>
      </c>
      <c r="AC1005" s="72">
        <v>18</v>
      </c>
      <c r="AD1005" s="66">
        <f ca="1">IF(ISERROR(VLOOKUP(Table1[[#This Row],[item]],INDIRECT("'"&amp;Table1[[#This Row],[sheet]]&amp;"'!$A$8:$T$42"),Table1[[#This Row],[r]],FALSE)),"",VLOOKUP(Table1[[#This Row],[item]],INDIRECT("'"&amp;Table1[[#This Row],[sheet]]&amp;"'!$A$8:$T$42"),Table1[[#This Row],[r]],FALSE))</f>
        <v>0</v>
      </c>
      <c r="AE1005" s="72" t="str">
        <f>IF(VLOOKUP(Table1[[#This Row],[sheet]],Prg!$A$7:$J$31,10,FALSE)="","",VLOOKUP(Table1[[#This Row],[sheet]],Prg!$A$7:$J$31,10,FALSE)*1)</f>
        <v/>
      </c>
      <c r="AF1005" s="72">
        <f>VLOOKUP(Table1[[#This Row],[sheet]],Prg!$A$7:$J$31,5,FALSE)</f>
        <v>0</v>
      </c>
      <c r="AG1005" s="72">
        <f>ROW()</f>
        <v>1005</v>
      </c>
    </row>
    <row r="1006" spans="24:33" hidden="1" x14ac:dyDescent="0.35">
      <c r="X1006" s="66">
        <v>6</v>
      </c>
      <c r="Y1006" s="66" t="s">
        <v>495</v>
      </c>
      <c r="Z1006" s="66" t="s">
        <v>18</v>
      </c>
      <c r="AA1006" s="66" t="str">
        <f>IF(OR(VLOOKUP(Table1[[#This Row],[sheet]],Prg!$A$7:$F$31,6,FALSE)=Prg!$O$2,VLOOKUP(Table1[[#This Row],[sheet]],Prg!$A$7:$F$31,6,FALSE)=Prg!$O$3),"Yes","No")</f>
        <v>No</v>
      </c>
      <c r="AB1006" s="66">
        <v>2025</v>
      </c>
      <c r="AC1006" s="72">
        <v>18</v>
      </c>
      <c r="AD1006" s="66">
        <f ca="1">IF(ISERROR(VLOOKUP(Table1[[#This Row],[item]],INDIRECT("'"&amp;Table1[[#This Row],[sheet]]&amp;"'!$A$8:$T$42"),Table1[[#This Row],[r]],FALSE)),"",VLOOKUP(Table1[[#This Row],[item]],INDIRECT("'"&amp;Table1[[#This Row],[sheet]]&amp;"'!$A$8:$T$42"),Table1[[#This Row],[r]],FALSE))</f>
        <v>0</v>
      </c>
      <c r="AE1006" s="72" t="str">
        <f>IF(VLOOKUP(Table1[[#This Row],[sheet]],Prg!$A$7:$J$31,10,FALSE)="","",VLOOKUP(Table1[[#This Row],[sheet]],Prg!$A$7:$J$31,10,FALSE)*1)</f>
        <v/>
      </c>
      <c r="AF1006" s="72">
        <f>VLOOKUP(Table1[[#This Row],[sheet]],Prg!$A$7:$J$31,5,FALSE)</f>
        <v>0</v>
      </c>
      <c r="AG1006" s="72">
        <f>ROW()</f>
        <v>1006</v>
      </c>
    </row>
    <row r="1007" spans="24:33" hidden="1" x14ac:dyDescent="0.35">
      <c r="X1007" s="66">
        <v>6</v>
      </c>
      <c r="Y1007" s="66" t="s">
        <v>496</v>
      </c>
      <c r="Z1007" s="66" t="s">
        <v>19</v>
      </c>
      <c r="AA1007" s="66" t="str">
        <f>IF(OR(VLOOKUP(Table1[[#This Row],[sheet]],Prg!$A$7:$F$31,6,FALSE)=Prg!$O$2,VLOOKUP(Table1[[#This Row],[sheet]],Prg!$A$7:$F$31,6,FALSE)=Prg!$O$3),"Yes","No")</f>
        <v>No</v>
      </c>
      <c r="AB1007" s="66">
        <v>2025</v>
      </c>
      <c r="AC1007" s="72">
        <v>18</v>
      </c>
      <c r="AD1007" s="66">
        <f ca="1">IF(ISERROR(VLOOKUP(Table1[[#This Row],[item]],INDIRECT("'"&amp;Table1[[#This Row],[sheet]]&amp;"'!$A$8:$T$42"),Table1[[#This Row],[r]],FALSE)),"",VLOOKUP(Table1[[#This Row],[item]],INDIRECT("'"&amp;Table1[[#This Row],[sheet]]&amp;"'!$A$8:$T$42"),Table1[[#This Row],[r]],FALSE))</f>
        <v>0</v>
      </c>
      <c r="AE1007" s="72" t="str">
        <f>IF(VLOOKUP(Table1[[#This Row],[sheet]],Prg!$A$7:$J$31,10,FALSE)="","",VLOOKUP(Table1[[#This Row],[sheet]],Prg!$A$7:$J$31,10,FALSE)*1)</f>
        <v/>
      </c>
      <c r="AF1007" s="72">
        <f>VLOOKUP(Table1[[#This Row],[sheet]],Prg!$A$7:$J$31,5,FALSE)</f>
        <v>0</v>
      </c>
      <c r="AG1007" s="72">
        <f>ROW()</f>
        <v>1007</v>
      </c>
    </row>
    <row r="1008" spans="24:33" hidden="1" x14ac:dyDescent="0.35">
      <c r="X1008" s="66">
        <v>6</v>
      </c>
      <c r="Y1008" s="66" t="s">
        <v>497</v>
      </c>
      <c r="Z1008" s="66" t="s">
        <v>20</v>
      </c>
      <c r="AA1008" s="66" t="str">
        <f>IF(OR(VLOOKUP(Table1[[#This Row],[sheet]],Prg!$A$7:$F$31,6,FALSE)=Prg!$O$2,VLOOKUP(Table1[[#This Row],[sheet]],Prg!$A$7:$F$31,6,FALSE)=Prg!$O$3),"Yes","No")</f>
        <v>No</v>
      </c>
      <c r="AB1008" s="66">
        <v>2025</v>
      </c>
      <c r="AC1008" s="72">
        <v>18</v>
      </c>
      <c r="AD1008" s="66">
        <f ca="1">IF(ISERROR(VLOOKUP(Table1[[#This Row],[item]],INDIRECT("'"&amp;Table1[[#This Row],[sheet]]&amp;"'!$A$8:$T$42"),Table1[[#This Row],[r]],FALSE)),"",VLOOKUP(Table1[[#This Row],[item]],INDIRECT("'"&amp;Table1[[#This Row],[sheet]]&amp;"'!$A$8:$T$42"),Table1[[#This Row],[r]],FALSE))</f>
        <v>0</v>
      </c>
      <c r="AE1008" s="72" t="str">
        <f>IF(VLOOKUP(Table1[[#This Row],[sheet]],Prg!$A$7:$J$31,10,FALSE)="","",VLOOKUP(Table1[[#This Row],[sheet]],Prg!$A$7:$J$31,10,FALSE)*1)</f>
        <v/>
      </c>
      <c r="AF1008" s="72">
        <f>VLOOKUP(Table1[[#This Row],[sheet]],Prg!$A$7:$J$31,5,FALSE)</f>
        <v>0</v>
      </c>
      <c r="AG1008" s="72">
        <f>ROW()</f>
        <v>1008</v>
      </c>
    </row>
    <row r="1009" spans="24:33" hidden="1" x14ac:dyDescent="0.35">
      <c r="X1009" s="66">
        <v>6</v>
      </c>
      <c r="Y1009" s="66" t="s">
        <v>498</v>
      </c>
      <c r="Z1009" s="66" t="s">
        <v>466</v>
      </c>
      <c r="AA1009" s="66" t="str">
        <f>IF(OR(VLOOKUP(Table1[[#This Row],[sheet]],Prg!$A$7:$F$31,6,FALSE)=Prg!$O$2,VLOOKUP(Table1[[#This Row],[sheet]],Prg!$A$7:$F$31,6,FALSE)=Prg!$O$3),"Yes","No")</f>
        <v>No</v>
      </c>
      <c r="AB1009" s="66">
        <v>2025</v>
      </c>
      <c r="AC1009" s="72">
        <v>18</v>
      </c>
      <c r="AD1009" s="66">
        <f ca="1">IF(ISERROR(VLOOKUP(Table1[[#This Row],[item]],INDIRECT("'"&amp;Table1[[#This Row],[sheet]]&amp;"'!$A$8:$T$42"),Table1[[#This Row],[r]],FALSE)),"",VLOOKUP(Table1[[#This Row],[item]],INDIRECT("'"&amp;Table1[[#This Row],[sheet]]&amp;"'!$A$8:$T$42"),Table1[[#This Row],[r]],FALSE))</f>
        <v>0</v>
      </c>
      <c r="AE1009" s="72" t="str">
        <f>IF(VLOOKUP(Table1[[#This Row],[sheet]],Prg!$A$7:$J$31,10,FALSE)="","",VLOOKUP(Table1[[#This Row],[sheet]],Prg!$A$7:$J$31,10,FALSE)*1)</f>
        <v/>
      </c>
      <c r="AF1009" s="72">
        <f>VLOOKUP(Table1[[#This Row],[sheet]],Prg!$A$7:$J$31,5,FALSE)</f>
        <v>0</v>
      </c>
      <c r="AG1009" s="72">
        <f>ROW()</f>
        <v>1009</v>
      </c>
    </row>
    <row r="1010" spans="24:33" hidden="1" x14ac:dyDescent="0.35">
      <c r="X1010" s="66">
        <v>6</v>
      </c>
      <c r="Y1010" s="66" t="s">
        <v>499</v>
      </c>
      <c r="Z1010" s="66" t="s">
        <v>21</v>
      </c>
      <c r="AA1010" s="66" t="str">
        <f>IF(OR(VLOOKUP(Table1[[#This Row],[sheet]],Prg!$A$7:$F$31,6,FALSE)=Prg!$O$2,VLOOKUP(Table1[[#This Row],[sheet]],Prg!$A$7:$F$31,6,FALSE)=Prg!$O$3),"Yes","No")</f>
        <v>No</v>
      </c>
      <c r="AB1010" s="66">
        <v>2025</v>
      </c>
      <c r="AC1010" s="72">
        <v>18</v>
      </c>
      <c r="AD1010" s="66">
        <f ca="1">IF(ISERROR(VLOOKUP(Table1[[#This Row],[item]],INDIRECT("'"&amp;Table1[[#This Row],[sheet]]&amp;"'!$A$8:$T$42"),Table1[[#This Row],[r]],FALSE)),"",VLOOKUP(Table1[[#This Row],[item]],INDIRECT("'"&amp;Table1[[#This Row],[sheet]]&amp;"'!$A$8:$T$42"),Table1[[#This Row],[r]],FALSE))</f>
        <v>0</v>
      </c>
      <c r="AE1010" s="72" t="str">
        <f>IF(VLOOKUP(Table1[[#This Row],[sheet]],Prg!$A$7:$J$31,10,FALSE)="","",VLOOKUP(Table1[[#This Row],[sheet]],Prg!$A$7:$J$31,10,FALSE)*1)</f>
        <v/>
      </c>
      <c r="AF1010" s="72">
        <f>VLOOKUP(Table1[[#This Row],[sheet]],Prg!$A$7:$J$31,5,FALSE)</f>
        <v>0</v>
      </c>
      <c r="AG1010" s="72">
        <f>ROW()</f>
        <v>1010</v>
      </c>
    </row>
    <row r="1011" spans="24:33" hidden="1" x14ac:dyDescent="0.35">
      <c r="X1011" s="66">
        <v>6</v>
      </c>
      <c r="Y1011" s="66" t="s">
        <v>500</v>
      </c>
      <c r="Z1011" s="66" t="s">
        <v>22</v>
      </c>
      <c r="AA1011" s="66" t="str">
        <f>IF(OR(VLOOKUP(Table1[[#This Row],[sheet]],Prg!$A$7:$F$31,6,FALSE)=Prg!$O$2,VLOOKUP(Table1[[#This Row],[sheet]],Prg!$A$7:$F$31,6,FALSE)=Prg!$O$3),"Yes","No")</f>
        <v>No</v>
      </c>
      <c r="AB1011" s="66">
        <v>2025</v>
      </c>
      <c r="AC1011" s="72">
        <v>18</v>
      </c>
      <c r="AD1011" s="66">
        <f ca="1">IF(ISERROR(VLOOKUP(Table1[[#This Row],[item]],INDIRECT("'"&amp;Table1[[#This Row],[sheet]]&amp;"'!$A$8:$T$42"),Table1[[#This Row],[r]],FALSE)),"",VLOOKUP(Table1[[#This Row],[item]],INDIRECT("'"&amp;Table1[[#This Row],[sheet]]&amp;"'!$A$8:$T$42"),Table1[[#This Row],[r]],FALSE))</f>
        <v>0</v>
      </c>
      <c r="AE1011" s="72" t="str">
        <f>IF(VLOOKUP(Table1[[#This Row],[sheet]],Prg!$A$7:$J$31,10,FALSE)="","",VLOOKUP(Table1[[#This Row],[sheet]],Prg!$A$7:$J$31,10,FALSE)*1)</f>
        <v/>
      </c>
      <c r="AF1011" s="72">
        <f>VLOOKUP(Table1[[#This Row],[sheet]],Prg!$A$7:$J$31,5,FALSE)</f>
        <v>0</v>
      </c>
      <c r="AG1011" s="72">
        <f>ROW()</f>
        <v>1011</v>
      </c>
    </row>
    <row r="1012" spans="24:33" hidden="1" x14ac:dyDescent="0.35">
      <c r="X1012" s="66">
        <v>6</v>
      </c>
      <c r="Y1012" s="66" t="s">
        <v>501</v>
      </c>
      <c r="Z1012" s="66" t="s">
        <v>23</v>
      </c>
      <c r="AA1012" s="66" t="str">
        <f>IF(OR(VLOOKUP(Table1[[#This Row],[sheet]],Prg!$A$7:$F$31,6,FALSE)=Prg!$O$2,VLOOKUP(Table1[[#This Row],[sheet]],Prg!$A$7:$F$31,6,FALSE)=Prg!$O$3),"Yes","No")</f>
        <v>No</v>
      </c>
      <c r="AB1012" s="66">
        <v>2025</v>
      </c>
      <c r="AC1012" s="72">
        <v>18</v>
      </c>
      <c r="AD1012" s="66">
        <f ca="1">IF(ISERROR(VLOOKUP(Table1[[#This Row],[item]],INDIRECT("'"&amp;Table1[[#This Row],[sheet]]&amp;"'!$A$8:$T$42"),Table1[[#This Row],[r]],FALSE)),"",VLOOKUP(Table1[[#This Row],[item]],INDIRECT("'"&amp;Table1[[#This Row],[sheet]]&amp;"'!$A$8:$T$42"),Table1[[#This Row],[r]],FALSE))</f>
        <v>0</v>
      </c>
      <c r="AE1012" s="72" t="str">
        <f>IF(VLOOKUP(Table1[[#This Row],[sheet]],Prg!$A$7:$J$31,10,FALSE)="","",VLOOKUP(Table1[[#This Row],[sheet]],Prg!$A$7:$J$31,10,FALSE)*1)</f>
        <v/>
      </c>
      <c r="AF1012" s="72">
        <f>VLOOKUP(Table1[[#This Row],[sheet]],Prg!$A$7:$J$31,5,FALSE)</f>
        <v>0</v>
      </c>
      <c r="AG1012" s="72">
        <f>ROW()</f>
        <v>1012</v>
      </c>
    </row>
    <row r="1013" spans="24:33" hidden="1" x14ac:dyDescent="0.35">
      <c r="X1013" s="66">
        <v>6</v>
      </c>
      <c r="Y1013" s="66" t="s">
        <v>502</v>
      </c>
      <c r="Z1013" s="66" t="s">
        <v>467</v>
      </c>
      <c r="AA1013" s="66" t="str">
        <f>IF(OR(VLOOKUP(Table1[[#This Row],[sheet]],Prg!$A$7:$F$31,6,FALSE)=Prg!$O$2,VLOOKUP(Table1[[#This Row],[sheet]],Prg!$A$7:$F$31,6,FALSE)=Prg!$O$3),"Yes","No")</f>
        <v>No</v>
      </c>
      <c r="AB1013" s="66">
        <v>2025</v>
      </c>
      <c r="AC1013" s="72">
        <v>18</v>
      </c>
      <c r="AD1013" s="66">
        <f ca="1">IF(ISERROR(VLOOKUP(Table1[[#This Row],[item]],INDIRECT("'"&amp;Table1[[#This Row],[sheet]]&amp;"'!$A$8:$T$42"),Table1[[#This Row],[r]],FALSE)),"",VLOOKUP(Table1[[#This Row],[item]],INDIRECT("'"&amp;Table1[[#This Row],[sheet]]&amp;"'!$A$8:$T$42"),Table1[[#This Row],[r]],FALSE))</f>
        <v>0</v>
      </c>
      <c r="AE1013" s="72" t="str">
        <f>IF(VLOOKUP(Table1[[#This Row],[sheet]],Prg!$A$7:$J$31,10,FALSE)="","",VLOOKUP(Table1[[#This Row],[sheet]],Prg!$A$7:$J$31,10,FALSE)*1)</f>
        <v/>
      </c>
      <c r="AF1013" s="72">
        <f>VLOOKUP(Table1[[#This Row],[sheet]],Prg!$A$7:$J$31,5,FALSE)</f>
        <v>0</v>
      </c>
      <c r="AG1013" s="72">
        <f>ROW()</f>
        <v>1013</v>
      </c>
    </row>
    <row r="1014" spans="24:33" hidden="1" x14ac:dyDescent="0.35">
      <c r="X1014" s="66">
        <v>6</v>
      </c>
      <c r="Y1014" s="66" t="s">
        <v>473</v>
      </c>
      <c r="Z1014" s="66" t="s">
        <v>1</v>
      </c>
      <c r="AA1014" s="66" t="str">
        <f>IF(OR(VLOOKUP(Table1[[#This Row],[sheet]],Prg!$A$7:$F$31,6,FALSE)=Prg!$O$2,VLOOKUP(Table1[[#This Row],[sheet]],Prg!$A$7:$F$31,6,FALSE)=Prg!$O$3),"Yes","No")</f>
        <v>No</v>
      </c>
      <c r="AB1014" s="66">
        <v>2025</v>
      </c>
      <c r="AC1014" s="72">
        <v>18</v>
      </c>
      <c r="AD1014" s="66">
        <f ca="1">IF(ISERROR(VLOOKUP(Table1[[#This Row],[item]],INDIRECT("'"&amp;Table1[[#This Row],[sheet]]&amp;"'!$A$8:$T$42"),Table1[[#This Row],[r]],FALSE)),"",VLOOKUP(Table1[[#This Row],[item]],INDIRECT("'"&amp;Table1[[#This Row],[sheet]]&amp;"'!$A$8:$T$42"),Table1[[#This Row],[r]],FALSE))</f>
        <v>0</v>
      </c>
      <c r="AE1014" s="72" t="str">
        <f>IF(VLOOKUP(Table1[[#This Row],[sheet]],Prg!$A$7:$J$31,10,FALSE)="","",VLOOKUP(Table1[[#This Row],[sheet]],Prg!$A$7:$J$31,10,FALSE)*1)</f>
        <v/>
      </c>
      <c r="AF1014" s="72">
        <f>VLOOKUP(Table1[[#This Row],[sheet]],Prg!$A$7:$J$31,5,FALSE)</f>
        <v>0</v>
      </c>
      <c r="AG1014" s="72">
        <f>ROW()</f>
        <v>1014</v>
      </c>
    </row>
    <row r="1015" spans="24:33" hidden="1" x14ac:dyDescent="0.35">
      <c r="X1015" s="66">
        <v>6</v>
      </c>
      <c r="Y1015" s="66" t="s">
        <v>474</v>
      </c>
      <c r="Z1015" s="66" t="s">
        <v>24</v>
      </c>
      <c r="AA1015" s="66" t="str">
        <f>IF(OR(VLOOKUP(Table1[[#This Row],[sheet]],Prg!$A$7:$F$31,6,FALSE)=Prg!$O$2,VLOOKUP(Table1[[#This Row],[sheet]],Prg!$A$7:$F$31,6,FALSE)=Prg!$O$3),"Yes","No")</f>
        <v>No</v>
      </c>
      <c r="AB1015" s="66">
        <v>2025</v>
      </c>
      <c r="AC1015" s="72">
        <v>18</v>
      </c>
      <c r="AD1015" s="66">
        <f ca="1">IF(ISERROR(VLOOKUP(Table1[[#This Row],[item]],INDIRECT("'"&amp;Table1[[#This Row],[sheet]]&amp;"'!$A$8:$T$42"),Table1[[#This Row],[r]],FALSE)),"",VLOOKUP(Table1[[#This Row],[item]],INDIRECT("'"&amp;Table1[[#This Row],[sheet]]&amp;"'!$A$8:$T$42"),Table1[[#This Row],[r]],FALSE))</f>
        <v>0</v>
      </c>
      <c r="AE1015" s="72" t="str">
        <f>IF(VLOOKUP(Table1[[#This Row],[sheet]],Prg!$A$7:$J$31,10,FALSE)="","",VLOOKUP(Table1[[#This Row],[sheet]],Prg!$A$7:$J$31,10,FALSE)*1)</f>
        <v/>
      </c>
      <c r="AF1015" s="72">
        <f>VLOOKUP(Table1[[#This Row],[sheet]],Prg!$A$7:$J$31,5,FALSE)</f>
        <v>0</v>
      </c>
      <c r="AG1015" s="72">
        <f>ROW()</f>
        <v>1015</v>
      </c>
    </row>
    <row r="1016" spans="24:33" hidden="1" x14ac:dyDescent="0.35">
      <c r="X1016" s="66">
        <v>6</v>
      </c>
      <c r="Y1016" s="66" t="s">
        <v>477</v>
      </c>
      <c r="Z1016" s="66" t="s">
        <v>25</v>
      </c>
      <c r="AA1016" s="66" t="str">
        <f>IF(OR(VLOOKUP(Table1[[#This Row],[sheet]],Prg!$A$7:$F$31,6,FALSE)=Prg!$O$2,VLOOKUP(Table1[[#This Row],[sheet]],Prg!$A$7:$F$31,6,FALSE)=Prg!$O$3),"Yes","No")</f>
        <v>No</v>
      </c>
      <c r="AB1016" s="66">
        <v>2025</v>
      </c>
      <c r="AC1016" s="72">
        <v>18</v>
      </c>
      <c r="AD1016" s="66">
        <f ca="1">IF(ISERROR(VLOOKUP(Table1[[#This Row],[item]],INDIRECT("'"&amp;Table1[[#This Row],[sheet]]&amp;"'!$A$8:$T$42"),Table1[[#This Row],[r]],FALSE)),"",VLOOKUP(Table1[[#This Row],[item]],INDIRECT("'"&amp;Table1[[#This Row],[sheet]]&amp;"'!$A$8:$T$42"),Table1[[#This Row],[r]],FALSE))</f>
        <v>0</v>
      </c>
      <c r="AE1016" s="72" t="str">
        <f>IF(VLOOKUP(Table1[[#This Row],[sheet]],Prg!$A$7:$J$31,10,FALSE)="","",VLOOKUP(Table1[[#This Row],[sheet]],Prg!$A$7:$J$31,10,FALSE)*1)</f>
        <v/>
      </c>
      <c r="AF1016" s="72">
        <f>VLOOKUP(Table1[[#This Row],[sheet]],Prg!$A$7:$J$31,5,FALSE)</f>
        <v>0</v>
      </c>
      <c r="AG1016" s="72">
        <f>ROW()</f>
        <v>1016</v>
      </c>
    </row>
    <row r="1017" spans="24:33" hidden="1" x14ac:dyDescent="0.35">
      <c r="X1017" s="66">
        <v>6</v>
      </c>
      <c r="Y1017" s="66" t="s">
        <v>478</v>
      </c>
      <c r="Z1017" s="66" t="s">
        <v>26</v>
      </c>
      <c r="AA1017" s="66" t="str">
        <f>IF(OR(VLOOKUP(Table1[[#This Row],[sheet]],Prg!$A$7:$F$31,6,FALSE)=Prg!$O$2,VLOOKUP(Table1[[#This Row],[sheet]],Prg!$A$7:$F$31,6,FALSE)=Prg!$O$3),"Yes","No")</f>
        <v>No</v>
      </c>
      <c r="AB1017" s="66">
        <v>2025</v>
      </c>
      <c r="AC1017" s="72">
        <v>18</v>
      </c>
      <c r="AD1017" s="66">
        <f ca="1">IF(ISERROR(VLOOKUP(Table1[[#This Row],[item]],INDIRECT("'"&amp;Table1[[#This Row],[sheet]]&amp;"'!$A$8:$T$42"),Table1[[#This Row],[r]],FALSE)),"",VLOOKUP(Table1[[#This Row],[item]],INDIRECT("'"&amp;Table1[[#This Row],[sheet]]&amp;"'!$A$8:$T$42"),Table1[[#This Row],[r]],FALSE))</f>
        <v>0</v>
      </c>
      <c r="AE1017" s="72" t="str">
        <f>IF(VLOOKUP(Table1[[#This Row],[sheet]],Prg!$A$7:$J$31,10,FALSE)="","",VLOOKUP(Table1[[#This Row],[sheet]],Prg!$A$7:$J$31,10,FALSE)*1)</f>
        <v/>
      </c>
      <c r="AF1017" s="72">
        <f>VLOOKUP(Table1[[#This Row],[sheet]],Prg!$A$7:$J$31,5,FALSE)</f>
        <v>0</v>
      </c>
      <c r="AG1017" s="72">
        <f>ROW()</f>
        <v>1017</v>
      </c>
    </row>
    <row r="1018" spans="24:33" hidden="1" x14ac:dyDescent="0.35">
      <c r="X1018" s="66">
        <v>6</v>
      </c>
      <c r="Y1018" s="66" t="s">
        <v>479</v>
      </c>
      <c r="Z1018" s="66" t="s">
        <v>27</v>
      </c>
      <c r="AA1018" s="66" t="str">
        <f>IF(OR(VLOOKUP(Table1[[#This Row],[sheet]],Prg!$A$7:$F$31,6,FALSE)=Prg!$O$2,VLOOKUP(Table1[[#This Row],[sheet]],Prg!$A$7:$F$31,6,FALSE)=Prg!$O$3),"Yes","No")</f>
        <v>No</v>
      </c>
      <c r="AB1018" s="66">
        <v>2025</v>
      </c>
      <c r="AC1018" s="72">
        <v>18</v>
      </c>
      <c r="AD1018" s="66">
        <f ca="1">IF(ISERROR(VLOOKUP(Table1[[#This Row],[item]],INDIRECT("'"&amp;Table1[[#This Row],[sheet]]&amp;"'!$A$8:$T$42"),Table1[[#This Row],[r]],FALSE)),"",VLOOKUP(Table1[[#This Row],[item]],INDIRECT("'"&amp;Table1[[#This Row],[sheet]]&amp;"'!$A$8:$T$42"),Table1[[#This Row],[r]],FALSE))</f>
        <v>0</v>
      </c>
      <c r="AE1018" s="72" t="str">
        <f>IF(VLOOKUP(Table1[[#This Row],[sheet]],Prg!$A$7:$J$31,10,FALSE)="","",VLOOKUP(Table1[[#This Row],[sheet]],Prg!$A$7:$J$31,10,FALSE)*1)</f>
        <v/>
      </c>
      <c r="AF1018" s="72">
        <f>VLOOKUP(Table1[[#This Row],[sheet]],Prg!$A$7:$J$31,5,FALSE)</f>
        <v>0</v>
      </c>
      <c r="AG1018" s="72">
        <f>ROW()</f>
        <v>1018</v>
      </c>
    </row>
    <row r="1019" spans="24:33" hidden="1" x14ac:dyDescent="0.35">
      <c r="X1019" s="66">
        <v>6</v>
      </c>
      <c r="Y1019" s="66" t="s">
        <v>475</v>
      </c>
      <c r="Z1019" s="66" t="s">
        <v>28</v>
      </c>
      <c r="AA1019" s="66" t="str">
        <f>IF(OR(VLOOKUP(Table1[[#This Row],[sheet]],Prg!$A$7:$F$31,6,FALSE)=Prg!$O$2,VLOOKUP(Table1[[#This Row],[sheet]],Prg!$A$7:$F$31,6,FALSE)=Prg!$O$3),"Yes","No")</f>
        <v>No</v>
      </c>
      <c r="AB1019" s="66">
        <v>2025</v>
      </c>
      <c r="AC1019" s="72">
        <v>18</v>
      </c>
      <c r="AD1019" s="66">
        <f ca="1">IF(ISERROR(VLOOKUP(Table1[[#This Row],[item]],INDIRECT("'"&amp;Table1[[#This Row],[sheet]]&amp;"'!$A$8:$T$42"),Table1[[#This Row],[r]],FALSE)),"",VLOOKUP(Table1[[#This Row],[item]],INDIRECT("'"&amp;Table1[[#This Row],[sheet]]&amp;"'!$A$8:$T$42"),Table1[[#This Row],[r]],FALSE))</f>
        <v>0</v>
      </c>
      <c r="AE1019" s="72" t="str">
        <f>IF(VLOOKUP(Table1[[#This Row],[sheet]],Prg!$A$7:$J$31,10,FALSE)="","",VLOOKUP(Table1[[#This Row],[sheet]],Prg!$A$7:$J$31,10,FALSE)*1)</f>
        <v/>
      </c>
      <c r="AF1019" s="72">
        <f>VLOOKUP(Table1[[#This Row],[sheet]],Prg!$A$7:$J$31,5,FALSE)</f>
        <v>0</v>
      </c>
      <c r="AG1019" s="72">
        <f>ROW()</f>
        <v>1019</v>
      </c>
    </row>
    <row r="1020" spans="24:33" hidden="1" x14ac:dyDescent="0.35">
      <c r="X1020" s="66">
        <v>6</v>
      </c>
      <c r="Y1020" s="66" t="s">
        <v>480</v>
      </c>
      <c r="Z1020" s="66" t="s">
        <v>29</v>
      </c>
      <c r="AA1020" s="66" t="str">
        <f>IF(OR(VLOOKUP(Table1[[#This Row],[sheet]],Prg!$A$7:$F$31,6,FALSE)=Prg!$O$2,VLOOKUP(Table1[[#This Row],[sheet]],Prg!$A$7:$F$31,6,FALSE)=Prg!$O$3),"Yes","No")</f>
        <v>No</v>
      </c>
      <c r="AB1020" s="66">
        <v>2025</v>
      </c>
      <c r="AC1020" s="72">
        <v>18</v>
      </c>
      <c r="AD1020" s="66">
        <f ca="1">IF(ISERROR(VLOOKUP(Table1[[#This Row],[item]],INDIRECT("'"&amp;Table1[[#This Row],[sheet]]&amp;"'!$A$8:$T$42"),Table1[[#This Row],[r]],FALSE)),"",VLOOKUP(Table1[[#This Row],[item]],INDIRECT("'"&amp;Table1[[#This Row],[sheet]]&amp;"'!$A$8:$T$42"),Table1[[#This Row],[r]],FALSE))</f>
        <v>0</v>
      </c>
      <c r="AE1020" s="72" t="str">
        <f>IF(VLOOKUP(Table1[[#This Row],[sheet]],Prg!$A$7:$J$31,10,FALSE)="","",VLOOKUP(Table1[[#This Row],[sheet]],Prg!$A$7:$J$31,10,FALSE)*1)</f>
        <v/>
      </c>
      <c r="AF1020" s="72">
        <f>VLOOKUP(Table1[[#This Row],[sheet]],Prg!$A$7:$J$31,5,FALSE)</f>
        <v>0</v>
      </c>
      <c r="AG1020" s="72">
        <f>ROW()</f>
        <v>1020</v>
      </c>
    </row>
    <row r="1021" spans="24:33" hidden="1" x14ac:dyDescent="0.35">
      <c r="X1021" s="66">
        <v>6</v>
      </c>
      <c r="Y1021" s="66" t="s">
        <v>481</v>
      </c>
      <c r="Z1021" s="66" t="s">
        <v>30</v>
      </c>
      <c r="AA1021" s="66" t="str">
        <f>IF(OR(VLOOKUP(Table1[[#This Row],[sheet]],Prg!$A$7:$F$31,6,FALSE)=Prg!$O$2,VLOOKUP(Table1[[#This Row],[sheet]],Prg!$A$7:$F$31,6,FALSE)=Prg!$O$3),"Yes","No")</f>
        <v>No</v>
      </c>
      <c r="AB1021" s="66">
        <v>2025</v>
      </c>
      <c r="AC1021" s="72">
        <v>18</v>
      </c>
      <c r="AD1021" s="66">
        <f ca="1">IF(ISERROR(VLOOKUP(Table1[[#This Row],[item]],INDIRECT("'"&amp;Table1[[#This Row],[sheet]]&amp;"'!$A$8:$T$42"),Table1[[#This Row],[r]],FALSE)),"",VLOOKUP(Table1[[#This Row],[item]],INDIRECT("'"&amp;Table1[[#This Row],[sheet]]&amp;"'!$A$8:$T$42"),Table1[[#This Row],[r]],FALSE))</f>
        <v>0</v>
      </c>
      <c r="AE1021" s="72" t="str">
        <f>IF(VLOOKUP(Table1[[#This Row],[sheet]],Prg!$A$7:$J$31,10,FALSE)="","",VLOOKUP(Table1[[#This Row],[sheet]],Prg!$A$7:$J$31,10,FALSE)*1)</f>
        <v/>
      </c>
      <c r="AF1021" s="72">
        <f>VLOOKUP(Table1[[#This Row],[sheet]],Prg!$A$7:$J$31,5,FALSE)</f>
        <v>0</v>
      </c>
      <c r="AG1021" s="72">
        <f>ROW()</f>
        <v>1021</v>
      </c>
    </row>
    <row r="1022" spans="24:33" hidden="1" x14ac:dyDescent="0.35">
      <c r="X1022" s="66">
        <v>6</v>
      </c>
      <c r="Y1022" s="66" t="s">
        <v>482</v>
      </c>
      <c r="Z1022" s="66" t="s">
        <v>27</v>
      </c>
      <c r="AA1022" s="66" t="str">
        <f>IF(OR(VLOOKUP(Table1[[#This Row],[sheet]],Prg!$A$7:$F$31,6,FALSE)=Prg!$O$2,VLOOKUP(Table1[[#This Row],[sheet]],Prg!$A$7:$F$31,6,FALSE)=Prg!$O$3),"Yes","No")</f>
        <v>No</v>
      </c>
      <c r="AB1022" s="66">
        <v>2025</v>
      </c>
      <c r="AC1022" s="72">
        <v>18</v>
      </c>
      <c r="AD1022" s="66">
        <f ca="1">IF(ISERROR(VLOOKUP(Table1[[#This Row],[item]],INDIRECT("'"&amp;Table1[[#This Row],[sheet]]&amp;"'!$A$8:$T$42"),Table1[[#This Row],[r]],FALSE)),"",VLOOKUP(Table1[[#This Row],[item]],INDIRECT("'"&amp;Table1[[#This Row],[sheet]]&amp;"'!$A$8:$T$42"),Table1[[#This Row],[r]],FALSE))</f>
        <v>0</v>
      </c>
      <c r="AE1022" s="72" t="str">
        <f>IF(VLOOKUP(Table1[[#This Row],[sheet]],Prg!$A$7:$J$31,10,FALSE)="","",VLOOKUP(Table1[[#This Row],[sheet]],Prg!$A$7:$J$31,10,FALSE)*1)</f>
        <v/>
      </c>
      <c r="AF1022" s="72">
        <f>VLOOKUP(Table1[[#This Row],[sheet]],Prg!$A$7:$J$31,5,FALSE)</f>
        <v>0</v>
      </c>
      <c r="AG1022" s="72">
        <f>ROW()</f>
        <v>1022</v>
      </c>
    </row>
    <row r="1023" spans="24:33" hidden="1" x14ac:dyDescent="0.35">
      <c r="X1023" s="66">
        <v>6</v>
      </c>
      <c r="Y1023" s="66" t="s">
        <v>476</v>
      </c>
      <c r="Z1023" s="66" t="s">
        <v>469</v>
      </c>
      <c r="AA1023" s="66" t="str">
        <f>IF(OR(VLOOKUP(Table1[[#This Row],[sheet]],Prg!$A$7:$F$31,6,FALSE)=Prg!$O$2,VLOOKUP(Table1[[#This Row],[sheet]],Prg!$A$7:$F$31,6,FALSE)=Prg!$O$3),"Yes","No")</f>
        <v>No</v>
      </c>
      <c r="AB1023" s="66">
        <v>2025</v>
      </c>
      <c r="AC1023" s="72">
        <v>18</v>
      </c>
      <c r="AD1023" s="66">
        <f ca="1">IF(ISERROR(VLOOKUP(Table1[[#This Row],[item]],INDIRECT("'"&amp;Table1[[#This Row],[sheet]]&amp;"'!$A$8:$T$42"),Table1[[#This Row],[r]],FALSE)),"",VLOOKUP(Table1[[#This Row],[item]],INDIRECT("'"&amp;Table1[[#This Row],[sheet]]&amp;"'!$A$8:$T$42"),Table1[[#This Row],[r]],FALSE))</f>
        <v>0</v>
      </c>
      <c r="AE1023" s="72" t="str">
        <f>IF(VLOOKUP(Table1[[#This Row],[sheet]],Prg!$A$7:$J$31,10,FALSE)="","",VLOOKUP(Table1[[#This Row],[sheet]],Prg!$A$7:$J$31,10,FALSE)*1)</f>
        <v/>
      </c>
      <c r="AF1023" s="72">
        <f>VLOOKUP(Table1[[#This Row],[sheet]],Prg!$A$7:$J$31,5,FALSE)</f>
        <v>0</v>
      </c>
      <c r="AG1023" s="72">
        <f>ROW()</f>
        <v>1023</v>
      </c>
    </row>
    <row r="1024" spans="24:33" hidden="1" x14ac:dyDescent="0.35">
      <c r="X1024" s="66">
        <v>6</v>
      </c>
      <c r="Y1024" s="66" t="s">
        <v>483</v>
      </c>
      <c r="Z1024" s="66" t="s">
        <v>470</v>
      </c>
      <c r="AA1024" s="66" t="str">
        <f>IF(OR(VLOOKUP(Table1[[#This Row],[sheet]],Prg!$A$7:$F$31,6,FALSE)=Prg!$O$2,VLOOKUP(Table1[[#This Row],[sheet]],Prg!$A$7:$F$31,6,FALSE)=Prg!$O$3),"Yes","No")</f>
        <v>No</v>
      </c>
      <c r="AB1024" s="66">
        <v>2025</v>
      </c>
      <c r="AC1024" s="72">
        <v>18</v>
      </c>
      <c r="AD1024" s="66">
        <f ca="1">IF(ISERROR(VLOOKUP(Table1[[#This Row],[item]],INDIRECT("'"&amp;Table1[[#This Row],[sheet]]&amp;"'!$A$8:$T$42"),Table1[[#This Row],[r]],FALSE)),"",VLOOKUP(Table1[[#This Row],[item]],INDIRECT("'"&amp;Table1[[#This Row],[sheet]]&amp;"'!$A$8:$T$42"),Table1[[#This Row],[r]],FALSE))</f>
        <v>0</v>
      </c>
      <c r="AE1024" s="72" t="str">
        <f>IF(VLOOKUP(Table1[[#This Row],[sheet]],Prg!$A$7:$J$31,10,FALSE)="","",VLOOKUP(Table1[[#This Row],[sheet]],Prg!$A$7:$J$31,10,FALSE)*1)</f>
        <v/>
      </c>
      <c r="AF1024" s="72">
        <f>VLOOKUP(Table1[[#This Row],[sheet]],Prg!$A$7:$J$31,5,FALSE)</f>
        <v>0</v>
      </c>
      <c r="AG1024" s="72">
        <f>ROW()</f>
        <v>1024</v>
      </c>
    </row>
    <row r="1025" spans="24:33" hidden="1" x14ac:dyDescent="0.35">
      <c r="X1025" s="66">
        <v>6</v>
      </c>
      <c r="Y1025" s="66" t="s">
        <v>484</v>
      </c>
      <c r="Z1025" s="66" t="s">
        <v>471</v>
      </c>
      <c r="AA1025" s="66" t="str">
        <f>IF(OR(VLOOKUP(Table1[[#This Row],[sheet]],Prg!$A$7:$F$31,6,FALSE)=Prg!$O$2,VLOOKUP(Table1[[#This Row],[sheet]],Prg!$A$7:$F$31,6,FALSE)=Prg!$O$3),"Yes","No")</f>
        <v>No</v>
      </c>
      <c r="AB1025" s="66">
        <v>2025</v>
      </c>
      <c r="AC1025" s="72">
        <v>18</v>
      </c>
      <c r="AD1025" s="66">
        <f ca="1">IF(ISERROR(VLOOKUP(Table1[[#This Row],[item]],INDIRECT("'"&amp;Table1[[#This Row],[sheet]]&amp;"'!$A$8:$T$42"),Table1[[#This Row],[r]],FALSE)),"",VLOOKUP(Table1[[#This Row],[item]],INDIRECT("'"&amp;Table1[[#This Row],[sheet]]&amp;"'!$A$8:$T$42"),Table1[[#This Row],[r]],FALSE))</f>
        <v>0</v>
      </c>
      <c r="AE1025" s="72" t="str">
        <f>IF(VLOOKUP(Table1[[#This Row],[sheet]],Prg!$A$7:$J$31,10,FALSE)="","",VLOOKUP(Table1[[#This Row],[sheet]],Prg!$A$7:$J$31,10,FALSE)*1)</f>
        <v/>
      </c>
      <c r="AF1025" s="72">
        <f>VLOOKUP(Table1[[#This Row],[sheet]],Prg!$A$7:$J$31,5,FALSE)</f>
        <v>0</v>
      </c>
      <c r="AG1025" s="72">
        <f>ROW()</f>
        <v>1025</v>
      </c>
    </row>
    <row r="1026" spans="24:33" hidden="1" x14ac:dyDescent="0.35">
      <c r="X1026" s="66">
        <v>6</v>
      </c>
      <c r="Y1026" s="66" t="s">
        <v>485</v>
      </c>
      <c r="Z1026" s="66" t="s">
        <v>472</v>
      </c>
      <c r="AA1026" s="66" t="str">
        <f>IF(OR(VLOOKUP(Table1[[#This Row],[sheet]],Prg!$A$7:$F$31,6,FALSE)=Prg!$O$2,VLOOKUP(Table1[[#This Row],[sheet]],Prg!$A$7:$F$31,6,FALSE)=Prg!$O$3),"Yes","No")</f>
        <v>No</v>
      </c>
      <c r="AB1026" s="66">
        <v>2025</v>
      </c>
      <c r="AC1026" s="72">
        <v>18</v>
      </c>
      <c r="AD1026" s="66">
        <f ca="1">IF(ISERROR(VLOOKUP(Table1[[#This Row],[item]],INDIRECT("'"&amp;Table1[[#This Row],[sheet]]&amp;"'!$A$8:$T$42"),Table1[[#This Row],[r]],FALSE)),"",VLOOKUP(Table1[[#This Row],[item]],INDIRECT("'"&amp;Table1[[#This Row],[sheet]]&amp;"'!$A$8:$T$42"),Table1[[#This Row],[r]],FALSE))</f>
        <v>0</v>
      </c>
      <c r="AE1026" s="72" t="str">
        <f>IF(VLOOKUP(Table1[[#This Row],[sheet]],Prg!$A$7:$J$31,10,FALSE)="","",VLOOKUP(Table1[[#This Row],[sheet]],Prg!$A$7:$J$31,10,FALSE)*1)</f>
        <v/>
      </c>
      <c r="AF1026" s="72">
        <f>VLOOKUP(Table1[[#This Row],[sheet]],Prg!$A$7:$J$31,5,FALSE)</f>
        <v>0</v>
      </c>
      <c r="AG1026" s="72">
        <f>ROW()</f>
        <v>1026</v>
      </c>
    </row>
    <row r="1027" spans="24:33" hidden="1" x14ac:dyDescent="0.35">
      <c r="X1027" s="66">
        <v>6</v>
      </c>
      <c r="Y1027" s="66" t="s">
        <v>486</v>
      </c>
      <c r="Z1027" s="66" t="s">
        <v>31</v>
      </c>
      <c r="AA1027" s="66" t="str">
        <f>IF(OR(VLOOKUP(Table1[[#This Row],[sheet]],Prg!$A$7:$F$31,6,FALSE)=Prg!$O$2,VLOOKUP(Table1[[#This Row],[sheet]],Prg!$A$7:$F$31,6,FALSE)=Prg!$O$3),"Yes","No")</f>
        <v>No</v>
      </c>
      <c r="AB1027" s="66">
        <v>2025</v>
      </c>
      <c r="AC1027" s="72">
        <v>18</v>
      </c>
      <c r="AD1027" s="66">
        <f ca="1">IF(ISERROR(VLOOKUP(Table1[[#This Row],[item]],INDIRECT("'"&amp;Table1[[#This Row],[sheet]]&amp;"'!$A$8:$T$42"),Table1[[#This Row],[r]],FALSE)),"",VLOOKUP(Table1[[#This Row],[item]],INDIRECT("'"&amp;Table1[[#This Row],[sheet]]&amp;"'!$A$8:$T$42"),Table1[[#This Row],[r]],FALSE))</f>
        <v>0</v>
      </c>
      <c r="AE1027" s="72" t="str">
        <f>IF(VLOOKUP(Table1[[#This Row],[sheet]],Prg!$A$7:$J$31,10,FALSE)="","",VLOOKUP(Table1[[#This Row],[sheet]],Prg!$A$7:$J$31,10,FALSE)*1)</f>
        <v/>
      </c>
      <c r="AF1027" s="72">
        <f>VLOOKUP(Table1[[#This Row],[sheet]],Prg!$A$7:$J$31,5,FALSE)</f>
        <v>0</v>
      </c>
      <c r="AG1027" s="72">
        <f>ROW()</f>
        <v>1027</v>
      </c>
    </row>
    <row r="1028" spans="24:33" hidden="1" x14ac:dyDescent="0.35">
      <c r="X1028" s="66">
        <v>6</v>
      </c>
      <c r="Y1028" s="66" t="s">
        <v>487</v>
      </c>
      <c r="Z1028" s="66" t="s">
        <v>12</v>
      </c>
      <c r="AA1028" s="66" t="str">
        <f>IF(OR(VLOOKUP(Table1[[#This Row],[sheet]],Prg!$A$7:$F$31,6,FALSE)=Prg!$O$2,VLOOKUP(Table1[[#This Row],[sheet]],Prg!$A$7:$F$31,6,FALSE)=Prg!$O$3),"Yes","No")</f>
        <v>No</v>
      </c>
      <c r="AB1028" s="66">
        <v>2026</v>
      </c>
      <c r="AC1028" s="72">
        <v>19</v>
      </c>
      <c r="AD1028" s="66">
        <f ca="1">IF(ISERROR(VLOOKUP(Table1[[#This Row],[item]],INDIRECT("'"&amp;Table1[[#This Row],[sheet]]&amp;"'!$A$8:$T$42"),Table1[[#This Row],[r]],FALSE)),"",VLOOKUP(Table1[[#This Row],[item]],INDIRECT("'"&amp;Table1[[#This Row],[sheet]]&amp;"'!$A$8:$T$42"),Table1[[#This Row],[r]],FALSE))</f>
        <v>0</v>
      </c>
      <c r="AE1028" s="72" t="str">
        <f>IF(VLOOKUP(Table1[[#This Row],[sheet]],Prg!$A$7:$J$31,10,FALSE)="","",VLOOKUP(Table1[[#This Row],[sheet]],Prg!$A$7:$J$31,10,FALSE)*1)</f>
        <v/>
      </c>
      <c r="AF1028" s="72">
        <f>VLOOKUP(Table1[[#This Row],[sheet]],Prg!$A$7:$J$31,5,FALSE)</f>
        <v>0</v>
      </c>
      <c r="AG1028" s="72">
        <f>ROW()</f>
        <v>1028</v>
      </c>
    </row>
    <row r="1029" spans="24:33" hidden="1" x14ac:dyDescent="0.35">
      <c r="X1029" s="66">
        <v>6</v>
      </c>
      <c r="Y1029" s="66" t="s">
        <v>488</v>
      </c>
      <c r="Z1029" s="66" t="s">
        <v>13</v>
      </c>
      <c r="AA1029" s="66" t="str">
        <f>IF(OR(VLOOKUP(Table1[[#This Row],[sheet]],Prg!$A$7:$F$31,6,FALSE)=Prg!$O$2,VLOOKUP(Table1[[#This Row],[sheet]],Prg!$A$7:$F$31,6,FALSE)=Prg!$O$3),"Yes","No")</f>
        <v>No</v>
      </c>
      <c r="AB1029" s="66">
        <v>2026</v>
      </c>
      <c r="AC1029" s="72">
        <v>19</v>
      </c>
      <c r="AD1029" s="66">
        <f ca="1">IF(ISERROR(VLOOKUP(Table1[[#This Row],[item]],INDIRECT("'"&amp;Table1[[#This Row],[sheet]]&amp;"'!$A$8:$T$42"),Table1[[#This Row],[r]],FALSE)),"",VLOOKUP(Table1[[#This Row],[item]],INDIRECT("'"&amp;Table1[[#This Row],[sheet]]&amp;"'!$A$8:$T$42"),Table1[[#This Row],[r]],FALSE))</f>
        <v>0</v>
      </c>
      <c r="AE1029" s="72" t="str">
        <f>IF(VLOOKUP(Table1[[#This Row],[sheet]],Prg!$A$7:$J$31,10,FALSE)="","",VLOOKUP(Table1[[#This Row],[sheet]],Prg!$A$7:$J$31,10,FALSE)*1)</f>
        <v/>
      </c>
      <c r="AF1029" s="72">
        <f>VLOOKUP(Table1[[#This Row],[sheet]],Prg!$A$7:$J$31,5,FALSE)</f>
        <v>0</v>
      </c>
      <c r="AG1029" s="72">
        <f>ROW()</f>
        <v>1029</v>
      </c>
    </row>
    <row r="1030" spans="24:33" hidden="1" x14ac:dyDescent="0.35">
      <c r="X1030" s="66">
        <v>6</v>
      </c>
      <c r="Y1030" s="66" t="s">
        <v>489</v>
      </c>
      <c r="Z1030" s="66" t="s">
        <v>14</v>
      </c>
      <c r="AA1030" s="66" t="str">
        <f>IF(OR(VLOOKUP(Table1[[#This Row],[sheet]],Prg!$A$7:$F$31,6,FALSE)=Prg!$O$2,VLOOKUP(Table1[[#This Row],[sheet]],Prg!$A$7:$F$31,6,FALSE)=Prg!$O$3),"Yes","No")</f>
        <v>No</v>
      </c>
      <c r="AB1030" s="66">
        <v>2026</v>
      </c>
      <c r="AC1030" s="72">
        <v>19</v>
      </c>
      <c r="AD1030" s="66">
        <f ca="1">IF(ISERROR(VLOOKUP(Table1[[#This Row],[item]],INDIRECT("'"&amp;Table1[[#This Row],[sheet]]&amp;"'!$A$8:$T$42"),Table1[[#This Row],[r]],FALSE)),"",VLOOKUP(Table1[[#This Row],[item]],INDIRECT("'"&amp;Table1[[#This Row],[sheet]]&amp;"'!$A$8:$T$42"),Table1[[#This Row],[r]],FALSE))</f>
        <v>0</v>
      </c>
      <c r="AE1030" s="72" t="str">
        <f>IF(VLOOKUP(Table1[[#This Row],[sheet]],Prg!$A$7:$J$31,10,FALSE)="","",VLOOKUP(Table1[[#This Row],[sheet]],Prg!$A$7:$J$31,10,FALSE)*1)</f>
        <v/>
      </c>
      <c r="AF1030" s="72">
        <f>VLOOKUP(Table1[[#This Row],[sheet]],Prg!$A$7:$J$31,5,FALSE)</f>
        <v>0</v>
      </c>
      <c r="AG1030" s="72">
        <f>ROW()</f>
        <v>1030</v>
      </c>
    </row>
    <row r="1031" spans="24:33" hidden="1" x14ac:dyDescent="0.35">
      <c r="X1031" s="66">
        <v>6</v>
      </c>
      <c r="Y1031" s="66" t="s">
        <v>490</v>
      </c>
      <c r="Z1031" s="66" t="s">
        <v>464</v>
      </c>
      <c r="AA1031" s="66" t="str">
        <f>IF(OR(VLOOKUP(Table1[[#This Row],[sheet]],Prg!$A$7:$F$31,6,FALSE)=Prg!$O$2,VLOOKUP(Table1[[#This Row],[sheet]],Prg!$A$7:$F$31,6,FALSE)=Prg!$O$3),"Yes","No")</f>
        <v>No</v>
      </c>
      <c r="AB1031" s="66">
        <v>2026</v>
      </c>
      <c r="AC1031" s="72">
        <v>19</v>
      </c>
      <c r="AD1031" s="66">
        <f ca="1">IF(ISERROR(VLOOKUP(Table1[[#This Row],[item]],INDIRECT("'"&amp;Table1[[#This Row],[sheet]]&amp;"'!$A$8:$T$42"),Table1[[#This Row],[r]],FALSE)),"",VLOOKUP(Table1[[#This Row],[item]],INDIRECT("'"&amp;Table1[[#This Row],[sheet]]&amp;"'!$A$8:$T$42"),Table1[[#This Row],[r]],FALSE))</f>
        <v>0</v>
      </c>
      <c r="AE1031" s="72" t="str">
        <f>IF(VLOOKUP(Table1[[#This Row],[sheet]],Prg!$A$7:$J$31,10,FALSE)="","",VLOOKUP(Table1[[#This Row],[sheet]],Prg!$A$7:$J$31,10,FALSE)*1)</f>
        <v/>
      </c>
      <c r="AF1031" s="72">
        <f>VLOOKUP(Table1[[#This Row],[sheet]],Prg!$A$7:$J$31,5,FALSE)</f>
        <v>0</v>
      </c>
      <c r="AG1031" s="72">
        <f>ROW()</f>
        <v>1031</v>
      </c>
    </row>
    <row r="1032" spans="24:33" hidden="1" x14ac:dyDescent="0.35">
      <c r="X1032" s="66">
        <v>6</v>
      </c>
      <c r="Y1032" s="66" t="s">
        <v>491</v>
      </c>
      <c r="Z1032" s="66" t="s">
        <v>15</v>
      </c>
      <c r="AA1032" s="66" t="str">
        <f>IF(OR(VLOOKUP(Table1[[#This Row],[sheet]],Prg!$A$7:$F$31,6,FALSE)=Prg!$O$2,VLOOKUP(Table1[[#This Row],[sheet]],Prg!$A$7:$F$31,6,FALSE)=Prg!$O$3),"Yes","No")</f>
        <v>No</v>
      </c>
      <c r="AB1032" s="66">
        <v>2026</v>
      </c>
      <c r="AC1032" s="72">
        <v>19</v>
      </c>
      <c r="AD1032" s="66">
        <f ca="1">IF(ISERROR(VLOOKUP(Table1[[#This Row],[item]],INDIRECT("'"&amp;Table1[[#This Row],[sheet]]&amp;"'!$A$8:$T$42"),Table1[[#This Row],[r]],FALSE)),"",VLOOKUP(Table1[[#This Row],[item]],INDIRECT("'"&amp;Table1[[#This Row],[sheet]]&amp;"'!$A$8:$T$42"),Table1[[#This Row],[r]],FALSE))</f>
        <v>0</v>
      </c>
      <c r="AE1032" s="72" t="str">
        <f>IF(VLOOKUP(Table1[[#This Row],[sheet]],Prg!$A$7:$J$31,10,FALSE)="","",VLOOKUP(Table1[[#This Row],[sheet]],Prg!$A$7:$J$31,10,FALSE)*1)</f>
        <v/>
      </c>
      <c r="AF1032" s="72">
        <f>VLOOKUP(Table1[[#This Row],[sheet]],Prg!$A$7:$J$31,5,FALSE)</f>
        <v>0</v>
      </c>
      <c r="AG1032" s="72">
        <f>ROW()</f>
        <v>1032</v>
      </c>
    </row>
    <row r="1033" spans="24:33" hidden="1" x14ac:dyDescent="0.35">
      <c r="X1033" s="66">
        <v>6</v>
      </c>
      <c r="Y1033" s="66" t="s">
        <v>492</v>
      </c>
      <c r="Z1033" s="66" t="s">
        <v>16</v>
      </c>
      <c r="AA1033" s="66" t="str">
        <f>IF(OR(VLOOKUP(Table1[[#This Row],[sheet]],Prg!$A$7:$F$31,6,FALSE)=Prg!$O$2,VLOOKUP(Table1[[#This Row],[sheet]],Prg!$A$7:$F$31,6,FALSE)=Prg!$O$3),"Yes","No")</f>
        <v>No</v>
      </c>
      <c r="AB1033" s="66">
        <v>2026</v>
      </c>
      <c r="AC1033" s="72">
        <v>19</v>
      </c>
      <c r="AD1033" s="66">
        <f ca="1">IF(ISERROR(VLOOKUP(Table1[[#This Row],[item]],INDIRECT("'"&amp;Table1[[#This Row],[sheet]]&amp;"'!$A$8:$T$42"),Table1[[#This Row],[r]],FALSE)),"",VLOOKUP(Table1[[#This Row],[item]],INDIRECT("'"&amp;Table1[[#This Row],[sheet]]&amp;"'!$A$8:$T$42"),Table1[[#This Row],[r]],FALSE))</f>
        <v>0</v>
      </c>
      <c r="AE1033" s="72" t="str">
        <f>IF(VLOOKUP(Table1[[#This Row],[sheet]],Prg!$A$7:$J$31,10,FALSE)="","",VLOOKUP(Table1[[#This Row],[sheet]],Prg!$A$7:$J$31,10,FALSE)*1)</f>
        <v/>
      </c>
      <c r="AF1033" s="72">
        <f>VLOOKUP(Table1[[#This Row],[sheet]],Prg!$A$7:$J$31,5,FALSE)</f>
        <v>0</v>
      </c>
      <c r="AG1033" s="72">
        <f>ROW()</f>
        <v>1033</v>
      </c>
    </row>
    <row r="1034" spans="24:33" hidden="1" x14ac:dyDescent="0.35">
      <c r="X1034" s="66">
        <v>6</v>
      </c>
      <c r="Y1034" s="66" t="s">
        <v>493</v>
      </c>
      <c r="Z1034" s="66" t="s">
        <v>17</v>
      </c>
      <c r="AA1034" s="66" t="str">
        <f>IF(OR(VLOOKUP(Table1[[#This Row],[sheet]],Prg!$A$7:$F$31,6,FALSE)=Prg!$O$2,VLOOKUP(Table1[[#This Row],[sheet]],Prg!$A$7:$F$31,6,FALSE)=Prg!$O$3),"Yes","No")</f>
        <v>No</v>
      </c>
      <c r="AB1034" s="66">
        <v>2026</v>
      </c>
      <c r="AC1034" s="72">
        <v>19</v>
      </c>
      <c r="AD1034" s="66">
        <f ca="1">IF(ISERROR(VLOOKUP(Table1[[#This Row],[item]],INDIRECT("'"&amp;Table1[[#This Row],[sheet]]&amp;"'!$A$8:$T$42"),Table1[[#This Row],[r]],FALSE)),"",VLOOKUP(Table1[[#This Row],[item]],INDIRECT("'"&amp;Table1[[#This Row],[sheet]]&amp;"'!$A$8:$T$42"),Table1[[#This Row],[r]],FALSE))</f>
        <v>0</v>
      </c>
      <c r="AE1034" s="72" t="str">
        <f>IF(VLOOKUP(Table1[[#This Row],[sheet]],Prg!$A$7:$J$31,10,FALSE)="","",VLOOKUP(Table1[[#This Row],[sheet]],Prg!$A$7:$J$31,10,FALSE)*1)</f>
        <v/>
      </c>
      <c r="AF1034" s="72">
        <f>VLOOKUP(Table1[[#This Row],[sheet]],Prg!$A$7:$J$31,5,FALSE)</f>
        <v>0</v>
      </c>
      <c r="AG1034" s="72">
        <f>ROW()</f>
        <v>1034</v>
      </c>
    </row>
    <row r="1035" spans="24:33" hidden="1" x14ac:dyDescent="0.35">
      <c r="X1035" s="66">
        <v>6</v>
      </c>
      <c r="Y1035" s="66" t="s">
        <v>494</v>
      </c>
      <c r="Z1035" s="66" t="s">
        <v>465</v>
      </c>
      <c r="AA1035" s="66" t="str">
        <f>IF(OR(VLOOKUP(Table1[[#This Row],[sheet]],Prg!$A$7:$F$31,6,FALSE)=Prg!$O$2,VLOOKUP(Table1[[#This Row],[sheet]],Prg!$A$7:$F$31,6,FALSE)=Prg!$O$3),"Yes","No")</f>
        <v>No</v>
      </c>
      <c r="AB1035" s="66">
        <v>2026</v>
      </c>
      <c r="AC1035" s="72">
        <v>19</v>
      </c>
      <c r="AD1035" s="66">
        <f ca="1">IF(ISERROR(VLOOKUP(Table1[[#This Row],[item]],INDIRECT("'"&amp;Table1[[#This Row],[sheet]]&amp;"'!$A$8:$T$42"),Table1[[#This Row],[r]],FALSE)),"",VLOOKUP(Table1[[#This Row],[item]],INDIRECT("'"&amp;Table1[[#This Row],[sheet]]&amp;"'!$A$8:$T$42"),Table1[[#This Row],[r]],FALSE))</f>
        <v>0</v>
      </c>
      <c r="AE1035" s="72" t="str">
        <f>IF(VLOOKUP(Table1[[#This Row],[sheet]],Prg!$A$7:$J$31,10,FALSE)="","",VLOOKUP(Table1[[#This Row],[sheet]],Prg!$A$7:$J$31,10,FALSE)*1)</f>
        <v/>
      </c>
      <c r="AF1035" s="72">
        <f>VLOOKUP(Table1[[#This Row],[sheet]],Prg!$A$7:$J$31,5,FALSE)</f>
        <v>0</v>
      </c>
      <c r="AG1035" s="72">
        <f>ROW()</f>
        <v>1035</v>
      </c>
    </row>
    <row r="1036" spans="24:33" hidden="1" x14ac:dyDescent="0.35">
      <c r="X1036" s="66">
        <v>6</v>
      </c>
      <c r="Y1036" s="66" t="s">
        <v>495</v>
      </c>
      <c r="Z1036" s="66" t="s">
        <v>18</v>
      </c>
      <c r="AA1036" s="66" t="str">
        <f>IF(OR(VLOOKUP(Table1[[#This Row],[sheet]],Prg!$A$7:$F$31,6,FALSE)=Prg!$O$2,VLOOKUP(Table1[[#This Row],[sheet]],Prg!$A$7:$F$31,6,FALSE)=Prg!$O$3),"Yes","No")</f>
        <v>No</v>
      </c>
      <c r="AB1036" s="66">
        <v>2026</v>
      </c>
      <c r="AC1036" s="72">
        <v>19</v>
      </c>
      <c r="AD1036" s="66">
        <f ca="1">IF(ISERROR(VLOOKUP(Table1[[#This Row],[item]],INDIRECT("'"&amp;Table1[[#This Row],[sheet]]&amp;"'!$A$8:$T$42"),Table1[[#This Row],[r]],FALSE)),"",VLOOKUP(Table1[[#This Row],[item]],INDIRECT("'"&amp;Table1[[#This Row],[sheet]]&amp;"'!$A$8:$T$42"),Table1[[#This Row],[r]],FALSE))</f>
        <v>0</v>
      </c>
      <c r="AE1036" s="72" t="str">
        <f>IF(VLOOKUP(Table1[[#This Row],[sheet]],Prg!$A$7:$J$31,10,FALSE)="","",VLOOKUP(Table1[[#This Row],[sheet]],Prg!$A$7:$J$31,10,FALSE)*1)</f>
        <v/>
      </c>
      <c r="AF1036" s="72">
        <f>VLOOKUP(Table1[[#This Row],[sheet]],Prg!$A$7:$J$31,5,FALSE)</f>
        <v>0</v>
      </c>
      <c r="AG1036" s="72">
        <f>ROW()</f>
        <v>1036</v>
      </c>
    </row>
    <row r="1037" spans="24:33" hidden="1" x14ac:dyDescent="0.35">
      <c r="X1037" s="66">
        <v>6</v>
      </c>
      <c r="Y1037" s="66" t="s">
        <v>496</v>
      </c>
      <c r="Z1037" s="66" t="s">
        <v>19</v>
      </c>
      <c r="AA1037" s="66" t="str">
        <f>IF(OR(VLOOKUP(Table1[[#This Row],[sheet]],Prg!$A$7:$F$31,6,FALSE)=Prg!$O$2,VLOOKUP(Table1[[#This Row],[sheet]],Prg!$A$7:$F$31,6,FALSE)=Prg!$O$3),"Yes","No")</f>
        <v>No</v>
      </c>
      <c r="AB1037" s="66">
        <v>2026</v>
      </c>
      <c r="AC1037" s="72">
        <v>19</v>
      </c>
      <c r="AD1037" s="66">
        <f ca="1">IF(ISERROR(VLOOKUP(Table1[[#This Row],[item]],INDIRECT("'"&amp;Table1[[#This Row],[sheet]]&amp;"'!$A$8:$T$42"),Table1[[#This Row],[r]],FALSE)),"",VLOOKUP(Table1[[#This Row],[item]],INDIRECT("'"&amp;Table1[[#This Row],[sheet]]&amp;"'!$A$8:$T$42"),Table1[[#This Row],[r]],FALSE))</f>
        <v>0</v>
      </c>
      <c r="AE1037" s="72" t="str">
        <f>IF(VLOOKUP(Table1[[#This Row],[sheet]],Prg!$A$7:$J$31,10,FALSE)="","",VLOOKUP(Table1[[#This Row],[sheet]],Prg!$A$7:$J$31,10,FALSE)*1)</f>
        <v/>
      </c>
      <c r="AF1037" s="72">
        <f>VLOOKUP(Table1[[#This Row],[sheet]],Prg!$A$7:$J$31,5,FALSE)</f>
        <v>0</v>
      </c>
      <c r="AG1037" s="72">
        <f>ROW()</f>
        <v>1037</v>
      </c>
    </row>
    <row r="1038" spans="24:33" hidden="1" x14ac:dyDescent="0.35">
      <c r="X1038" s="66">
        <v>6</v>
      </c>
      <c r="Y1038" s="66" t="s">
        <v>497</v>
      </c>
      <c r="Z1038" s="66" t="s">
        <v>20</v>
      </c>
      <c r="AA1038" s="66" t="str">
        <f>IF(OR(VLOOKUP(Table1[[#This Row],[sheet]],Prg!$A$7:$F$31,6,FALSE)=Prg!$O$2,VLOOKUP(Table1[[#This Row],[sheet]],Prg!$A$7:$F$31,6,FALSE)=Prg!$O$3),"Yes","No")</f>
        <v>No</v>
      </c>
      <c r="AB1038" s="66">
        <v>2026</v>
      </c>
      <c r="AC1038" s="72">
        <v>19</v>
      </c>
      <c r="AD1038" s="66">
        <f ca="1">IF(ISERROR(VLOOKUP(Table1[[#This Row],[item]],INDIRECT("'"&amp;Table1[[#This Row],[sheet]]&amp;"'!$A$8:$T$42"),Table1[[#This Row],[r]],FALSE)),"",VLOOKUP(Table1[[#This Row],[item]],INDIRECT("'"&amp;Table1[[#This Row],[sheet]]&amp;"'!$A$8:$T$42"),Table1[[#This Row],[r]],FALSE))</f>
        <v>0</v>
      </c>
      <c r="AE1038" s="72" t="str">
        <f>IF(VLOOKUP(Table1[[#This Row],[sheet]],Prg!$A$7:$J$31,10,FALSE)="","",VLOOKUP(Table1[[#This Row],[sheet]],Prg!$A$7:$J$31,10,FALSE)*1)</f>
        <v/>
      </c>
      <c r="AF1038" s="72">
        <f>VLOOKUP(Table1[[#This Row],[sheet]],Prg!$A$7:$J$31,5,FALSE)</f>
        <v>0</v>
      </c>
      <c r="AG1038" s="72">
        <f>ROW()</f>
        <v>1038</v>
      </c>
    </row>
    <row r="1039" spans="24:33" hidden="1" x14ac:dyDescent="0.35">
      <c r="X1039" s="66">
        <v>6</v>
      </c>
      <c r="Y1039" s="66" t="s">
        <v>498</v>
      </c>
      <c r="Z1039" s="66" t="s">
        <v>466</v>
      </c>
      <c r="AA1039" s="66" t="str">
        <f>IF(OR(VLOOKUP(Table1[[#This Row],[sheet]],Prg!$A$7:$F$31,6,FALSE)=Prg!$O$2,VLOOKUP(Table1[[#This Row],[sheet]],Prg!$A$7:$F$31,6,FALSE)=Prg!$O$3),"Yes","No")</f>
        <v>No</v>
      </c>
      <c r="AB1039" s="66">
        <v>2026</v>
      </c>
      <c r="AC1039" s="72">
        <v>19</v>
      </c>
      <c r="AD1039" s="66">
        <f ca="1">IF(ISERROR(VLOOKUP(Table1[[#This Row],[item]],INDIRECT("'"&amp;Table1[[#This Row],[sheet]]&amp;"'!$A$8:$T$42"),Table1[[#This Row],[r]],FALSE)),"",VLOOKUP(Table1[[#This Row],[item]],INDIRECT("'"&amp;Table1[[#This Row],[sheet]]&amp;"'!$A$8:$T$42"),Table1[[#This Row],[r]],FALSE))</f>
        <v>0</v>
      </c>
      <c r="AE1039" s="72" t="str">
        <f>IF(VLOOKUP(Table1[[#This Row],[sheet]],Prg!$A$7:$J$31,10,FALSE)="","",VLOOKUP(Table1[[#This Row],[sheet]],Prg!$A$7:$J$31,10,FALSE)*1)</f>
        <v/>
      </c>
      <c r="AF1039" s="72">
        <f>VLOOKUP(Table1[[#This Row],[sheet]],Prg!$A$7:$J$31,5,FALSE)</f>
        <v>0</v>
      </c>
      <c r="AG1039" s="72">
        <f>ROW()</f>
        <v>1039</v>
      </c>
    </row>
    <row r="1040" spans="24:33" hidden="1" x14ac:dyDescent="0.35">
      <c r="X1040" s="66">
        <v>6</v>
      </c>
      <c r="Y1040" s="66" t="s">
        <v>499</v>
      </c>
      <c r="Z1040" s="66" t="s">
        <v>21</v>
      </c>
      <c r="AA1040" s="66" t="str">
        <f>IF(OR(VLOOKUP(Table1[[#This Row],[sheet]],Prg!$A$7:$F$31,6,FALSE)=Prg!$O$2,VLOOKUP(Table1[[#This Row],[sheet]],Prg!$A$7:$F$31,6,FALSE)=Prg!$O$3),"Yes","No")</f>
        <v>No</v>
      </c>
      <c r="AB1040" s="66">
        <v>2026</v>
      </c>
      <c r="AC1040" s="72">
        <v>19</v>
      </c>
      <c r="AD1040" s="66">
        <f ca="1">IF(ISERROR(VLOOKUP(Table1[[#This Row],[item]],INDIRECT("'"&amp;Table1[[#This Row],[sheet]]&amp;"'!$A$8:$T$42"),Table1[[#This Row],[r]],FALSE)),"",VLOOKUP(Table1[[#This Row],[item]],INDIRECT("'"&amp;Table1[[#This Row],[sheet]]&amp;"'!$A$8:$T$42"),Table1[[#This Row],[r]],FALSE))</f>
        <v>0</v>
      </c>
      <c r="AE1040" s="72" t="str">
        <f>IF(VLOOKUP(Table1[[#This Row],[sheet]],Prg!$A$7:$J$31,10,FALSE)="","",VLOOKUP(Table1[[#This Row],[sheet]],Prg!$A$7:$J$31,10,FALSE)*1)</f>
        <v/>
      </c>
      <c r="AF1040" s="72">
        <f>VLOOKUP(Table1[[#This Row],[sheet]],Prg!$A$7:$J$31,5,FALSE)</f>
        <v>0</v>
      </c>
      <c r="AG1040" s="72">
        <f>ROW()</f>
        <v>1040</v>
      </c>
    </row>
    <row r="1041" spans="24:33" hidden="1" x14ac:dyDescent="0.35">
      <c r="X1041" s="66">
        <v>6</v>
      </c>
      <c r="Y1041" s="66" t="s">
        <v>500</v>
      </c>
      <c r="Z1041" s="66" t="s">
        <v>22</v>
      </c>
      <c r="AA1041" s="66" t="str">
        <f>IF(OR(VLOOKUP(Table1[[#This Row],[sheet]],Prg!$A$7:$F$31,6,FALSE)=Prg!$O$2,VLOOKUP(Table1[[#This Row],[sheet]],Prg!$A$7:$F$31,6,FALSE)=Prg!$O$3),"Yes","No")</f>
        <v>No</v>
      </c>
      <c r="AB1041" s="66">
        <v>2026</v>
      </c>
      <c r="AC1041" s="72">
        <v>19</v>
      </c>
      <c r="AD1041" s="66">
        <f ca="1">IF(ISERROR(VLOOKUP(Table1[[#This Row],[item]],INDIRECT("'"&amp;Table1[[#This Row],[sheet]]&amp;"'!$A$8:$T$42"),Table1[[#This Row],[r]],FALSE)),"",VLOOKUP(Table1[[#This Row],[item]],INDIRECT("'"&amp;Table1[[#This Row],[sheet]]&amp;"'!$A$8:$T$42"),Table1[[#This Row],[r]],FALSE))</f>
        <v>0</v>
      </c>
      <c r="AE1041" s="72" t="str">
        <f>IF(VLOOKUP(Table1[[#This Row],[sheet]],Prg!$A$7:$J$31,10,FALSE)="","",VLOOKUP(Table1[[#This Row],[sheet]],Prg!$A$7:$J$31,10,FALSE)*1)</f>
        <v/>
      </c>
      <c r="AF1041" s="72">
        <f>VLOOKUP(Table1[[#This Row],[sheet]],Prg!$A$7:$J$31,5,FALSE)</f>
        <v>0</v>
      </c>
      <c r="AG1041" s="72">
        <f>ROW()</f>
        <v>1041</v>
      </c>
    </row>
    <row r="1042" spans="24:33" hidden="1" x14ac:dyDescent="0.35">
      <c r="X1042" s="66">
        <v>6</v>
      </c>
      <c r="Y1042" s="66" t="s">
        <v>501</v>
      </c>
      <c r="Z1042" s="66" t="s">
        <v>23</v>
      </c>
      <c r="AA1042" s="66" t="str">
        <f>IF(OR(VLOOKUP(Table1[[#This Row],[sheet]],Prg!$A$7:$F$31,6,FALSE)=Prg!$O$2,VLOOKUP(Table1[[#This Row],[sheet]],Prg!$A$7:$F$31,6,FALSE)=Prg!$O$3),"Yes","No")</f>
        <v>No</v>
      </c>
      <c r="AB1042" s="66">
        <v>2026</v>
      </c>
      <c r="AC1042" s="72">
        <v>19</v>
      </c>
      <c r="AD1042" s="66">
        <f ca="1">IF(ISERROR(VLOOKUP(Table1[[#This Row],[item]],INDIRECT("'"&amp;Table1[[#This Row],[sheet]]&amp;"'!$A$8:$T$42"),Table1[[#This Row],[r]],FALSE)),"",VLOOKUP(Table1[[#This Row],[item]],INDIRECT("'"&amp;Table1[[#This Row],[sheet]]&amp;"'!$A$8:$T$42"),Table1[[#This Row],[r]],FALSE))</f>
        <v>0</v>
      </c>
      <c r="AE1042" s="72" t="str">
        <f>IF(VLOOKUP(Table1[[#This Row],[sheet]],Prg!$A$7:$J$31,10,FALSE)="","",VLOOKUP(Table1[[#This Row],[sheet]],Prg!$A$7:$J$31,10,FALSE)*1)</f>
        <v/>
      </c>
      <c r="AF1042" s="72">
        <f>VLOOKUP(Table1[[#This Row],[sheet]],Prg!$A$7:$J$31,5,FALSE)</f>
        <v>0</v>
      </c>
      <c r="AG1042" s="72">
        <f>ROW()</f>
        <v>1042</v>
      </c>
    </row>
    <row r="1043" spans="24:33" hidden="1" x14ac:dyDescent="0.35">
      <c r="X1043" s="66">
        <v>6</v>
      </c>
      <c r="Y1043" s="66" t="s">
        <v>502</v>
      </c>
      <c r="Z1043" s="66" t="s">
        <v>467</v>
      </c>
      <c r="AA1043" s="66" t="str">
        <f>IF(OR(VLOOKUP(Table1[[#This Row],[sheet]],Prg!$A$7:$F$31,6,FALSE)=Prg!$O$2,VLOOKUP(Table1[[#This Row],[sheet]],Prg!$A$7:$F$31,6,FALSE)=Prg!$O$3),"Yes","No")</f>
        <v>No</v>
      </c>
      <c r="AB1043" s="66">
        <v>2026</v>
      </c>
      <c r="AC1043" s="72">
        <v>19</v>
      </c>
      <c r="AD1043" s="66">
        <f ca="1">IF(ISERROR(VLOOKUP(Table1[[#This Row],[item]],INDIRECT("'"&amp;Table1[[#This Row],[sheet]]&amp;"'!$A$8:$T$42"),Table1[[#This Row],[r]],FALSE)),"",VLOOKUP(Table1[[#This Row],[item]],INDIRECT("'"&amp;Table1[[#This Row],[sheet]]&amp;"'!$A$8:$T$42"),Table1[[#This Row],[r]],FALSE))</f>
        <v>0</v>
      </c>
      <c r="AE1043" s="72" t="str">
        <f>IF(VLOOKUP(Table1[[#This Row],[sheet]],Prg!$A$7:$J$31,10,FALSE)="","",VLOOKUP(Table1[[#This Row],[sheet]],Prg!$A$7:$J$31,10,FALSE)*1)</f>
        <v/>
      </c>
      <c r="AF1043" s="72">
        <f>VLOOKUP(Table1[[#This Row],[sheet]],Prg!$A$7:$J$31,5,FALSE)</f>
        <v>0</v>
      </c>
      <c r="AG1043" s="72">
        <f>ROW()</f>
        <v>1043</v>
      </c>
    </row>
    <row r="1044" spans="24:33" hidden="1" x14ac:dyDescent="0.35">
      <c r="X1044" s="66">
        <v>6</v>
      </c>
      <c r="Y1044" s="66" t="s">
        <v>473</v>
      </c>
      <c r="Z1044" s="66" t="s">
        <v>1</v>
      </c>
      <c r="AA1044" s="66" t="str">
        <f>IF(OR(VLOOKUP(Table1[[#This Row],[sheet]],Prg!$A$7:$F$31,6,FALSE)=Prg!$O$2,VLOOKUP(Table1[[#This Row],[sheet]],Prg!$A$7:$F$31,6,FALSE)=Prg!$O$3),"Yes","No")</f>
        <v>No</v>
      </c>
      <c r="AB1044" s="66">
        <v>2026</v>
      </c>
      <c r="AC1044" s="72">
        <v>19</v>
      </c>
      <c r="AD1044" s="66">
        <f ca="1">IF(ISERROR(VLOOKUP(Table1[[#This Row],[item]],INDIRECT("'"&amp;Table1[[#This Row],[sheet]]&amp;"'!$A$8:$T$42"),Table1[[#This Row],[r]],FALSE)),"",VLOOKUP(Table1[[#This Row],[item]],INDIRECT("'"&amp;Table1[[#This Row],[sheet]]&amp;"'!$A$8:$T$42"),Table1[[#This Row],[r]],FALSE))</f>
        <v>0</v>
      </c>
      <c r="AE1044" s="72" t="str">
        <f>IF(VLOOKUP(Table1[[#This Row],[sheet]],Prg!$A$7:$J$31,10,FALSE)="","",VLOOKUP(Table1[[#This Row],[sheet]],Prg!$A$7:$J$31,10,FALSE)*1)</f>
        <v/>
      </c>
      <c r="AF1044" s="72">
        <f>VLOOKUP(Table1[[#This Row],[sheet]],Prg!$A$7:$J$31,5,FALSE)</f>
        <v>0</v>
      </c>
      <c r="AG1044" s="72">
        <f>ROW()</f>
        <v>1044</v>
      </c>
    </row>
    <row r="1045" spans="24:33" hidden="1" x14ac:dyDescent="0.35">
      <c r="X1045" s="66">
        <v>6</v>
      </c>
      <c r="Y1045" s="66" t="s">
        <v>474</v>
      </c>
      <c r="Z1045" s="66" t="s">
        <v>24</v>
      </c>
      <c r="AA1045" s="66" t="str">
        <f>IF(OR(VLOOKUP(Table1[[#This Row],[sheet]],Prg!$A$7:$F$31,6,FALSE)=Prg!$O$2,VLOOKUP(Table1[[#This Row],[sheet]],Prg!$A$7:$F$31,6,FALSE)=Prg!$O$3),"Yes","No")</f>
        <v>No</v>
      </c>
      <c r="AB1045" s="66">
        <v>2026</v>
      </c>
      <c r="AC1045" s="72">
        <v>19</v>
      </c>
      <c r="AD1045" s="66">
        <f ca="1">IF(ISERROR(VLOOKUP(Table1[[#This Row],[item]],INDIRECT("'"&amp;Table1[[#This Row],[sheet]]&amp;"'!$A$8:$T$42"),Table1[[#This Row],[r]],FALSE)),"",VLOOKUP(Table1[[#This Row],[item]],INDIRECT("'"&amp;Table1[[#This Row],[sheet]]&amp;"'!$A$8:$T$42"),Table1[[#This Row],[r]],FALSE))</f>
        <v>0</v>
      </c>
      <c r="AE1045" s="72" t="str">
        <f>IF(VLOOKUP(Table1[[#This Row],[sheet]],Prg!$A$7:$J$31,10,FALSE)="","",VLOOKUP(Table1[[#This Row],[sheet]],Prg!$A$7:$J$31,10,FALSE)*1)</f>
        <v/>
      </c>
      <c r="AF1045" s="72">
        <f>VLOOKUP(Table1[[#This Row],[sheet]],Prg!$A$7:$J$31,5,FALSE)</f>
        <v>0</v>
      </c>
      <c r="AG1045" s="72">
        <f>ROW()</f>
        <v>1045</v>
      </c>
    </row>
    <row r="1046" spans="24:33" hidden="1" x14ac:dyDescent="0.35">
      <c r="X1046" s="66">
        <v>6</v>
      </c>
      <c r="Y1046" s="66" t="s">
        <v>477</v>
      </c>
      <c r="Z1046" s="66" t="s">
        <v>25</v>
      </c>
      <c r="AA1046" s="66" t="str">
        <f>IF(OR(VLOOKUP(Table1[[#This Row],[sheet]],Prg!$A$7:$F$31,6,FALSE)=Prg!$O$2,VLOOKUP(Table1[[#This Row],[sheet]],Prg!$A$7:$F$31,6,FALSE)=Prg!$O$3),"Yes","No")</f>
        <v>No</v>
      </c>
      <c r="AB1046" s="66">
        <v>2026</v>
      </c>
      <c r="AC1046" s="72">
        <v>19</v>
      </c>
      <c r="AD1046" s="66">
        <f ca="1">IF(ISERROR(VLOOKUP(Table1[[#This Row],[item]],INDIRECT("'"&amp;Table1[[#This Row],[sheet]]&amp;"'!$A$8:$T$42"),Table1[[#This Row],[r]],FALSE)),"",VLOOKUP(Table1[[#This Row],[item]],INDIRECT("'"&amp;Table1[[#This Row],[sheet]]&amp;"'!$A$8:$T$42"),Table1[[#This Row],[r]],FALSE))</f>
        <v>0</v>
      </c>
      <c r="AE1046" s="72" t="str">
        <f>IF(VLOOKUP(Table1[[#This Row],[sheet]],Prg!$A$7:$J$31,10,FALSE)="","",VLOOKUP(Table1[[#This Row],[sheet]],Prg!$A$7:$J$31,10,FALSE)*1)</f>
        <v/>
      </c>
      <c r="AF1046" s="72">
        <f>VLOOKUP(Table1[[#This Row],[sheet]],Prg!$A$7:$J$31,5,FALSE)</f>
        <v>0</v>
      </c>
      <c r="AG1046" s="72">
        <f>ROW()</f>
        <v>1046</v>
      </c>
    </row>
    <row r="1047" spans="24:33" hidden="1" x14ac:dyDescent="0.35">
      <c r="X1047" s="66">
        <v>6</v>
      </c>
      <c r="Y1047" s="66" t="s">
        <v>478</v>
      </c>
      <c r="Z1047" s="66" t="s">
        <v>26</v>
      </c>
      <c r="AA1047" s="66" t="str">
        <f>IF(OR(VLOOKUP(Table1[[#This Row],[sheet]],Prg!$A$7:$F$31,6,FALSE)=Prg!$O$2,VLOOKUP(Table1[[#This Row],[sheet]],Prg!$A$7:$F$31,6,FALSE)=Prg!$O$3),"Yes","No")</f>
        <v>No</v>
      </c>
      <c r="AB1047" s="66">
        <v>2026</v>
      </c>
      <c r="AC1047" s="72">
        <v>19</v>
      </c>
      <c r="AD1047" s="66">
        <f ca="1">IF(ISERROR(VLOOKUP(Table1[[#This Row],[item]],INDIRECT("'"&amp;Table1[[#This Row],[sheet]]&amp;"'!$A$8:$T$42"),Table1[[#This Row],[r]],FALSE)),"",VLOOKUP(Table1[[#This Row],[item]],INDIRECT("'"&amp;Table1[[#This Row],[sheet]]&amp;"'!$A$8:$T$42"),Table1[[#This Row],[r]],FALSE))</f>
        <v>0</v>
      </c>
      <c r="AE1047" s="72" t="str">
        <f>IF(VLOOKUP(Table1[[#This Row],[sheet]],Prg!$A$7:$J$31,10,FALSE)="","",VLOOKUP(Table1[[#This Row],[sheet]],Prg!$A$7:$J$31,10,FALSE)*1)</f>
        <v/>
      </c>
      <c r="AF1047" s="72">
        <f>VLOOKUP(Table1[[#This Row],[sheet]],Prg!$A$7:$J$31,5,FALSE)</f>
        <v>0</v>
      </c>
      <c r="AG1047" s="72">
        <f>ROW()</f>
        <v>1047</v>
      </c>
    </row>
    <row r="1048" spans="24:33" hidden="1" x14ac:dyDescent="0.35">
      <c r="X1048" s="66">
        <v>6</v>
      </c>
      <c r="Y1048" s="66" t="s">
        <v>479</v>
      </c>
      <c r="Z1048" s="66" t="s">
        <v>27</v>
      </c>
      <c r="AA1048" s="66" t="str">
        <f>IF(OR(VLOOKUP(Table1[[#This Row],[sheet]],Prg!$A$7:$F$31,6,FALSE)=Prg!$O$2,VLOOKUP(Table1[[#This Row],[sheet]],Prg!$A$7:$F$31,6,FALSE)=Prg!$O$3),"Yes","No")</f>
        <v>No</v>
      </c>
      <c r="AB1048" s="66">
        <v>2026</v>
      </c>
      <c r="AC1048" s="72">
        <v>19</v>
      </c>
      <c r="AD1048" s="66">
        <f ca="1">IF(ISERROR(VLOOKUP(Table1[[#This Row],[item]],INDIRECT("'"&amp;Table1[[#This Row],[sheet]]&amp;"'!$A$8:$T$42"),Table1[[#This Row],[r]],FALSE)),"",VLOOKUP(Table1[[#This Row],[item]],INDIRECT("'"&amp;Table1[[#This Row],[sheet]]&amp;"'!$A$8:$T$42"),Table1[[#This Row],[r]],FALSE))</f>
        <v>0</v>
      </c>
      <c r="AE1048" s="72" t="str">
        <f>IF(VLOOKUP(Table1[[#This Row],[sheet]],Prg!$A$7:$J$31,10,FALSE)="","",VLOOKUP(Table1[[#This Row],[sheet]],Prg!$A$7:$J$31,10,FALSE)*1)</f>
        <v/>
      </c>
      <c r="AF1048" s="72">
        <f>VLOOKUP(Table1[[#This Row],[sheet]],Prg!$A$7:$J$31,5,FALSE)</f>
        <v>0</v>
      </c>
      <c r="AG1048" s="72">
        <f>ROW()</f>
        <v>1048</v>
      </c>
    </row>
    <row r="1049" spans="24:33" hidden="1" x14ac:dyDescent="0.35">
      <c r="X1049" s="66">
        <v>6</v>
      </c>
      <c r="Y1049" s="66" t="s">
        <v>475</v>
      </c>
      <c r="Z1049" s="66" t="s">
        <v>28</v>
      </c>
      <c r="AA1049" s="66" t="str">
        <f>IF(OR(VLOOKUP(Table1[[#This Row],[sheet]],Prg!$A$7:$F$31,6,FALSE)=Prg!$O$2,VLOOKUP(Table1[[#This Row],[sheet]],Prg!$A$7:$F$31,6,FALSE)=Prg!$O$3),"Yes","No")</f>
        <v>No</v>
      </c>
      <c r="AB1049" s="66">
        <v>2026</v>
      </c>
      <c r="AC1049" s="72">
        <v>19</v>
      </c>
      <c r="AD1049" s="66">
        <f ca="1">IF(ISERROR(VLOOKUP(Table1[[#This Row],[item]],INDIRECT("'"&amp;Table1[[#This Row],[sheet]]&amp;"'!$A$8:$T$42"),Table1[[#This Row],[r]],FALSE)),"",VLOOKUP(Table1[[#This Row],[item]],INDIRECT("'"&amp;Table1[[#This Row],[sheet]]&amp;"'!$A$8:$T$42"),Table1[[#This Row],[r]],FALSE))</f>
        <v>0</v>
      </c>
      <c r="AE1049" s="72" t="str">
        <f>IF(VLOOKUP(Table1[[#This Row],[sheet]],Prg!$A$7:$J$31,10,FALSE)="","",VLOOKUP(Table1[[#This Row],[sheet]],Prg!$A$7:$J$31,10,FALSE)*1)</f>
        <v/>
      </c>
      <c r="AF1049" s="72">
        <f>VLOOKUP(Table1[[#This Row],[sheet]],Prg!$A$7:$J$31,5,FALSE)</f>
        <v>0</v>
      </c>
      <c r="AG1049" s="72">
        <f>ROW()</f>
        <v>1049</v>
      </c>
    </row>
    <row r="1050" spans="24:33" hidden="1" x14ac:dyDescent="0.35">
      <c r="X1050" s="66">
        <v>6</v>
      </c>
      <c r="Y1050" s="66" t="s">
        <v>480</v>
      </c>
      <c r="Z1050" s="66" t="s">
        <v>29</v>
      </c>
      <c r="AA1050" s="66" t="str">
        <f>IF(OR(VLOOKUP(Table1[[#This Row],[sheet]],Prg!$A$7:$F$31,6,FALSE)=Prg!$O$2,VLOOKUP(Table1[[#This Row],[sheet]],Prg!$A$7:$F$31,6,FALSE)=Prg!$O$3),"Yes","No")</f>
        <v>No</v>
      </c>
      <c r="AB1050" s="66">
        <v>2026</v>
      </c>
      <c r="AC1050" s="72">
        <v>19</v>
      </c>
      <c r="AD1050" s="66">
        <f ca="1">IF(ISERROR(VLOOKUP(Table1[[#This Row],[item]],INDIRECT("'"&amp;Table1[[#This Row],[sheet]]&amp;"'!$A$8:$T$42"),Table1[[#This Row],[r]],FALSE)),"",VLOOKUP(Table1[[#This Row],[item]],INDIRECT("'"&amp;Table1[[#This Row],[sheet]]&amp;"'!$A$8:$T$42"),Table1[[#This Row],[r]],FALSE))</f>
        <v>0</v>
      </c>
      <c r="AE1050" s="72" t="str">
        <f>IF(VLOOKUP(Table1[[#This Row],[sheet]],Prg!$A$7:$J$31,10,FALSE)="","",VLOOKUP(Table1[[#This Row],[sheet]],Prg!$A$7:$J$31,10,FALSE)*1)</f>
        <v/>
      </c>
      <c r="AF1050" s="72">
        <f>VLOOKUP(Table1[[#This Row],[sheet]],Prg!$A$7:$J$31,5,FALSE)</f>
        <v>0</v>
      </c>
      <c r="AG1050" s="72">
        <f>ROW()</f>
        <v>1050</v>
      </c>
    </row>
    <row r="1051" spans="24:33" hidden="1" x14ac:dyDescent="0.35">
      <c r="X1051" s="66">
        <v>6</v>
      </c>
      <c r="Y1051" s="66" t="s">
        <v>481</v>
      </c>
      <c r="Z1051" s="66" t="s">
        <v>30</v>
      </c>
      <c r="AA1051" s="66" t="str">
        <f>IF(OR(VLOOKUP(Table1[[#This Row],[sheet]],Prg!$A$7:$F$31,6,FALSE)=Prg!$O$2,VLOOKUP(Table1[[#This Row],[sheet]],Prg!$A$7:$F$31,6,FALSE)=Prg!$O$3),"Yes","No")</f>
        <v>No</v>
      </c>
      <c r="AB1051" s="66">
        <v>2026</v>
      </c>
      <c r="AC1051" s="72">
        <v>19</v>
      </c>
      <c r="AD1051" s="66">
        <f ca="1">IF(ISERROR(VLOOKUP(Table1[[#This Row],[item]],INDIRECT("'"&amp;Table1[[#This Row],[sheet]]&amp;"'!$A$8:$T$42"),Table1[[#This Row],[r]],FALSE)),"",VLOOKUP(Table1[[#This Row],[item]],INDIRECT("'"&amp;Table1[[#This Row],[sheet]]&amp;"'!$A$8:$T$42"),Table1[[#This Row],[r]],FALSE))</f>
        <v>0</v>
      </c>
      <c r="AE1051" s="72" t="str">
        <f>IF(VLOOKUP(Table1[[#This Row],[sheet]],Prg!$A$7:$J$31,10,FALSE)="","",VLOOKUP(Table1[[#This Row],[sheet]],Prg!$A$7:$J$31,10,FALSE)*1)</f>
        <v/>
      </c>
      <c r="AF1051" s="72">
        <f>VLOOKUP(Table1[[#This Row],[sheet]],Prg!$A$7:$J$31,5,FALSE)</f>
        <v>0</v>
      </c>
      <c r="AG1051" s="72">
        <f>ROW()</f>
        <v>1051</v>
      </c>
    </row>
    <row r="1052" spans="24:33" hidden="1" x14ac:dyDescent="0.35">
      <c r="X1052" s="66">
        <v>6</v>
      </c>
      <c r="Y1052" s="66" t="s">
        <v>482</v>
      </c>
      <c r="Z1052" s="66" t="s">
        <v>27</v>
      </c>
      <c r="AA1052" s="66" t="str">
        <f>IF(OR(VLOOKUP(Table1[[#This Row],[sheet]],Prg!$A$7:$F$31,6,FALSE)=Prg!$O$2,VLOOKUP(Table1[[#This Row],[sheet]],Prg!$A$7:$F$31,6,FALSE)=Prg!$O$3),"Yes","No")</f>
        <v>No</v>
      </c>
      <c r="AB1052" s="66">
        <v>2026</v>
      </c>
      <c r="AC1052" s="72">
        <v>19</v>
      </c>
      <c r="AD1052" s="66">
        <f ca="1">IF(ISERROR(VLOOKUP(Table1[[#This Row],[item]],INDIRECT("'"&amp;Table1[[#This Row],[sheet]]&amp;"'!$A$8:$T$42"),Table1[[#This Row],[r]],FALSE)),"",VLOOKUP(Table1[[#This Row],[item]],INDIRECT("'"&amp;Table1[[#This Row],[sheet]]&amp;"'!$A$8:$T$42"),Table1[[#This Row],[r]],FALSE))</f>
        <v>0</v>
      </c>
      <c r="AE1052" s="72" t="str">
        <f>IF(VLOOKUP(Table1[[#This Row],[sheet]],Prg!$A$7:$J$31,10,FALSE)="","",VLOOKUP(Table1[[#This Row],[sheet]],Prg!$A$7:$J$31,10,FALSE)*1)</f>
        <v/>
      </c>
      <c r="AF1052" s="72">
        <f>VLOOKUP(Table1[[#This Row],[sheet]],Prg!$A$7:$J$31,5,FALSE)</f>
        <v>0</v>
      </c>
      <c r="AG1052" s="72">
        <f>ROW()</f>
        <v>1052</v>
      </c>
    </row>
    <row r="1053" spans="24:33" hidden="1" x14ac:dyDescent="0.35">
      <c r="X1053" s="66">
        <v>6</v>
      </c>
      <c r="Y1053" s="66" t="s">
        <v>476</v>
      </c>
      <c r="Z1053" s="66" t="s">
        <v>469</v>
      </c>
      <c r="AA1053" s="66" t="str">
        <f>IF(OR(VLOOKUP(Table1[[#This Row],[sheet]],Prg!$A$7:$F$31,6,FALSE)=Prg!$O$2,VLOOKUP(Table1[[#This Row],[sheet]],Prg!$A$7:$F$31,6,FALSE)=Prg!$O$3),"Yes","No")</f>
        <v>No</v>
      </c>
      <c r="AB1053" s="66">
        <v>2026</v>
      </c>
      <c r="AC1053" s="72">
        <v>19</v>
      </c>
      <c r="AD1053" s="66">
        <f ca="1">IF(ISERROR(VLOOKUP(Table1[[#This Row],[item]],INDIRECT("'"&amp;Table1[[#This Row],[sheet]]&amp;"'!$A$8:$T$42"),Table1[[#This Row],[r]],FALSE)),"",VLOOKUP(Table1[[#This Row],[item]],INDIRECT("'"&amp;Table1[[#This Row],[sheet]]&amp;"'!$A$8:$T$42"),Table1[[#This Row],[r]],FALSE))</f>
        <v>0</v>
      </c>
      <c r="AE1053" s="72" t="str">
        <f>IF(VLOOKUP(Table1[[#This Row],[sheet]],Prg!$A$7:$J$31,10,FALSE)="","",VLOOKUP(Table1[[#This Row],[sheet]],Prg!$A$7:$J$31,10,FALSE)*1)</f>
        <v/>
      </c>
      <c r="AF1053" s="72">
        <f>VLOOKUP(Table1[[#This Row],[sheet]],Prg!$A$7:$J$31,5,FALSE)</f>
        <v>0</v>
      </c>
      <c r="AG1053" s="72">
        <f>ROW()</f>
        <v>1053</v>
      </c>
    </row>
    <row r="1054" spans="24:33" hidden="1" x14ac:dyDescent="0.35">
      <c r="X1054" s="66">
        <v>6</v>
      </c>
      <c r="Y1054" s="66" t="s">
        <v>483</v>
      </c>
      <c r="Z1054" s="66" t="s">
        <v>470</v>
      </c>
      <c r="AA1054" s="66" t="str">
        <f>IF(OR(VLOOKUP(Table1[[#This Row],[sheet]],Prg!$A$7:$F$31,6,FALSE)=Prg!$O$2,VLOOKUP(Table1[[#This Row],[sheet]],Prg!$A$7:$F$31,6,FALSE)=Prg!$O$3),"Yes","No")</f>
        <v>No</v>
      </c>
      <c r="AB1054" s="66">
        <v>2026</v>
      </c>
      <c r="AC1054" s="72">
        <v>19</v>
      </c>
      <c r="AD1054" s="66">
        <f ca="1">IF(ISERROR(VLOOKUP(Table1[[#This Row],[item]],INDIRECT("'"&amp;Table1[[#This Row],[sheet]]&amp;"'!$A$8:$T$42"),Table1[[#This Row],[r]],FALSE)),"",VLOOKUP(Table1[[#This Row],[item]],INDIRECT("'"&amp;Table1[[#This Row],[sheet]]&amp;"'!$A$8:$T$42"),Table1[[#This Row],[r]],FALSE))</f>
        <v>0</v>
      </c>
      <c r="AE1054" s="72" t="str">
        <f>IF(VLOOKUP(Table1[[#This Row],[sheet]],Prg!$A$7:$J$31,10,FALSE)="","",VLOOKUP(Table1[[#This Row],[sheet]],Prg!$A$7:$J$31,10,FALSE)*1)</f>
        <v/>
      </c>
      <c r="AF1054" s="72">
        <f>VLOOKUP(Table1[[#This Row],[sheet]],Prg!$A$7:$J$31,5,FALSE)</f>
        <v>0</v>
      </c>
      <c r="AG1054" s="72">
        <f>ROW()</f>
        <v>1054</v>
      </c>
    </row>
    <row r="1055" spans="24:33" hidden="1" x14ac:dyDescent="0.35">
      <c r="X1055" s="66">
        <v>6</v>
      </c>
      <c r="Y1055" s="66" t="s">
        <v>484</v>
      </c>
      <c r="Z1055" s="66" t="s">
        <v>471</v>
      </c>
      <c r="AA1055" s="66" t="str">
        <f>IF(OR(VLOOKUP(Table1[[#This Row],[sheet]],Prg!$A$7:$F$31,6,FALSE)=Prg!$O$2,VLOOKUP(Table1[[#This Row],[sheet]],Prg!$A$7:$F$31,6,FALSE)=Prg!$O$3),"Yes","No")</f>
        <v>No</v>
      </c>
      <c r="AB1055" s="66">
        <v>2026</v>
      </c>
      <c r="AC1055" s="72">
        <v>19</v>
      </c>
      <c r="AD1055" s="66">
        <f ca="1">IF(ISERROR(VLOOKUP(Table1[[#This Row],[item]],INDIRECT("'"&amp;Table1[[#This Row],[sheet]]&amp;"'!$A$8:$T$42"),Table1[[#This Row],[r]],FALSE)),"",VLOOKUP(Table1[[#This Row],[item]],INDIRECT("'"&amp;Table1[[#This Row],[sheet]]&amp;"'!$A$8:$T$42"),Table1[[#This Row],[r]],FALSE))</f>
        <v>0</v>
      </c>
      <c r="AE1055" s="72" t="str">
        <f>IF(VLOOKUP(Table1[[#This Row],[sheet]],Prg!$A$7:$J$31,10,FALSE)="","",VLOOKUP(Table1[[#This Row],[sheet]],Prg!$A$7:$J$31,10,FALSE)*1)</f>
        <v/>
      </c>
      <c r="AF1055" s="72">
        <f>VLOOKUP(Table1[[#This Row],[sheet]],Prg!$A$7:$J$31,5,FALSE)</f>
        <v>0</v>
      </c>
      <c r="AG1055" s="72">
        <f>ROW()</f>
        <v>1055</v>
      </c>
    </row>
    <row r="1056" spans="24:33" hidden="1" x14ac:dyDescent="0.35">
      <c r="X1056" s="66">
        <v>6</v>
      </c>
      <c r="Y1056" s="66" t="s">
        <v>485</v>
      </c>
      <c r="Z1056" s="66" t="s">
        <v>472</v>
      </c>
      <c r="AA1056" s="66" t="str">
        <f>IF(OR(VLOOKUP(Table1[[#This Row],[sheet]],Prg!$A$7:$F$31,6,FALSE)=Prg!$O$2,VLOOKUP(Table1[[#This Row],[sheet]],Prg!$A$7:$F$31,6,FALSE)=Prg!$O$3),"Yes","No")</f>
        <v>No</v>
      </c>
      <c r="AB1056" s="66">
        <v>2026</v>
      </c>
      <c r="AC1056" s="72">
        <v>19</v>
      </c>
      <c r="AD1056" s="66">
        <f ca="1">IF(ISERROR(VLOOKUP(Table1[[#This Row],[item]],INDIRECT("'"&amp;Table1[[#This Row],[sheet]]&amp;"'!$A$8:$T$42"),Table1[[#This Row],[r]],FALSE)),"",VLOOKUP(Table1[[#This Row],[item]],INDIRECT("'"&amp;Table1[[#This Row],[sheet]]&amp;"'!$A$8:$T$42"),Table1[[#This Row],[r]],FALSE))</f>
        <v>0</v>
      </c>
      <c r="AE1056" s="72" t="str">
        <f>IF(VLOOKUP(Table1[[#This Row],[sheet]],Prg!$A$7:$J$31,10,FALSE)="","",VLOOKUP(Table1[[#This Row],[sheet]],Prg!$A$7:$J$31,10,FALSE)*1)</f>
        <v/>
      </c>
      <c r="AF1056" s="72">
        <f>VLOOKUP(Table1[[#This Row],[sheet]],Prg!$A$7:$J$31,5,FALSE)</f>
        <v>0</v>
      </c>
      <c r="AG1056" s="72">
        <f>ROW()</f>
        <v>1056</v>
      </c>
    </row>
    <row r="1057" spans="24:33" hidden="1" x14ac:dyDescent="0.35">
      <c r="X1057" s="66">
        <v>6</v>
      </c>
      <c r="Y1057" s="66" t="s">
        <v>486</v>
      </c>
      <c r="Z1057" s="66" t="s">
        <v>31</v>
      </c>
      <c r="AA1057" s="66" t="str">
        <f>IF(OR(VLOOKUP(Table1[[#This Row],[sheet]],Prg!$A$7:$F$31,6,FALSE)=Prg!$O$2,VLOOKUP(Table1[[#This Row],[sheet]],Prg!$A$7:$F$31,6,FALSE)=Prg!$O$3),"Yes","No")</f>
        <v>No</v>
      </c>
      <c r="AB1057" s="66">
        <v>2026</v>
      </c>
      <c r="AC1057" s="72">
        <v>19</v>
      </c>
      <c r="AD1057" s="66">
        <f ca="1">IF(ISERROR(VLOOKUP(Table1[[#This Row],[item]],INDIRECT("'"&amp;Table1[[#This Row],[sheet]]&amp;"'!$A$8:$T$42"),Table1[[#This Row],[r]],FALSE)),"",VLOOKUP(Table1[[#This Row],[item]],INDIRECT("'"&amp;Table1[[#This Row],[sheet]]&amp;"'!$A$8:$T$42"),Table1[[#This Row],[r]],FALSE))</f>
        <v>0</v>
      </c>
      <c r="AE1057" s="72" t="str">
        <f>IF(VLOOKUP(Table1[[#This Row],[sheet]],Prg!$A$7:$J$31,10,FALSE)="","",VLOOKUP(Table1[[#This Row],[sheet]],Prg!$A$7:$J$31,10,FALSE)*1)</f>
        <v/>
      </c>
      <c r="AF1057" s="72">
        <f>VLOOKUP(Table1[[#This Row],[sheet]],Prg!$A$7:$J$31,5,FALSE)</f>
        <v>0</v>
      </c>
      <c r="AG1057" s="72">
        <f>ROW()</f>
        <v>1057</v>
      </c>
    </row>
    <row r="1058" spans="24:33" hidden="1" x14ac:dyDescent="0.35">
      <c r="X1058" s="66">
        <v>6</v>
      </c>
      <c r="Y1058" s="66" t="s">
        <v>487</v>
      </c>
      <c r="Z1058" s="66" t="s">
        <v>12</v>
      </c>
      <c r="AA1058" s="66" t="str">
        <f>IF(OR(VLOOKUP(Table1[[#This Row],[sheet]],Prg!$A$7:$F$31,6,FALSE)=Prg!$O$2,VLOOKUP(Table1[[#This Row],[sheet]],Prg!$A$7:$F$31,6,FALSE)=Prg!$O$3),"Yes","No")</f>
        <v>No</v>
      </c>
      <c r="AB1058" s="66" t="s">
        <v>2</v>
      </c>
      <c r="AC1058" s="72">
        <v>20</v>
      </c>
      <c r="AD1058" s="66">
        <f ca="1">IF(ISERROR(VLOOKUP(Table1[[#This Row],[item]],INDIRECT("'"&amp;Table1[[#This Row],[sheet]]&amp;"'!$A$8:$T$42"),Table1[[#This Row],[r]],FALSE)),"",VLOOKUP(Table1[[#This Row],[item]],INDIRECT("'"&amp;Table1[[#This Row],[sheet]]&amp;"'!$A$8:$T$42"),Table1[[#This Row],[r]],FALSE))</f>
        <v>0</v>
      </c>
      <c r="AE1058" s="72" t="str">
        <f>IF(VLOOKUP(Table1[[#This Row],[sheet]],Prg!$A$7:$J$31,10,FALSE)="","",VLOOKUP(Table1[[#This Row],[sheet]],Prg!$A$7:$J$31,10,FALSE)*1)</f>
        <v/>
      </c>
      <c r="AF1058" s="72">
        <f>VLOOKUP(Table1[[#This Row],[sheet]],Prg!$A$7:$J$31,5,FALSE)</f>
        <v>0</v>
      </c>
      <c r="AG1058" s="72">
        <f>ROW()</f>
        <v>1058</v>
      </c>
    </row>
    <row r="1059" spans="24:33" hidden="1" x14ac:dyDescent="0.35">
      <c r="X1059" s="66">
        <v>6</v>
      </c>
      <c r="Y1059" s="66" t="s">
        <v>488</v>
      </c>
      <c r="Z1059" s="66" t="s">
        <v>13</v>
      </c>
      <c r="AA1059" s="66" t="str">
        <f>IF(OR(VLOOKUP(Table1[[#This Row],[sheet]],Prg!$A$7:$F$31,6,FALSE)=Prg!$O$2,VLOOKUP(Table1[[#This Row],[sheet]],Prg!$A$7:$F$31,6,FALSE)=Prg!$O$3),"Yes","No")</f>
        <v>No</v>
      </c>
      <c r="AB1059" s="66" t="s">
        <v>2</v>
      </c>
      <c r="AC1059" s="72">
        <v>20</v>
      </c>
      <c r="AD1059" s="66">
        <f ca="1">IF(ISERROR(VLOOKUP(Table1[[#This Row],[item]],INDIRECT("'"&amp;Table1[[#This Row],[sheet]]&amp;"'!$A$8:$T$42"),Table1[[#This Row],[r]],FALSE)),"",VLOOKUP(Table1[[#This Row],[item]],INDIRECT("'"&amp;Table1[[#This Row],[sheet]]&amp;"'!$A$8:$T$42"),Table1[[#This Row],[r]],FALSE))</f>
        <v>0</v>
      </c>
      <c r="AE1059" s="72" t="str">
        <f>IF(VLOOKUP(Table1[[#This Row],[sheet]],Prg!$A$7:$J$31,10,FALSE)="","",VLOOKUP(Table1[[#This Row],[sheet]],Prg!$A$7:$J$31,10,FALSE)*1)</f>
        <v/>
      </c>
      <c r="AF1059" s="72">
        <f>VLOOKUP(Table1[[#This Row],[sheet]],Prg!$A$7:$J$31,5,FALSE)</f>
        <v>0</v>
      </c>
      <c r="AG1059" s="72">
        <f>ROW()</f>
        <v>1059</v>
      </c>
    </row>
    <row r="1060" spans="24:33" hidden="1" x14ac:dyDescent="0.35">
      <c r="X1060" s="66">
        <v>6</v>
      </c>
      <c r="Y1060" s="66" t="s">
        <v>489</v>
      </c>
      <c r="Z1060" s="66" t="s">
        <v>14</v>
      </c>
      <c r="AA1060" s="66" t="str">
        <f>IF(OR(VLOOKUP(Table1[[#This Row],[sheet]],Prg!$A$7:$F$31,6,FALSE)=Prg!$O$2,VLOOKUP(Table1[[#This Row],[sheet]],Prg!$A$7:$F$31,6,FALSE)=Prg!$O$3),"Yes","No")</f>
        <v>No</v>
      </c>
      <c r="AB1060" s="66" t="s">
        <v>2</v>
      </c>
      <c r="AC1060" s="72">
        <v>20</v>
      </c>
      <c r="AD1060" s="66">
        <f ca="1">IF(ISERROR(VLOOKUP(Table1[[#This Row],[item]],INDIRECT("'"&amp;Table1[[#This Row],[sheet]]&amp;"'!$A$8:$T$42"),Table1[[#This Row],[r]],FALSE)),"",VLOOKUP(Table1[[#This Row],[item]],INDIRECT("'"&amp;Table1[[#This Row],[sheet]]&amp;"'!$A$8:$T$42"),Table1[[#This Row],[r]],FALSE))</f>
        <v>0</v>
      </c>
      <c r="AE1060" s="72" t="str">
        <f>IF(VLOOKUP(Table1[[#This Row],[sheet]],Prg!$A$7:$J$31,10,FALSE)="","",VLOOKUP(Table1[[#This Row],[sheet]],Prg!$A$7:$J$31,10,FALSE)*1)</f>
        <v/>
      </c>
      <c r="AF1060" s="72">
        <f>VLOOKUP(Table1[[#This Row],[sheet]],Prg!$A$7:$J$31,5,FALSE)</f>
        <v>0</v>
      </c>
      <c r="AG1060" s="72">
        <f>ROW()</f>
        <v>1060</v>
      </c>
    </row>
    <row r="1061" spans="24:33" hidden="1" x14ac:dyDescent="0.35">
      <c r="X1061" s="66">
        <v>6</v>
      </c>
      <c r="Y1061" s="66" t="s">
        <v>490</v>
      </c>
      <c r="Z1061" s="66" t="s">
        <v>464</v>
      </c>
      <c r="AA1061" s="66" t="str">
        <f>IF(OR(VLOOKUP(Table1[[#This Row],[sheet]],Prg!$A$7:$F$31,6,FALSE)=Prg!$O$2,VLOOKUP(Table1[[#This Row],[sheet]],Prg!$A$7:$F$31,6,FALSE)=Prg!$O$3),"Yes","No")</f>
        <v>No</v>
      </c>
      <c r="AB1061" s="66" t="s">
        <v>2</v>
      </c>
      <c r="AC1061" s="72">
        <v>20</v>
      </c>
      <c r="AD1061" s="66">
        <f ca="1">IF(ISERROR(VLOOKUP(Table1[[#This Row],[item]],INDIRECT("'"&amp;Table1[[#This Row],[sheet]]&amp;"'!$A$8:$T$42"),Table1[[#This Row],[r]],FALSE)),"",VLOOKUP(Table1[[#This Row],[item]],INDIRECT("'"&amp;Table1[[#This Row],[sheet]]&amp;"'!$A$8:$T$42"),Table1[[#This Row],[r]],FALSE))</f>
        <v>0</v>
      </c>
      <c r="AE1061" s="72" t="str">
        <f>IF(VLOOKUP(Table1[[#This Row],[sheet]],Prg!$A$7:$J$31,10,FALSE)="","",VLOOKUP(Table1[[#This Row],[sheet]],Prg!$A$7:$J$31,10,FALSE)*1)</f>
        <v/>
      </c>
      <c r="AF1061" s="72">
        <f>VLOOKUP(Table1[[#This Row],[sheet]],Prg!$A$7:$J$31,5,FALSE)</f>
        <v>0</v>
      </c>
      <c r="AG1061" s="72">
        <f>ROW()</f>
        <v>1061</v>
      </c>
    </row>
    <row r="1062" spans="24:33" hidden="1" x14ac:dyDescent="0.35">
      <c r="X1062" s="66">
        <v>6</v>
      </c>
      <c r="Y1062" s="66" t="s">
        <v>491</v>
      </c>
      <c r="Z1062" s="66" t="s">
        <v>15</v>
      </c>
      <c r="AA1062" s="66" t="str">
        <f>IF(OR(VLOOKUP(Table1[[#This Row],[sheet]],Prg!$A$7:$F$31,6,FALSE)=Prg!$O$2,VLOOKUP(Table1[[#This Row],[sheet]],Prg!$A$7:$F$31,6,FALSE)=Prg!$O$3),"Yes","No")</f>
        <v>No</v>
      </c>
      <c r="AB1062" s="66" t="s">
        <v>2</v>
      </c>
      <c r="AC1062" s="72">
        <v>20</v>
      </c>
      <c r="AD1062" s="66">
        <f ca="1">IF(ISERROR(VLOOKUP(Table1[[#This Row],[item]],INDIRECT("'"&amp;Table1[[#This Row],[sheet]]&amp;"'!$A$8:$T$42"),Table1[[#This Row],[r]],FALSE)),"",VLOOKUP(Table1[[#This Row],[item]],INDIRECT("'"&amp;Table1[[#This Row],[sheet]]&amp;"'!$A$8:$T$42"),Table1[[#This Row],[r]],FALSE))</f>
        <v>0</v>
      </c>
      <c r="AE1062" s="72" t="str">
        <f>IF(VLOOKUP(Table1[[#This Row],[sheet]],Prg!$A$7:$J$31,10,FALSE)="","",VLOOKUP(Table1[[#This Row],[sheet]],Prg!$A$7:$J$31,10,FALSE)*1)</f>
        <v/>
      </c>
      <c r="AF1062" s="72">
        <f>VLOOKUP(Table1[[#This Row],[sheet]],Prg!$A$7:$J$31,5,FALSE)</f>
        <v>0</v>
      </c>
      <c r="AG1062" s="72">
        <f>ROW()</f>
        <v>1062</v>
      </c>
    </row>
    <row r="1063" spans="24:33" hidden="1" x14ac:dyDescent="0.35">
      <c r="X1063" s="66">
        <v>6</v>
      </c>
      <c r="Y1063" s="66" t="s">
        <v>492</v>
      </c>
      <c r="Z1063" s="66" t="s">
        <v>16</v>
      </c>
      <c r="AA1063" s="66" t="str">
        <f>IF(OR(VLOOKUP(Table1[[#This Row],[sheet]],Prg!$A$7:$F$31,6,FALSE)=Prg!$O$2,VLOOKUP(Table1[[#This Row],[sheet]],Prg!$A$7:$F$31,6,FALSE)=Prg!$O$3),"Yes","No")</f>
        <v>No</v>
      </c>
      <c r="AB1063" s="66" t="s">
        <v>2</v>
      </c>
      <c r="AC1063" s="72">
        <v>20</v>
      </c>
      <c r="AD1063" s="66">
        <f ca="1">IF(ISERROR(VLOOKUP(Table1[[#This Row],[item]],INDIRECT("'"&amp;Table1[[#This Row],[sheet]]&amp;"'!$A$8:$T$42"),Table1[[#This Row],[r]],FALSE)),"",VLOOKUP(Table1[[#This Row],[item]],INDIRECT("'"&amp;Table1[[#This Row],[sheet]]&amp;"'!$A$8:$T$42"),Table1[[#This Row],[r]],FALSE))</f>
        <v>0</v>
      </c>
      <c r="AE1063" s="72" t="str">
        <f>IF(VLOOKUP(Table1[[#This Row],[sheet]],Prg!$A$7:$J$31,10,FALSE)="","",VLOOKUP(Table1[[#This Row],[sheet]],Prg!$A$7:$J$31,10,FALSE)*1)</f>
        <v/>
      </c>
      <c r="AF1063" s="72">
        <f>VLOOKUP(Table1[[#This Row],[sheet]],Prg!$A$7:$J$31,5,FALSE)</f>
        <v>0</v>
      </c>
      <c r="AG1063" s="72">
        <f>ROW()</f>
        <v>1063</v>
      </c>
    </row>
    <row r="1064" spans="24:33" hidden="1" x14ac:dyDescent="0.35">
      <c r="X1064" s="66">
        <v>6</v>
      </c>
      <c r="Y1064" s="66" t="s">
        <v>493</v>
      </c>
      <c r="Z1064" s="66" t="s">
        <v>17</v>
      </c>
      <c r="AA1064" s="66" t="str">
        <f>IF(OR(VLOOKUP(Table1[[#This Row],[sheet]],Prg!$A$7:$F$31,6,FALSE)=Prg!$O$2,VLOOKUP(Table1[[#This Row],[sheet]],Prg!$A$7:$F$31,6,FALSE)=Prg!$O$3),"Yes","No")</f>
        <v>No</v>
      </c>
      <c r="AB1064" s="66" t="s">
        <v>2</v>
      </c>
      <c r="AC1064" s="72">
        <v>20</v>
      </c>
      <c r="AD1064" s="66">
        <f ca="1">IF(ISERROR(VLOOKUP(Table1[[#This Row],[item]],INDIRECT("'"&amp;Table1[[#This Row],[sheet]]&amp;"'!$A$8:$T$42"),Table1[[#This Row],[r]],FALSE)),"",VLOOKUP(Table1[[#This Row],[item]],INDIRECT("'"&amp;Table1[[#This Row],[sheet]]&amp;"'!$A$8:$T$42"),Table1[[#This Row],[r]],FALSE))</f>
        <v>0</v>
      </c>
      <c r="AE1064" s="72" t="str">
        <f>IF(VLOOKUP(Table1[[#This Row],[sheet]],Prg!$A$7:$J$31,10,FALSE)="","",VLOOKUP(Table1[[#This Row],[sheet]],Prg!$A$7:$J$31,10,FALSE)*1)</f>
        <v/>
      </c>
      <c r="AF1064" s="72">
        <f>VLOOKUP(Table1[[#This Row],[sheet]],Prg!$A$7:$J$31,5,FALSE)</f>
        <v>0</v>
      </c>
      <c r="AG1064" s="72">
        <f>ROW()</f>
        <v>1064</v>
      </c>
    </row>
    <row r="1065" spans="24:33" hidden="1" x14ac:dyDescent="0.35">
      <c r="X1065" s="66">
        <v>6</v>
      </c>
      <c r="Y1065" s="66" t="s">
        <v>494</v>
      </c>
      <c r="Z1065" s="66" t="s">
        <v>465</v>
      </c>
      <c r="AA1065" s="66" t="str">
        <f>IF(OR(VLOOKUP(Table1[[#This Row],[sheet]],Prg!$A$7:$F$31,6,FALSE)=Prg!$O$2,VLOOKUP(Table1[[#This Row],[sheet]],Prg!$A$7:$F$31,6,FALSE)=Prg!$O$3),"Yes","No")</f>
        <v>No</v>
      </c>
      <c r="AB1065" s="66" t="s">
        <v>2</v>
      </c>
      <c r="AC1065" s="72">
        <v>20</v>
      </c>
      <c r="AD1065" s="66">
        <f ca="1">IF(ISERROR(VLOOKUP(Table1[[#This Row],[item]],INDIRECT("'"&amp;Table1[[#This Row],[sheet]]&amp;"'!$A$8:$T$42"),Table1[[#This Row],[r]],FALSE)),"",VLOOKUP(Table1[[#This Row],[item]],INDIRECT("'"&amp;Table1[[#This Row],[sheet]]&amp;"'!$A$8:$T$42"),Table1[[#This Row],[r]],FALSE))</f>
        <v>0</v>
      </c>
      <c r="AE1065" s="72" t="str">
        <f>IF(VLOOKUP(Table1[[#This Row],[sheet]],Prg!$A$7:$J$31,10,FALSE)="","",VLOOKUP(Table1[[#This Row],[sheet]],Prg!$A$7:$J$31,10,FALSE)*1)</f>
        <v/>
      </c>
      <c r="AF1065" s="72">
        <f>VLOOKUP(Table1[[#This Row],[sheet]],Prg!$A$7:$J$31,5,FALSE)</f>
        <v>0</v>
      </c>
      <c r="AG1065" s="72">
        <f>ROW()</f>
        <v>1065</v>
      </c>
    </row>
    <row r="1066" spans="24:33" hidden="1" x14ac:dyDescent="0.35">
      <c r="X1066" s="66">
        <v>6</v>
      </c>
      <c r="Y1066" s="66" t="s">
        <v>495</v>
      </c>
      <c r="Z1066" s="66" t="s">
        <v>18</v>
      </c>
      <c r="AA1066" s="66" t="str">
        <f>IF(OR(VLOOKUP(Table1[[#This Row],[sheet]],Prg!$A$7:$F$31,6,FALSE)=Prg!$O$2,VLOOKUP(Table1[[#This Row],[sheet]],Prg!$A$7:$F$31,6,FALSE)=Prg!$O$3),"Yes","No")</f>
        <v>No</v>
      </c>
      <c r="AB1066" s="66" t="s">
        <v>2</v>
      </c>
      <c r="AC1066" s="72">
        <v>20</v>
      </c>
      <c r="AD1066" s="66">
        <f ca="1">IF(ISERROR(VLOOKUP(Table1[[#This Row],[item]],INDIRECT("'"&amp;Table1[[#This Row],[sheet]]&amp;"'!$A$8:$T$42"),Table1[[#This Row],[r]],FALSE)),"",VLOOKUP(Table1[[#This Row],[item]],INDIRECT("'"&amp;Table1[[#This Row],[sheet]]&amp;"'!$A$8:$T$42"),Table1[[#This Row],[r]],FALSE))</f>
        <v>0</v>
      </c>
      <c r="AE1066" s="72" t="str">
        <f>IF(VLOOKUP(Table1[[#This Row],[sheet]],Prg!$A$7:$J$31,10,FALSE)="","",VLOOKUP(Table1[[#This Row],[sheet]],Prg!$A$7:$J$31,10,FALSE)*1)</f>
        <v/>
      </c>
      <c r="AF1066" s="72">
        <f>VLOOKUP(Table1[[#This Row],[sheet]],Prg!$A$7:$J$31,5,FALSE)</f>
        <v>0</v>
      </c>
      <c r="AG1066" s="72">
        <f>ROW()</f>
        <v>1066</v>
      </c>
    </row>
    <row r="1067" spans="24:33" hidden="1" x14ac:dyDescent="0.35">
      <c r="X1067" s="66">
        <v>6</v>
      </c>
      <c r="Y1067" s="66" t="s">
        <v>496</v>
      </c>
      <c r="Z1067" s="66" t="s">
        <v>19</v>
      </c>
      <c r="AA1067" s="66" t="str">
        <f>IF(OR(VLOOKUP(Table1[[#This Row],[sheet]],Prg!$A$7:$F$31,6,FALSE)=Prg!$O$2,VLOOKUP(Table1[[#This Row],[sheet]],Prg!$A$7:$F$31,6,FALSE)=Prg!$O$3),"Yes","No")</f>
        <v>No</v>
      </c>
      <c r="AB1067" s="66" t="s">
        <v>2</v>
      </c>
      <c r="AC1067" s="72">
        <v>20</v>
      </c>
      <c r="AD1067" s="66">
        <f ca="1">IF(ISERROR(VLOOKUP(Table1[[#This Row],[item]],INDIRECT("'"&amp;Table1[[#This Row],[sheet]]&amp;"'!$A$8:$T$42"),Table1[[#This Row],[r]],FALSE)),"",VLOOKUP(Table1[[#This Row],[item]],INDIRECT("'"&amp;Table1[[#This Row],[sheet]]&amp;"'!$A$8:$T$42"),Table1[[#This Row],[r]],FALSE))</f>
        <v>0</v>
      </c>
      <c r="AE1067" s="72" t="str">
        <f>IF(VLOOKUP(Table1[[#This Row],[sheet]],Prg!$A$7:$J$31,10,FALSE)="","",VLOOKUP(Table1[[#This Row],[sheet]],Prg!$A$7:$J$31,10,FALSE)*1)</f>
        <v/>
      </c>
      <c r="AF1067" s="72">
        <f>VLOOKUP(Table1[[#This Row],[sheet]],Prg!$A$7:$J$31,5,FALSE)</f>
        <v>0</v>
      </c>
      <c r="AG1067" s="72">
        <f>ROW()</f>
        <v>1067</v>
      </c>
    </row>
    <row r="1068" spans="24:33" hidden="1" x14ac:dyDescent="0.35">
      <c r="X1068" s="66">
        <v>6</v>
      </c>
      <c r="Y1068" s="66" t="s">
        <v>497</v>
      </c>
      <c r="Z1068" s="66" t="s">
        <v>20</v>
      </c>
      <c r="AA1068" s="66" t="str">
        <f>IF(OR(VLOOKUP(Table1[[#This Row],[sheet]],Prg!$A$7:$F$31,6,FALSE)=Prg!$O$2,VLOOKUP(Table1[[#This Row],[sheet]],Prg!$A$7:$F$31,6,FALSE)=Prg!$O$3),"Yes","No")</f>
        <v>No</v>
      </c>
      <c r="AB1068" s="66" t="s">
        <v>2</v>
      </c>
      <c r="AC1068" s="72">
        <v>20</v>
      </c>
      <c r="AD1068" s="66">
        <f ca="1">IF(ISERROR(VLOOKUP(Table1[[#This Row],[item]],INDIRECT("'"&amp;Table1[[#This Row],[sheet]]&amp;"'!$A$8:$T$42"),Table1[[#This Row],[r]],FALSE)),"",VLOOKUP(Table1[[#This Row],[item]],INDIRECT("'"&amp;Table1[[#This Row],[sheet]]&amp;"'!$A$8:$T$42"),Table1[[#This Row],[r]],FALSE))</f>
        <v>0</v>
      </c>
      <c r="AE1068" s="72" t="str">
        <f>IF(VLOOKUP(Table1[[#This Row],[sheet]],Prg!$A$7:$J$31,10,FALSE)="","",VLOOKUP(Table1[[#This Row],[sheet]],Prg!$A$7:$J$31,10,FALSE)*1)</f>
        <v/>
      </c>
      <c r="AF1068" s="72">
        <f>VLOOKUP(Table1[[#This Row],[sheet]],Prg!$A$7:$J$31,5,FALSE)</f>
        <v>0</v>
      </c>
      <c r="AG1068" s="72">
        <f>ROW()</f>
        <v>1068</v>
      </c>
    </row>
    <row r="1069" spans="24:33" hidden="1" x14ac:dyDescent="0.35">
      <c r="X1069" s="66">
        <v>6</v>
      </c>
      <c r="Y1069" s="66" t="s">
        <v>498</v>
      </c>
      <c r="Z1069" s="66" t="s">
        <v>466</v>
      </c>
      <c r="AA1069" s="66" t="str">
        <f>IF(OR(VLOOKUP(Table1[[#This Row],[sheet]],Prg!$A$7:$F$31,6,FALSE)=Prg!$O$2,VLOOKUP(Table1[[#This Row],[sheet]],Prg!$A$7:$F$31,6,FALSE)=Prg!$O$3),"Yes","No")</f>
        <v>No</v>
      </c>
      <c r="AB1069" s="66" t="s">
        <v>2</v>
      </c>
      <c r="AC1069" s="72">
        <v>20</v>
      </c>
      <c r="AD1069" s="66">
        <f ca="1">IF(ISERROR(VLOOKUP(Table1[[#This Row],[item]],INDIRECT("'"&amp;Table1[[#This Row],[sheet]]&amp;"'!$A$8:$T$42"),Table1[[#This Row],[r]],FALSE)),"",VLOOKUP(Table1[[#This Row],[item]],INDIRECT("'"&amp;Table1[[#This Row],[sheet]]&amp;"'!$A$8:$T$42"),Table1[[#This Row],[r]],FALSE))</f>
        <v>0</v>
      </c>
      <c r="AE1069" s="72" t="str">
        <f>IF(VLOOKUP(Table1[[#This Row],[sheet]],Prg!$A$7:$J$31,10,FALSE)="","",VLOOKUP(Table1[[#This Row],[sheet]],Prg!$A$7:$J$31,10,FALSE)*1)</f>
        <v/>
      </c>
      <c r="AF1069" s="72">
        <f>VLOOKUP(Table1[[#This Row],[sheet]],Prg!$A$7:$J$31,5,FALSE)</f>
        <v>0</v>
      </c>
      <c r="AG1069" s="72">
        <f>ROW()</f>
        <v>1069</v>
      </c>
    </row>
    <row r="1070" spans="24:33" hidden="1" x14ac:dyDescent="0.35">
      <c r="X1070" s="66">
        <v>6</v>
      </c>
      <c r="Y1070" s="66" t="s">
        <v>499</v>
      </c>
      <c r="Z1070" s="66" t="s">
        <v>21</v>
      </c>
      <c r="AA1070" s="66" t="str">
        <f>IF(OR(VLOOKUP(Table1[[#This Row],[sheet]],Prg!$A$7:$F$31,6,FALSE)=Prg!$O$2,VLOOKUP(Table1[[#This Row],[sheet]],Prg!$A$7:$F$31,6,FALSE)=Prg!$O$3),"Yes","No")</f>
        <v>No</v>
      </c>
      <c r="AB1070" s="66" t="s">
        <v>2</v>
      </c>
      <c r="AC1070" s="72">
        <v>20</v>
      </c>
      <c r="AD1070" s="66">
        <f ca="1">IF(ISERROR(VLOOKUP(Table1[[#This Row],[item]],INDIRECT("'"&amp;Table1[[#This Row],[sheet]]&amp;"'!$A$8:$T$42"),Table1[[#This Row],[r]],FALSE)),"",VLOOKUP(Table1[[#This Row],[item]],INDIRECT("'"&amp;Table1[[#This Row],[sheet]]&amp;"'!$A$8:$T$42"),Table1[[#This Row],[r]],FALSE))</f>
        <v>0</v>
      </c>
      <c r="AE1070" s="72" t="str">
        <f>IF(VLOOKUP(Table1[[#This Row],[sheet]],Prg!$A$7:$J$31,10,FALSE)="","",VLOOKUP(Table1[[#This Row],[sheet]],Prg!$A$7:$J$31,10,FALSE)*1)</f>
        <v/>
      </c>
      <c r="AF1070" s="72">
        <f>VLOOKUP(Table1[[#This Row],[sheet]],Prg!$A$7:$J$31,5,FALSE)</f>
        <v>0</v>
      </c>
      <c r="AG1070" s="72">
        <f>ROW()</f>
        <v>1070</v>
      </c>
    </row>
    <row r="1071" spans="24:33" hidden="1" x14ac:dyDescent="0.35">
      <c r="X1071" s="66">
        <v>6</v>
      </c>
      <c r="Y1071" s="66" t="s">
        <v>500</v>
      </c>
      <c r="Z1071" s="66" t="s">
        <v>22</v>
      </c>
      <c r="AA1071" s="66" t="str">
        <f>IF(OR(VLOOKUP(Table1[[#This Row],[sheet]],Prg!$A$7:$F$31,6,FALSE)=Prg!$O$2,VLOOKUP(Table1[[#This Row],[sheet]],Prg!$A$7:$F$31,6,FALSE)=Prg!$O$3),"Yes","No")</f>
        <v>No</v>
      </c>
      <c r="AB1071" s="66" t="s">
        <v>2</v>
      </c>
      <c r="AC1071" s="72">
        <v>20</v>
      </c>
      <c r="AD1071" s="66">
        <f ca="1">IF(ISERROR(VLOOKUP(Table1[[#This Row],[item]],INDIRECT("'"&amp;Table1[[#This Row],[sheet]]&amp;"'!$A$8:$T$42"),Table1[[#This Row],[r]],FALSE)),"",VLOOKUP(Table1[[#This Row],[item]],INDIRECT("'"&amp;Table1[[#This Row],[sheet]]&amp;"'!$A$8:$T$42"),Table1[[#This Row],[r]],FALSE))</f>
        <v>0</v>
      </c>
      <c r="AE1071" s="72" t="str">
        <f>IF(VLOOKUP(Table1[[#This Row],[sheet]],Prg!$A$7:$J$31,10,FALSE)="","",VLOOKUP(Table1[[#This Row],[sheet]],Prg!$A$7:$J$31,10,FALSE)*1)</f>
        <v/>
      </c>
      <c r="AF1071" s="72">
        <f>VLOOKUP(Table1[[#This Row],[sheet]],Prg!$A$7:$J$31,5,FALSE)</f>
        <v>0</v>
      </c>
      <c r="AG1071" s="72">
        <f>ROW()</f>
        <v>1071</v>
      </c>
    </row>
    <row r="1072" spans="24:33" hidden="1" x14ac:dyDescent="0.35">
      <c r="X1072" s="66">
        <v>6</v>
      </c>
      <c r="Y1072" s="66" t="s">
        <v>501</v>
      </c>
      <c r="Z1072" s="66" t="s">
        <v>23</v>
      </c>
      <c r="AA1072" s="66" t="str">
        <f>IF(OR(VLOOKUP(Table1[[#This Row],[sheet]],Prg!$A$7:$F$31,6,FALSE)=Prg!$O$2,VLOOKUP(Table1[[#This Row],[sheet]],Prg!$A$7:$F$31,6,FALSE)=Prg!$O$3),"Yes","No")</f>
        <v>No</v>
      </c>
      <c r="AB1072" s="66" t="s">
        <v>2</v>
      </c>
      <c r="AC1072" s="72">
        <v>20</v>
      </c>
      <c r="AD1072" s="66">
        <f ca="1">IF(ISERROR(VLOOKUP(Table1[[#This Row],[item]],INDIRECT("'"&amp;Table1[[#This Row],[sheet]]&amp;"'!$A$8:$T$42"),Table1[[#This Row],[r]],FALSE)),"",VLOOKUP(Table1[[#This Row],[item]],INDIRECT("'"&amp;Table1[[#This Row],[sheet]]&amp;"'!$A$8:$T$42"),Table1[[#This Row],[r]],FALSE))</f>
        <v>0</v>
      </c>
      <c r="AE1072" s="72" t="str">
        <f>IF(VLOOKUP(Table1[[#This Row],[sheet]],Prg!$A$7:$J$31,10,FALSE)="","",VLOOKUP(Table1[[#This Row],[sheet]],Prg!$A$7:$J$31,10,FALSE)*1)</f>
        <v/>
      </c>
      <c r="AF1072" s="72">
        <f>VLOOKUP(Table1[[#This Row],[sheet]],Prg!$A$7:$J$31,5,FALSE)</f>
        <v>0</v>
      </c>
      <c r="AG1072" s="72">
        <f>ROW()</f>
        <v>1072</v>
      </c>
    </row>
    <row r="1073" spans="24:33" hidden="1" x14ac:dyDescent="0.35">
      <c r="X1073" s="66">
        <v>6</v>
      </c>
      <c r="Y1073" s="66" t="s">
        <v>502</v>
      </c>
      <c r="Z1073" s="66" t="s">
        <v>467</v>
      </c>
      <c r="AA1073" s="66" t="str">
        <f>IF(OR(VLOOKUP(Table1[[#This Row],[sheet]],Prg!$A$7:$F$31,6,FALSE)=Prg!$O$2,VLOOKUP(Table1[[#This Row],[sheet]],Prg!$A$7:$F$31,6,FALSE)=Prg!$O$3),"Yes","No")</f>
        <v>No</v>
      </c>
      <c r="AB1073" s="66" t="s">
        <v>2</v>
      </c>
      <c r="AC1073" s="72">
        <v>20</v>
      </c>
      <c r="AD1073" s="66">
        <f ca="1">IF(ISERROR(VLOOKUP(Table1[[#This Row],[item]],INDIRECT("'"&amp;Table1[[#This Row],[sheet]]&amp;"'!$A$8:$T$42"),Table1[[#This Row],[r]],FALSE)),"",VLOOKUP(Table1[[#This Row],[item]],INDIRECT("'"&amp;Table1[[#This Row],[sheet]]&amp;"'!$A$8:$T$42"),Table1[[#This Row],[r]],FALSE))</f>
        <v>0</v>
      </c>
      <c r="AE1073" s="72" t="str">
        <f>IF(VLOOKUP(Table1[[#This Row],[sheet]],Prg!$A$7:$J$31,10,FALSE)="","",VLOOKUP(Table1[[#This Row],[sheet]],Prg!$A$7:$J$31,10,FALSE)*1)</f>
        <v/>
      </c>
      <c r="AF1073" s="72">
        <f>VLOOKUP(Table1[[#This Row],[sheet]],Prg!$A$7:$J$31,5,FALSE)</f>
        <v>0</v>
      </c>
      <c r="AG1073" s="72">
        <f>ROW()</f>
        <v>1073</v>
      </c>
    </row>
    <row r="1074" spans="24:33" hidden="1" x14ac:dyDescent="0.35">
      <c r="X1074" s="66">
        <v>6</v>
      </c>
      <c r="Y1074" s="66" t="s">
        <v>473</v>
      </c>
      <c r="Z1074" s="66" t="s">
        <v>1</v>
      </c>
      <c r="AA1074" s="66" t="str">
        <f>IF(OR(VLOOKUP(Table1[[#This Row],[sheet]],Prg!$A$7:$F$31,6,FALSE)=Prg!$O$2,VLOOKUP(Table1[[#This Row],[sheet]],Prg!$A$7:$F$31,6,FALSE)=Prg!$O$3),"Yes","No")</f>
        <v>No</v>
      </c>
      <c r="AB1074" s="66" t="s">
        <v>2</v>
      </c>
      <c r="AC1074" s="72">
        <v>20</v>
      </c>
      <c r="AD1074" s="66">
        <f ca="1">IF(ISERROR(VLOOKUP(Table1[[#This Row],[item]],INDIRECT("'"&amp;Table1[[#This Row],[sheet]]&amp;"'!$A$8:$T$42"),Table1[[#This Row],[r]],FALSE)),"",VLOOKUP(Table1[[#This Row],[item]],INDIRECT("'"&amp;Table1[[#This Row],[sheet]]&amp;"'!$A$8:$T$42"),Table1[[#This Row],[r]],FALSE))</f>
        <v>0</v>
      </c>
      <c r="AE1074" s="72" t="str">
        <f>IF(VLOOKUP(Table1[[#This Row],[sheet]],Prg!$A$7:$J$31,10,FALSE)="","",VLOOKUP(Table1[[#This Row],[sheet]],Prg!$A$7:$J$31,10,FALSE)*1)</f>
        <v/>
      </c>
      <c r="AF1074" s="72">
        <f>VLOOKUP(Table1[[#This Row],[sheet]],Prg!$A$7:$J$31,5,FALSE)</f>
        <v>0</v>
      </c>
      <c r="AG1074" s="72">
        <f>ROW()</f>
        <v>1074</v>
      </c>
    </row>
    <row r="1075" spans="24:33" hidden="1" x14ac:dyDescent="0.35">
      <c r="X1075" s="66">
        <v>6</v>
      </c>
      <c r="Y1075" s="66" t="s">
        <v>474</v>
      </c>
      <c r="Z1075" s="66" t="s">
        <v>24</v>
      </c>
      <c r="AA1075" s="66" t="str">
        <f>IF(OR(VLOOKUP(Table1[[#This Row],[sheet]],Prg!$A$7:$F$31,6,FALSE)=Prg!$O$2,VLOOKUP(Table1[[#This Row],[sheet]],Prg!$A$7:$F$31,6,FALSE)=Prg!$O$3),"Yes","No")</f>
        <v>No</v>
      </c>
      <c r="AB1075" s="66" t="s">
        <v>2</v>
      </c>
      <c r="AC1075" s="72">
        <v>20</v>
      </c>
      <c r="AD1075" s="66">
        <f ca="1">IF(ISERROR(VLOOKUP(Table1[[#This Row],[item]],INDIRECT("'"&amp;Table1[[#This Row],[sheet]]&amp;"'!$A$8:$T$42"),Table1[[#This Row],[r]],FALSE)),"",VLOOKUP(Table1[[#This Row],[item]],INDIRECT("'"&amp;Table1[[#This Row],[sheet]]&amp;"'!$A$8:$T$42"),Table1[[#This Row],[r]],FALSE))</f>
        <v>0</v>
      </c>
      <c r="AE1075" s="72" t="str">
        <f>IF(VLOOKUP(Table1[[#This Row],[sheet]],Prg!$A$7:$J$31,10,FALSE)="","",VLOOKUP(Table1[[#This Row],[sheet]],Prg!$A$7:$J$31,10,FALSE)*1)</f>
        <v/>
      </c>
      <c r="AF1075" s="72">
        <f>VLOOKUP(Table1[[#This Row],[sheet]],Prg!$A$7:$J$31,5,FALSE)</f>
        <v>0</v>
      </c>
      <c r="AG1075" s="72">
        <f>ROW()</f>
        <v>1075</v>
      </c>
    </row>
    <row r="1076" spans="24:33" hidden="1" x14ac:dyDescent="0.35">
      <c r="X1076" s="66">
        <v>6</v>
      </c>
      <c r="Y1076" s="66" t="s">
        <v>477</v>
      </c>
      <c r="Z1076" s="66" t="s">
        <v>25</v>
      </c>
      <c r="AA1076" s="66" t="str">
        <f>IF(OR(VLOOKUP(Table1[[#This Row],[sheet]],Prg!$A$7:$F$31,6,FALSE)=Prg!$O$2,VLOOKUP(Table1[[#This Row],[sheet]],Prg!$A$7:$F$31,6,FALSE)=Prg!$O$3),"Yes","No")</f>
        <v>No</v>
      </c>
      <c r="AB1076" s="66" t="s">
        <v>2</v>
      </c>
      <c r="AC1076" s="72">
        <v>20</v>
      </c>
      <c r="AD1076" s="66">
        <f ca="1">IF(ISERROR(VLOOKUP(Table1[[#This Row],[item]],INDIRECT("'"&amp;Table1[[#This Row],[sheet]]&amp;"'!$A$8:$T$42"),Table1[[#This Row],[r]],FALSE)),"",VLOOKUP(Table1[[#This Row],[item]],INDIRECT("'"&amp;Table1[[#This Row],[sheet]]&amp;"'!$A$8:$T$42"),Table1[[#This Row],[r]],FALSE))</f>
        <v>0</v>
      </c>
      <c r="AE1076" s="72" t="str">
        <f>IF(VLOOKUP(Table1[[#This Row],[sheet]],Prg!$A$7:$J$31,10,FALSE)="","",VLOOKUP(Table1[[#This Row],[sheet]],Prg!$A$7:$J$31,10,FALSE)*1)</f>
        <v/>
      </c>
      <c r="AF1076" s="72">
        <f>VLOOKUP(Table1[[#This Row],[sheet]],Prg!$A$7:$J$31,5,FALSE)</f>
        <v>0</v>
      </c>
      <c r="AG1076" s="72">
        <f>ROW()</f>
        <v>1076</v>
      </c>
    </row>
    <row r="1077" spans="24:33" hidden="1" x14ac:dyDescent="0.35">
      <c r="X1077" s="66">
        <v>6</v>
      </c>
      <c r="Y1077" s="66" t="s">
        <v>478</v>
      </c>
      <c r="Z1077" s="66" t="s">
        <v>26</v>
      </c>
      <c r="AA1077" s="66" t="str">
        <f>IF(OR(VLOOKUP(Table1[[#This Row],[sheet]],Prg!$A$7:$F$31,6,FALSE)=Prg!$O$2,VLOOKUP(Table1[[#This Row],[sheet]],Prg!$A$7:$F$31,6,FALSE)=Prg!$O$3),"Yes","No")</f>
        <v>No</v>
      </c>
      <c r="AB1077" s="66" t="s">
        <v>2</v>
      </c>
      <c r="AC1077" s="72">
        <v>20</v>
      </c>
      <c r="AD1077" s="66">
        <f ca="1">IF(ISERROR(VLOOKUP(Table1[[#This Row],[item]],INDIRECT("'"&amp;Table1[[#This Row],[sheet]]&amp;"'!$A$8:$T$42"),Table1[[#This Row],[r]],FALSE)),"",VLOOKUP(Table1[[#This Row],[item]],INDIRECT("'"&amp;Table1[[#This Row],[sheet]]&amp;"'!$A$8:$T$42"),Table1[[#This Row],[r]],FALSE))</f>
        <v>0</v>
      </c>
      <c r="AE1077" s="72" t="str">
        <f>IF(VLOOKUP(Table1[[#This Row],[sheet]],Prg!$A$7:$J$31,10,FALSE)="","",VLOOKUP(Table1[[#This Row],[sheet]],Prg!$A$7:$J$31,10,FALSE)*1)</f>
        <v/>
      </c>
      <c r="AF1077" s="72">
        <f>VLOOKUP(Table1[[#This Row],[sheet]],Prg!$A$7:$J$31,5,FALSE)</f>
        <v>0</v>
      </c>
      <c r="AG1077" s="72">
        <f>ROW()</f>
        <v>1077</v>
      </c>
    </row>
    <row r="1078" spans="24:33" hidden="1" x14ac:dyDescent="0.35">
      <c r="X1078" s="66">
        <v>6</v>
      </c>
      <c r="Y1078" s="66" t="s">
        <v>479</v>
      </c>
      <c r="Z1078" s="66" t="s">
        <v>27</v>
      </c>
      <c r="AA1078" s="66" t="str">
        <f>IF(OR(VLOOKUP(Table1[[#This Row],[sheet]],Prg!$A$7:$F$31,6,FALSE)=Prg!$O$2,VLOOKUP(Table1[[#This Row],[sheet]],Prg!$A$7:$F$31,6,FALSE)=Prg!$O$3),"Yes","No")</f>
        <v>No</v>
      </c>
      <c r="AB1078" s="66" t="s">
        <v>2</v>
      </c>
      <c r="AC1078" s="72">
        <v>20</v>
      </c>
      <c r="AD1078" s="66">
        <f ca="1">IF(ISERROR(VLOOKUP(Table1[[#This Row],[item]],INDIRECT("'"&amp;Table1[[#This Row],[sheet]]&amp;"'!$A$8:$T$42"),Table1[[#This Row],[r]],FALSE)),"",VLOOKUP(Table1[[#This Row],[item]],INDIRECT("'"&amp;Table1[[#This Row],[sheet]]&amp;"'!$A$8:$T$42"),Table1[[#This Row],[r]],FALSE))</f>
        <v>0</v>
      </c>
      <c r="AE1078" s="72" t="str">
        <f>IF(VLOOKUP(Table1[[#This Row],[sheet]],Prg!$A$7:$J$31,10,FALSE)="","",VLOOKUP(Table1[[#This Row],[sheet]],Prg!$A$7:$J$31,10,FALSE)*1)</f>
        <v/>
      </c>
      <c r="AF1078" s="72">
        <f>VLOOKUP(Table1[[#This Row],[sheet]],Prg!$A$7:$J$31,5,FALSE)</f>
        <v>0</v>
      </c>
      <c r="AG1078" s="72">
        <f>ROW()</f>
        <v>1078</v>
      </c>
    </row>
    <row r="1079" spans="24:33" hidden="1" x14ac:dyDescent="0.35">
      <c r="X1079" s="66">
        <v>6</v>
      </c>
      <c r="Y1079" s="66" t="s">
        <v>475</v>
      </c>
      <c r="Z1079" s="66" t="s">
        <v>28</v>
      </c>
      <c r="AA1079" s="66" t="str">
        <f>IF(OR(VLOOKUP(Table1[[#This Row],[sheet]],Prg!$A$7:$F$31,6,FALSE)=Prg!$O$2,VLOOKUP(Table1[[#This Row],[sheet]],Prg!$A$7:$F$31,6,FALSE)=Prg!$O$3),"Yes","No")</f>
        <v>No</v>
      </c>
      <c r="AB1079" s="66" t="s">
        <v>2</v>
      </c>
      <c r="AC1079" s="72">
        <v>20</v>
      </c>
      <c r="AD1079" s="66">
        <f ca="1">IF(ISERROR(VLOOKUP(Table1[[#This Row],[item]],INDIRECT("'"&amp;Table1[[#This Row],[sheet]]&amp;"'!$A$8:$T$42"),Table1[[#This Row],[r]],FALSE)),"",VLOOKUP(Table1[[#This Row],[item]],INDIRECT("'"&amp;Table1[[#This Row],[sheet]]&amp;"'!$A$8:$T$42"),Table1[[#This Row],[r]],FALSE))</f>
        <v>0</v>
      </c>
      <c r="AE1079" s="72" t="str">
        <f>IF(VLOOKUP(Table1[[#This Row],[sheet]],Prg!$A$7:$J$31,10,FALSE)="","",VLOOKUP(Table1[[#This Row],[sheet]],Prg!$A$7:$J$31,10,FALSE)*1)</f>
        <v/>
      </c>
      <c r="AF1079" s="72">
        <f>VLOOKUP(Table1[[#This Row],[sheet]],Prg!$A$7:$J$31,5,FALSE)</f>
        <v>0</v>
      </c>
      <c r="AG1079" s="72">
        <f>ROW()</f>
        <v>1079</v>
      </c>
    </row>
    <row r="1080" spans="24:33" hidden="1" x14ac:dyDescent="0.35">
      <c r="X1080" s="66">
        <v>6</v>
      </c>
      <c r="Y1080" s="66" t="s">
        <v>480</v>
      </c>
      <c r="Z1080" s="66" t="s">
        <v>29</v>
      </c>
      <c r="AA1080" s="66" t="str">
        <f>IF(OR(VLOOKUP(Table1[[#This Row],[sheet]],Prg!$A$7:$F$31,6,FALSE)=Prg!$O$2,VLOOKUP(Table1[[#This Row],[sheet]],Prg!$A$7:$F$31,6,FALSE)=Prg!$O$3),"Yes","No")</f>
        <v>No</v>
      </c>
      <c r="AB1080" s="66" t="s">
        <v>2</v>
      </c>
      <c r="AC1080" s="72">
        <v>20</v>
      </c>
      <c r="AD1080" s="66">
        <f ca="1">IF(ISERROR(VLOOKUP(Table1[[#This Row],[item]],INDIRECT("'"&amp;Table1[[#This Row],[sheet]]&amp;"'!$A$8:$T$42"),Table1[[#This Row],[r]],FALSE)),"",VLOOKUP(Table1[[#This Row],[item]],INDIRECT("'"&amp;Table1[[#This Row],[sheet]]&amp;"'!$A$8:$T$42"),Table1[[#This Row],[r]],FALSE))</f>
        <v>0</v>
      </c>
      <c r="AE1080" s="72" t="str">
        <f>IF(VLOOKUP(Table1[[#This Row],[sheet]],Prg!$A$7:$J$31,10,FALSE)="","",VLOOKUP(Table1[[#This Row],[sheet]],Prg!$A$7:$J$31,10,FALSE)*1)</f>
        <v/>
      </c>
      <c r="AF1080" s="72">
        <f>VLOOKUP(Table1[[#This Row],[sheet]],Prg!$A$7:$J$31,5,FALSE)</f>
        <v>0</v>
      </c>
      <c r="AG1080" s="72">
        <f>ROW()</f>
        <v>1080</v>
      </c>
    </row>
    <row r="1081" spans="24:33" hidden="1" x14ac:dyDescent="0.35">
      <c r="X1081" s="66">
        <v>6</v>
      </c>
      <c r="Y1081" s="66" t="s">
        <v>481</v>
      </c>
      <c r="Z1081" s="66" t="s">
        <v>30</v>
      </c>
      <c r="AA1081" s="66" t="str">
        <f>IF(OR(VLOOKUP(Table1[[#This Row],[sheet]],Prg!$A$7:$F$31,6,FALSE)=Prg!$O$2,VLOOKUP(Table1[[#This Row],[sheet]],Prg!$A$7:$F$31,6,FALSE)=Prg!$O$3),"Yes","No")</f>
        <v>No</v>
      </c>
      <c r="AB1081" s="66" t="s">
        <v>2</v>
      </c>
      <c r="AC1081" s="72">
        <v>20</v>
      </c>
      <c r="AD1081" s="66">
        <f ca="1">IF(ISERROR(VLOOKUP(Table1[[#This Row],[item]],INDIRECT("'"&amp;Table1[[#This Row],[sheet]]&amp;"'!$A$8:$T$42"),Table1[[#This Row],[r]],FALSE)),"",VLOOKUP(Table1[[#This Row],[item]],INDIRECT("'"&amp;Table1[[#This Row],[sheet]]&amp;"'!$A$8:$T$42"),Table1[[#This Row],[r]],FALSE))</f>
        <v>0</v>
      </c>
      <c r="AE1081" s="72" t="str">
        <f>IF(VLOOKUP(Table1[[#This Row],[sheet]],Prg!$A$7:$J$31,10,FALSE)="","",VLOOKUP(Table1[[#This Row],[sheet]],Prg!$A$7:$J$31,10,FALSE)*1)</f>
        <v/>
      </c>
      <c r="AF1081" s="72">
        <f>VLOOKUP(Table1[[#This Row],[sheet]],Prg!$A$7:$J$31,5,FALSE)</f>
        <v>0</v>
      </c>
      <c r="AG1081" s="72">
        <f>ROW()</f>
        <v>1081</v>
      </c>
    </row>
    <row r="1082" spans="24:33" hidden="1" x14ac:dyDescent="0.35">
      <c r="X1082" s="66">
        <v>6</v>
      </c>
      <c r="Y1082" s="66" t="s">
        <v>482</v>
      </c>
      <c r="Z1082" s="66" t="s">
        <v>27</v>
      </c>
      <c r="AA1082" s="66" t="str">
        <f>IF(OR(VLOOKUP(Table1[[#This Row],[sheet]],Prg!$A$7:$F$31,6,FALSE)=Prg!$O$2,VLOOKUP(Table1[[#This Row],[sheet]],Prg!$A$7:$F$31,6,FALSE)=Prg!$O$3),"Yes","No")</f>
        <v>No</v>
      </c>
      <c r="AB1082" s="66" t="s">
        <v>2</v>
      </c>
      <c r="AC1082" s="72">
        <v>20</v>
      </c>
      <c r="AD1082" s="66">
        <f ca="1">IF(ISERROR(VLOOKUP(Table1[[#This Row],[item]],INDIRECT("'"&amp;Table1[[#This Row],[sheet]]&amp;"'!$A$8:$T$42"),Table1[[#This Row],[r]],FALSE)),"",VLOOKUP(Table1[[#This Row],[item]],INDIRECT("'"&amp;Table1[[#This Row],[sheet]]&amp;"'!$A$8:$T$42"),Table1[[#This Row],[r]],FALSE))</f>
        <v>0</v>
      </c>
      <c r="AE1082" s="72" t="str">
        <f>IF(VLOOKUP(Table1[[#This Row],[sheet]],Prg!$A$7:$J$31,10,FALSE)="","",VLOOKUP(Table1[[#This Row],[sheet]],Prg!$A$7:$J$31,10,FALSE)*1)</f>
        <v/>
      </c>
      <c r="AF1082" s="72">
        <f>VLOOKUP(Table1[[#This Row],[sheet]],Prg!$A$7:$J$31,5,FALSE)</f>
        <v>0</v>
      </c>
      <c r="AG1082" s="72">
        <f>ROW()</f>
        <v>1082</v>
      </c>
    </row>
    <row r="1083" spans="24:33" hidden="1" x14ac:dyDescent="0.35">
      <c r="X1083" s="66">
        <v>6</v>
      </c>
      <c r="Y1083" s="66" t="s">
        <v>476</v>
      </c>
      <c r="Z1083" s="66" t="s">
        <v>469</v>
      </c>
      <c r="AA1083" s="66" t="str">
        <f>IF(OR(VLOOKUP(Table1[[#This Row],[sheet]],Prg!$A$7:$F$31,6,FALSE)=Prg!$O$2,VLOOKUP(Table1[[#This Row],[sheet]],Prg!$A$7:$F$31,6,FALSE)=Prg!$O$3),"Yes","No")</f>
        <v>No</v>
      </c>
      <c r="AB1083" s="66" t="s">
        <v>2</v>
      </c>
      <c r="AC1083" s="72">
        <v>20</v>
      </c>
      <c r="AD1083" s="66">
        <f ca="1">IF(ISERROR(VLOOKUP(Table1[[#This Row],[item]],INDIRECT("'"&amp;Table1[[#This Row],[sheet]]&amp;"'!$A$8:$T$42"),Table1[[#This Row],[r]],FALSE)),"",VLOOKUP(Table1[[#This Row],[item]],INDIRECT("'"&amp;Table1[[#This Row],[sheet]]&amp;"'!$A$8:$T$42"),Table1[[#This Row],[r]],FALSE))</f>
        <v>0</v>
      </c>
      <c r="AE1083" s="72" t="str">
        <f>IF(VLOOKUP(Table1[[#This Row],[sheet]],Prg!$A$7:$J$31,10,FALSE)="","",VLOOKUP(Table1[[#This Row],[sheet]],Prg!$A$7:$J$31,10,FALSE)*1)</f>
        <v/>
      </c>
      <c r="AF1083" s="72">
        <f>VLOOKUP(Table1[[#This Row],[sheet]],Prg!$A$7:$J$31,5,FALSE)</f>
        <v>0</v>
      </c>
      <c r="AG1083" s="72">
        <f>ROW()</f>
        <v>1083</v>
      </c>
    </row>
    <row r="1084" spans="24:33" hidden="1" x14ac:dyDescent="0.35">
      <c r="X1084" s="66">
        <v>6</v>
      </c>
      <c r="Y1084" s="66" t="s">
        <v>483</v>
      </c>
      <c r="Z1084" s="66" t="s">
        <v>470</v>
      </c>
      <c r="AA1084" s="66" t="str">
        <f>IF(OR(VLOOKUP(Table1[[#This Row],[sheet]],Prg!$A$7:$F$31,6,FALSE)=Prg!$O$2,VLOOKUP(Table1[[#This Row],[sheet]],Prg!$A$7:$F$31,6,FALSE)=Prg!$O$3),"Yes","No")</f>
        <v>No</v>
      </c>
      <c r="AB1084" s="66" t="s">
        <v>2</v>
      </c>
      <c r="AC1084" s="72">
        <v>20</v>
      </c>
      <c r="AD1084" s="66">
        <f ca="1">IF(ISERROR(VLOOKUP(Table1[[#This Row],[item]],INDIRECT("'"&amp;Table1[[#This Row],[sheet]]&amp;"'!$A$8:$T$42"),Table1[[#This Row],[r]],FALSE)),"",VLOOKUP(Table1[[#This Row],[item]],INDIRECT("'"&amp;Table1[[#This Row],[sheet]]&amp;"'!$A$8:$T$42"),Table1[[#This Row],[r]],FALSE))</f>
        <v>0</v>
      </c>
      <c r="AE1084" s="72" t="str">
        <f>IF(VLOOKUP(Table1[[#This Row],[sheet]],Prg!$A$7:$J$31,10,FALSE)="","",VLOOKUP(Table1[[#This Row],[sheet]],Prg!$A$7:$J$31,10,FALSE)*1)</f>
        <v/>
      </c>
      <c r="AF1084" s="72">
        <f>VLOOKUP(Table1[[#This Row],[sheet]],Prg!$A$7:$J$31,5,FALSE)</f>
        <v>0</v>
      </c>
      <c r="AG1084" s="72">
        <f>ROW()</f>
        <v>1084</v>
      </c>
    </row>
    <row r="1085" spans="24:33" hidden="1" x14ac:dyDescent="0.35">
      <c r="X1085" s="66">
        <v>6</v>
      </c>
      <c r="Y1085" s="66" t="s">
        <v>484</v>
      </c>
      <c r="Z1085" s="66" t="s">
        <v>471</v>
      </c>
      <c r="AA1085" s="66" t="str">
        <f>IF(OR(VLOOKUP(Table1[[#This Row],[sheet]],Prg!$A$7:$F$31,6,FALSE)=Prg!$O$2,VLOOKUP(Table1[[#This Row],[sheet]],Prg!$A$7:$F$31,6,FALSE)=Prg!$O$3),"Yes","No")</f>
        <v>No</v>
      </c>
      <c r="AB1085" s="66" t="s">
        <v>2</v>
      </c>
      <c r="AC1085" s="72">
        <v>20</v>
      </c>
      <c r="AD1085" s="66">
        <f ca="1">IF(ISERROR(VLOOKUP(Table1[[#This Row],[item]],INDIRECT("'"&amp;Table1[[#This Row],[sheet]]&amp;"'!$A$8:$T$42"),Table1[[#This Row],[r]],FALSE)),"",VLOOKUP(Table1[[#This Row],[item]],INDIRECT("'"&amp;Table1[[#This Row],[sheet]]&amp;"'!$A$8:$T$42"),Table1[[#This Row],[r]],FALSE))</f>
        <v>0</v>
      </c>
      <c r="AE1085" s="72" t="str">
        <f>IF(VLOOKUP(Table1[[#This Row],[sheet]],Prg!$A$7:$J$31,10,FALSE)="","",VLOOKUP(Table1[[#This Row],[sheet]],Prg!$A$7:$J$31,10,FALSE)*1)</f>
        <v/>
      </c>
      <c r="AF1085" s="72">
        <f>VLOOKUP(Table1[[#This Row],[sheet]],Prg!$A$7:$J$31,5,FALSE)</f>
        <v>0</v>
      </c>
      <c r="AG1085" s="72">
        <f>ROW()</f>
        <v>1085</v>
      </c>
    </row>
    <row r="1086" spans="24:33" hidden="1" x14ac:dyDescent="0.35">
      <c r="X1086" s="66">
        <v>6</v>
      </c>
      <c r="Y1086" s="66" t="s">
        <v>485</v>
      </c>
      <c r="Z1086" s="66" t="s">
        <v>472</v>
      </c>
      <c r="AA1086" s="66" t="str">
        <f>IF(OR(VLOOKUP(Table1[[#This Row],[sheet]],Prg!$A$7:$F$31,6,FALSE)=Prg!$O$2,VLOOKUP(Table1[[#This Row],[sheet]],Prg!$A$7:$F$31,6,FALSE)=Prg!$O$3),"Yes","No")</f>
        <v>No</v>
      </c>
      <c r="AB1086" s="66" t="s">
        <v>2</v>
      </c>
      <c r="AC1086" s="72">
        <v>20</v>
      </c>
      <c r="AD1086" s="66">
        <f ca="1">IF(ISERROR(VLOOKUP(Table1[[#This Row],[item]],INDIRECT("'"&amp;Table1[[#This Row],[sheet]]&amp;"'!$A$8:$T$42"),Table1[[#This Row],[r]],FALSE)),"",VLOOKUP(Table1[[#This Row],[item]],INDIRECT("'"&amp;Table1[[#This Row],[sheet]]&amp;"'!$A$8:$T$42"),Table1[[#This Row],[r]],FALSE))</f>
        <v>0</v>
      </c>
      <c r="AE1086" s="72" t="str">
        <f>IF(VLOOKUP(Table1[[#This Row],[sheet]],Prg!$A$7:$J$31,10,FALSE)="","",VLOOKUP(Table1[[#This Row],[sheet]],Prg!$A$7:$J$31,10,FALSE)*1)</f>
        <v/>
      </c>
      <c r="AF1086" s="72">
        <f>VLOOKUP(Table1[[#This Row],[sheet]],Prg!$A$7:$J$31,5,FALSE)</f>
        <v>0</v>
      </c>
      <c r="AG1086" s="72">
        <f>ROW()</f>
        <v>1086</v>
      </c>
    </row>
    <row r="1087" spans="24:33" hidden="1" x14ac:dyDescent="0.35">
      <c r="X1087" s="66">
        <v>6</v>
      </c>
      <c r="Y1087" s="66" t="s">
        <v>486</v>
      </c>
      <c r="Z1087" s="66" t="s">
        <v>31</v>
      </c>
      <c r="AA1087" s="66" t="str">
        <f>IF(OR(VLOOKUP(Table1[[#This Row],[sheet]],Prg!$A$7:$F$31,6,FALSE)=Prg!$O$2,VLOOKUP(Table1[[#This Row],[sheet]],Prg!$A$7:$F$31,6,FALSE)=Prg!$O$3),"Yes","No")</f>
        <v>No</v>
      </c>
      <c r="AB1087" s="66" t="s">
        <v>2</v>
      </c>
      <c r="AC1087" s="72">
        <v>20</v>
      </c>
      <c r="AD1087" s="66">
        <f ca="1">IF(ISERROR(VLOOKUP(Table1[[#This Row],[item]],INDIRECT("'"&amp;Table1[[#This Row],[sheet]]&amp;"'!$A$8:$T$42"),Table1[[#This Row],[r]],FALSE)),"",VLOOKUP(Table1[[#This Row],[item]],INDIRECT("'"&amp;Table1[[#This Row],[sheet]]&amp;"'!$A$8:$T$42"),Table1[[#This Row],[r]],FALSE))</f>
        <v>0</v>
      </c>
      <c r="AE1087" s="72" t="str">
        <f>IF(VLOOKUP(Table1[[#This Row],[sheet]],Prg!$A$7:$J$31,10,FALSE)="","",VLOOKUP(Table1[[#This Row],[sheet]],Prg!$A$7:$J$31,10,FALSE)*1)</f>
        <v/>
      </c>
      <c r="AF1087" s="72">
        <f>VLOOKUP(Table1[[#This Row],[sheet]],Prg!$A$7:$J$31,5,FALSE)</f>
        <v>0</v>
      </c>
      <c r="AG1087" s="72">
        <f>ROW()</f>
        <v>1087</v>
      </c>
    </row>
    <row r="1088" spans="24:33" hidden="1" x14ac:dyDescent="0.35">
      <c r="X1088" s="66">
        <v>7</v>
      </c>
      <c r="Y1088" s="66" t="s">
        <v>487</v>
      </c>
      <c r="Z1088" s="66" t="s">
        <v>12</v>
      </c>
      <c r="AA1088" s="66" t="str">
        <f>IF(OR(VLOOKUP(Table1[[#This Row],[sheet]],Prg!$A$7:$F$31,6,FALSE)=Prg!$O$2,VLOOKUP(Table1[[#This Row],[sheet]],Prg!$A$7:$F$31,6,FALSE)=Prg!$O$3),"Yes","No")</f>
        <v>No</v>
      </c>
      <c r="AB1088" s="66">
        <v>2022</v>
      </c>
      <c r="AC1088" s="72">
        <v>15</v>
      </c>
      <c r="AD1088" s="66">
        <f ca="1">IF(ISERROR(VLOOKUP(Table1[[#This Row],[item]],INDIRECT("'"&amp;Table1[[#This Row],[sheet]]&amp;"'!$A$8:$T$42"),Table1[[#This Row],[r]],FALSE)),"",VLOOKUP(Table1[[#This Row],[item]],INDIRECT("'"&amp;Table1[[#This Row],[sheet]]&amp;"'!$A$8:$T$42"),Table1[[#This Row],[r]],FALSE))</f>
        <v>0</v>
      </c>
      <c r="AE1088" s="72" t="str">
        <f>IF(VLOOKUP(Table1[[#This Row],[sheet]],Prg!$A$7:$J$31,10,FALSE)="","",VLOOKUP(Table1[[#This Row],[sheet]],Prg!$A$7:$J$31,10,FALSE)*1)</f>
        <v/>
      </c>
      <c r="AF1088" s="72">
        <f>VLOOKUP(Table1[[#This Row],[sheet]],Prg!$A$7:$J$31,5,FALSE)</f>
        <v>0</v>
      </c>
      <c r="AG1088" s="72">
        <f>ROW()</f>
        <v>1088</v>
      </c>
    </row>
    <row r="1089" spans="24:33" hidden="1" x14ac:dyDescent="0.35">
      <c r="X1089" s="66">
        <v>7</v>
      </c>
      <c r="Y1089" s="66" t="s">
        <v>488</v>
      </c>
      <c r="Z1089" s="66" t="s">
        <v>13</v>
      </c>
      <c r="AA1089" s="66" t="str">
        <f>IF(OR(VLOOKUP(Table1[[#This Row],[sheet]],Prg!$A$7:$F$31,6,FALSE)=Prg!$O$2,VLOOKUP(Table1[[#This Row],[sheet]],Prg!$A$7:$F$31,6,FALSE)=Prg!$O$3),"Yes","No")</f>
        <v>No</v>
      </c>
      <c r="AB1089" s="66">
        <v>2022</v>
      </c>
      <c r="AC1089" s="72">
        <v>15</v>
      </c>
      <c r="AD1089" s="66">
        <f ca="1">IF(ISERROR(VLOOKUP(Table1[[#This Row],[item]],INDIRECT("'"&amp;Table1[[#This Row],[sheet]]&amp;"'!$A$8:$T$42"),Table1[[#This Row],[r]],FALSE)),"",VLOOKUP(Table1[[#This Row],[item]],INDIRECT("'"&amp;Table1[[#This Row],[sheet]]&amp;"'!$A$8:$T$42"),Table1[[#This Row],[r]],FALSE))</f>
        <v>0</v>
      </c>
      <c r="AE1089" s="72" t="str">
        <f>IF(VLOOKUP(Table1[[#This Row],[sheet]],Prg!$A$7:$J$31,10,FALSE)="","",VLOOKUP(Table1[[#This Row],[sheet]],Prg!$A$7:$J$31,10,FALSE)*1)</f>
        <v/>
      </c>
      <c r="AF1089" s="72">
        <f>VLOOKUP(Table1[[#This Row],[sheet]],Prg!$A$7:$J$31,5,FALSE)</f>
        <v>0</v>
      </c>
      <c r="AG1089" s="72">
        <f>ROW()</f>
        <v>1089</v>
      </c>
    </row>
    <row r="1090" spans="24:33" hidden="1" x14ac:dyDescent="0.35">
      <c r="X1090" s="66">
        <v>7</v>
      </c>
      <c r="Y1090" s="66" t="s">
        <v>489</v>
      </c>
      <c r="Z1090" s="66" t="s">
        <v>14</v>
      </c>
      <c r="AA1090" s="66" t="str">
        <f>IF(OR(VLOOKUP(Table1[[#This Row],[sheet]],Prg!$A$7:$F$31,6,FALSE)=Prg!$O$2,VLOOKUP(Table1[[#This Row],[sheet]],Prg!$A$7:$F$31,6,FALSE)=Prg!$O$3),"Yes","No")</f>
        <v>No</v>
      </c>
      <c r="AB1090" s="66">
        <v>2022</v>
      </c>
      <c r="AC1090" s="72">
        <v>15</v>
      </c>
      <c r="AD1090" s="66">
        <f ca="1">IF(ISERROR(VLOOKUP(Table1[[#This Row],[item]],INDIRECT("'"&amp;Table1[[#This Row],[sheet]]&amp;"'!$A$8:$T$42"),Table1[[#This Row],[r]],FALSE)),"",VLOOKUP(Table1[[#This Row],[item]],INDIRECT("'"&amp;Table1[[#This Row],[sheet]]&amp;"'!$A$8:$T$42"),Table1[[#This Row],[r]],FALSE))</f>
        <v>0</v>
      </c>
      <c r="AE1090" s="72" t="str">
        <f>IF(VLOOKUP(Table1[[#This Row],[sheet]],Prg!$A$7:$J$31,10,FALSE)="","",VLOOKUP(Table1[[#This Row],[sheet]],Prg!$A$7:$J$31,10,FALSE)*1)</f>
        <v/>
      </c>
      <c r="AF1090" s="72">
        <f>VLOOKUP(Table1[[#This Row],[sheet]],Prg!$A$7:$J$31,5,FALSE)</f>
        <v>0</v>
      </c>
      <c r="AG1090" s="72">
        <f>ROW()</f>
        <v>1090</v>
      </c>
    </row>
    <row r="1091" spans="24:33" hidden="1" x14ac:dyDescent="0.35">
      <c r="X1091" s="66">
        <v>7</v>
      </c>
      <c r="Y1091" s="66" t="s">
        <v>490</v>
      </c>
      <c r="Z1091" s="66" t="s">
        <v>464</v>
      </c>
      <c r="AA1091" s="66" t="str">
        <f>IF(OR(VLOOKUP(Table1[[#This Row],[sheet]],Prg!$A$7:$F$31,6,FALSE)=Prg!$O$2,VLOOKUP(Table1[[#This Row],[sheet]],Prg!$A$7:$F$31,6,FALSE)=Prg!$O$3),"Yes","No")</f>
        <v>No</v>
      </c>
      <c r="AB1091" s="66">
        <v>2022</v>
      </c>
      <c r="AC1091" s="72">
        <v>15</v>
      </c>
      <c r="AD1091" s="66">
        <f ca="1">IF(ISERROR(VLOOKUP(Table1[[#This Row],[item]],INDIRECT("'"&amp;Table1[[#This Row],[sheet]]&amp;"'!$A$8:$T$42"),Table1[[#This Row],[r]],FALSE)),"",VLOOKUP(Table1[[#This Row],[item]],INDIRECT("'"&amp;Table1[[#This Row],[sheet]]&amp;"'!$A$8:$T$42"),Table1[[#This Row],[r]],FALSE))</f>
        <v>0</v>
      </c>
      <c r="AE1091" s="72" t="str">
        <f>IF(VLOOKUP(Table1[[#This Row],[sheet]],Prg!$A$7:$J$31,10,FALSE)="","",VLOOKUP(Table1[[#This Row],[sheet]],Prg!$A$7:$J$31,10,FALSE)*1)</f>
        <v/>
      </c>
      <c r="AF1091" s="72">
        <f>VLOOKUP(Table1[[#This Row],[sheet]],Prg!$A$7:$J$31,5,FALSE)</f>
        <v>0</v>
      </c>
      <c r="AG1091" s="72">
        <f>ROW()</f>
        <v>1091</v>
      </c>
    </row>
    <row r="1092" spans="24:33" hidden="1" x14ac:dyDescent="0.35">
      <c r="X1092" s="66">
        <v>7</v>
      </c>
      <c r="Y1092" s="66" t="s">
        <v>491</v>
      </c>
      <c r="Z1092" s="66" t="s">
        <v>15</v>
      </c>
      <c r="AA1092" s="66" t="str">
        <f>IF(OR(VLOOKUP(Table1[[#This Row],[sheet]],Prg!$A$7:$F$31,6,FALSE)=Prg!$O$2,VLOOKUP(Table1[[#This Row],[sheet]],Prg!$A$7:$F$31,6,FALSE)=Prg!$O$3),"Yes","No")</f>
        <v>No</v>
      </c>
      <c r="AB1092" s="66">
        <v>2022</v>
      </c>
      <c r="AC1092" s="72">
        <v>15</v>
      </c>
      <c r="AD1092" s="66">
        <f ca="1">IF(ISERROR(VLOOKUP(Table1[[#This Row],[item]],INDIRECT("'"&amp;Table1[[#This Row],[sheet]]&amp;"'!$A$8:$T$42"),Table1[[#This Row],[r]],FALSE)),"",VLOOKUP(Table1[[#This Row],[item]],INDIRECT("'"&amp;Table1[[#This Row],[sheet]]&amp;"'!$A$8:$T$42"),Table1[[#This Row],[r]],FALSE))</f>
        <v>0</v>
      </c>
      <c r="AE1092" s="72" t="str">
        <f>IF(VLOOKUP(Table1[[#This Row],[sheet]],Prg!$A$7:$J$31,10,FALSE)="","",VLOOKUP(Table1[[#This Row],[sheet]],Prg!$A$7:$J$31,10,FALSE)*1)</f>
        <v/>
      </c>
      <c r="AF1092" s="72">
        <f>VLOOKUP(Table1[[#This Row],[sheet]],Prg!$A$7:$J$31,5,FALSE)</f>
        <v>0</v>
      </c>
      <c r="AG1092" s="72">
        <f>ROW()</f>
        <v>1092</v>
      </c>
    </row>
    <row r="1093" spans="24:33" hidden="1" x14ac:dyDescent="0.35">
      <c r="X1093" s="66">
        <v>7</v>
      </c>
      <c r="Y1093" s="66" t="s">
        <v>492</v>
      </c>
      <c r="Z1093" s="66" t="s">
        <v>16</v>
      </c>
      <c r="AA1093" s="66" t="str">
        <f>IF(OR(VLOOKUP(Table1[[#This Row],[sheet]],Prg!$A$7:$F$31,6,FALSE)=Prg!$O$2,VLOOKUP(Table1[[#This Row],[sheet]],Prg!$A$7:$F$31,6,FALSE)=Prg!$O$3),"Yes","No")</f>
        <v>No</v>
      </c>
      <c r="AB1093" s="66">
        <v>2022</v>
      </c>
      <c r="AC1093" s="72">
        <v>15</v>
      </c>
      <c r="AD1093" s="66">
        <f ca="1">IF(ISERROR(VLOOKUP(Table1[[#This Row],[item]],INDIRECT("'"&amp;Table1[[#This Row],[sheet]]&amp;"'!$A$8:$T$42"),Table1[[#This Row],[r]],FALSE)),"",VLOOKUP(Table1[[#This Row],[item]],INDIRECT("'"&amp;Table1[[#This Row],[sheet]]&amp;"'!$A$8:$T$42"),Table1[[#This Row],[r]],FALSE))</f>
        <v>0</v>
      </c>
      <c r="AE1093" s="72" t="str">
        <f>IF(VLOOKUP(Table1[[#This Row],[sheet]],Prg!$A$7:$J$31,10,FALSE)="","",VLOOKUP(Table1[[#This Row],[sheet]],Prg!$A$7:$J$31,10,FALSE)*1)</f>
        <v/>
      </c>
      <c r="AF1093" s="72">
        <f>VLOOKUP(Table1[[#This Row],[sheet]],Prg!$A$7:$J$31,5,FALSE)</f>
        <v>0</v>
      </c>
      <c r="AG1093" s="72">
        <f>ROW()</f>
        <v>1093</v>
      </c>
    </row>
    <row r="1094" spans="24:33" hidden="1" x14ac:dyDescent="0.35">
      <c r="X1094" s="66">
        <v>7</v>
      </c>
      <c r="Y1094" s="66" t="s">
        <v>493</v>
      </c>
      <c r="Z1094" s="66" t="s">
        <v>17</v>
      </c>
      <c r="AA1094" s="66" t="str">
        <f>IF(OR(VLOOKUP(Table1[[#This Row],[sheet]],Prg!$A$7:$F$31,6,FALSE)=Prg!$O$2,VLOOKUP(Table1[[#This Row],[sheet]],Prg!$A$7:$F$31,6,FALSE)=Prg!$O$3),"Yes","No")</f>
        <v>No</v>
      </c>
      <c r="AB1094" s="66">
        <v>2022</v>
      </c>
      <c r="AC1094" s="72">
        <v>15</v>
      </c>
      <c r="AD1094" s="66">
        <f ca="1">IF(ISERROR(VLOOKUP(Table1[[#This Row],[item]],INDIRECT("'"&amp;Table1[[#This Row],[sheet]]&amp;"'!$A$8:$T$42"),Table1[[#This Row],[r]],FALSE)),"",VLOOKUP(Table1[[#This Row],[item]],INDIRECT("'"&amp;Table1[[#This Row],[sheet]]&amp;"'!$A$8:$T$42"),Table1[[#This Row],[r]],FALSE))</f>
        <v>0</v>
      </c>
      <c r="AE1094" s="72" t="str">
        <f>IF(VLOOKUP(Table1[[#This Row],[sheet]],Prg!$A$7:$J$31,10,FALSE)="","",VLOOKUP(Table1[[#This Row],[sheet]],Prg!$A$7:$J$31,10,FALSE)*1)</f>
        <v/>
      </c>
      <c r="AF1094" s="72">
        <f>VLOOKUP(Table1[[#This Row],[sheet]],Prg!$A$7:$J$31,5,FALSE)</f>
        <v>0</v>
      </c>
      <c r="AG1094" s="72">
        <f>ROW()</f>
        <v>1094</v>
      </c>
    </row>
    <row r="1095" spans="24:33" hidden="1" x14ac:dyDescent="0.35">
      <c r="X1095" s="66">
        <v>7</v>
      </c>
      <c r="Y1095" s="66" t="s">
        <v>494</v>
      </c>
      <c r="Z1095" s="66" t="s">
        <v>465</v>
      </c>
      <c r="AA1095" s="66" t="str">
        <f>IF(OR(VLOOKUP(Table1[[#This Row],[sheet]],Prg!$A$7:$F$31,6,FALSE)=Prg!$O$2,VLOOKUP(Table1[[#This Row],[sheet]],Prg!$A$7:$F$31,6,FALSE)=Prg!$O$3),"Yes","No")</f>
        <v>No</v>
      </c>
      <c r="AB1095" s="66">
        <v>2022</v>
      </c>
      <c r="AC1095" s="72">
        <v>15</v>
      </c>
      <c r="AD1095" s="66">
        <f ca="1">IF(ISERROR(VLOOKUP(Table1[[#This Row],[item]],INDIRECT("'"&amp;Table1[[#This Row],[sheet]]&amp;"'!$A$8:$T$42"),Table1[[#This Row],[r]],FALSE)),"",VLOOKUP(Table1[[#This Row],[item]],INDIRECT("'"&amp;Table1[[#This Row],[sheet]]&amp;"'!$A$8:$T$42"),Table1[[#This Row],[r]],FALSE))</f>
        <v>0</v>
      </c>
      <c r="AE1095" s="72" t="str">
        <f>IF(VLOOKUP(Table1[[#This Row],[sheet]],Prg!$A$7:$J$31,10,FALSE)="","",VLOOKUP(Table1[[#This Row],[sheet]],Prg!$A$7:$J$31,10,FALSE)*1)</f>
        <v/>
      </c>
      <c r="AF1095" s="72">
        <f>VLOOKUP(Table1[[#This Row],[sheet]],Prg!$A$7:$J$31,5,FALSE)</f>
        <v>0</v>
      </c>
      <c r="AG1095" s="72">
        <f>ROW()</f>
        <v>1095</v>
      </c>
    </row>
    <row r="1096" spans="24:33" hidden="1" x14ac:dyDescent="0.35">
      <c r="X1096" s="66">
        <v>7</v>
      </c>
      <c r="Y1096" s="66" t="s">
        <v>495</v>
      </c>
      <c r="Z1096" s="66" t="s">
        <v>18</v>
      </c>
      <c r="AA1096" s="66" t="str">
        <f>IF(OR(VLOOKUP(Table1[[#This Row],[sheet]],Prg!$A$7:$F$31,6,FALSE)=Prg!$O$2,VLOOKUP(Table1[[#This Row],[sheet]],Prg!$A$7:$F$31,6,FALSE)=Prg!$O$3),"Yes","No")</f>
        <v>No</v>
      </c>
      <c r="AB1096" s="66">
        <v>2022</v>
      </c>
      <c r="AC1096" s="72">
        <v>15</v>
      </c>
      <c r="AD1096" s="66">
        <f ca="1">IF(ISERROR(VLOOKUP(Table1[[#This Row],[item]],INDIRECT("'"&amp;Table1[[#This Row],[sheet]]&amp;"'!$A$8:$T$42"),Table1[[#This Row],[r]],FALSE)),"",VLOOKUP(Table1[[#This Row],[item]],INDIRECT("'"&amp;Table1[[#This Row],[sheet]]&amp;"'!$A$8:$T$42"),Table1[[#This Row],[r]],FALSE))</f>
        <v>0</v>
      </c>
      <c r="AE1096" s="72" t="str">
        <f>IF(VLOOKUP(Table1[[#This Row],[sheet]],Prg!$A$7:$J$31,10,FALSE)="","",VLOOKUP(Table1[[#This Row],[sheet]],Prg!$A$7:$J$31,10,FALSE)*1)</f>
        <v/>
      </c>
      <c r="AF1096" s="72">
        <f>VLOOKUP(Table1[[#This Row],[sheet]],Prg!$A$7:$J$31,5,FALSE)</f>
        <v>0</v>
      </c>
      <c r="AG1096" s="72">
        <f>ROW()</f>
        <v>1096</v>
      </c>
    </row>
    <row r="1097" spans="24:33" hidden="1" x14ac:dyDescent="0.35">
      <c r="X1097" s="66">
        <v>7</v>
      </c>
      <c r="Y1097" s="66" t="s">
        <v>496</v>
      </c>
      <c r="Z1097" s="66" t="s">
        <v>19</v>
      </c>
      <c r="AA1097" s="66" t="str">
        <f>IF(OR(VLOOKUP(Table1[[#This Row],[sheet]],Prg!$A$7:$F$31,6,FALSE)=Prg!$O$2,VLOOKUP(Table1[[#This Row],[sheet]],Prg!$A$7:$F$31,6,FALSE)=Prg!$O$3),"Yes","No")</f>
        <v>No</v>
      </c>
      <c r="AB1097" s="66">
        <v>2022</v>
      </c>
      <c r="AC1097" s="72">
        <v>15</v>
      </c>
      <c r="AD1097" s="66">
        <f ca="1">IF(ISERROR(VLOOKUP(Table1[[#This Row],[item]],INDIRECT("'"&amp;Table1[[#This Row],[sheet]]&amp;"'!$A$8:$T$42"),Table1[[#This Row],[r]],FALSE)),"",VLOOKUP(Table1[[#This Row],[item]],INDIRECT("'"&amp;Table1[[#This Row],[sheet]]&amp;"'!$A$8:$T$42"),Table1[[#This Row],[r]],FALSE))</f>
        <v>0</v>
      </c>
      <c r="AE1097" s="72" t="str">
        <f>IF(VLOOKUP(Table1[[#This Row],[sheet]],Prg!$A$7:$J$31,10,FALSE)="","",VLOOKUP(Table1[[#This Row],[sheet]],Prg!$A$7:$J$31,10,FALSE)*1)</f>
        <v/>
      </c>
      <c r="AF1097" s="72">
        <f>VLOOKUP(Table1[[#This Row],[sheet]],Prg!$A$7:$J$31,5,FALSE)</f>
        <v>0</v>
      </c>
      <c r="AG1097" s="72">
        <f>ROW()</f>
        <v>1097</v>
      </c>
    </row>
    <row r="1098" spans="24:33" hidden="1" x14ac:dyDescent="0.35">
      <c r="X1098" s="66">
        <v>7</v>
      </c>
      <c r="Y1098" s="66" t="s">
        <v>497</v>
      </c>
      <c r="Z1098" s="66" t="s">
        <v>20</v>
      </c>
      <c r="AA1098" s="66" t="str">
        <f>IF(OR(VLOOKUP(Table1[[#This Row],[sheet]],Prg!$A$7:$F$31,6,FALSE)=Prg!$O$2,VLOOKUP(Table1[[#This Row],[sheet]],Prg!$A$7:$F$31,6,FALSE)=Prg!$O$3),"Yes","No")</f>
        <v>No</v>
      </c>
      <c r="AB1098" s="66">
        <v>2022</v>
      </c>
      <c r="AC1098" s="72">
        <v>15</v>
      </c>
      <c r="AD1098" s="66">
        <f ca="1">IF(ISERROR(VLOOKUP(Table1[[#This Row],[item]],INDIRECT("'"&amp;Table1[[#This Row],[sheet]]&amp;"'!$A$8:$T$42"),Table1[[#This Row],[r]],FALSE)),"",VLOOKUP(Table1[[#This Row],[item]],INDIRECT("'"&amp;Table1[[#This Row],[sheet]]&amp;"'!$A$8:$T$42"),Table1[[#This Row],[r]],FALSE))</f>
        <v>0</v>
      </c>
      <c r="AE1098" s="72" t="str">
        <f>IF(VLOOKUP(Table1[[#This Row],[sheet]],Prg!$A$7:$J$31,10,FALSE)="","",VLOOKUP(Table1[[#This Row],[sheet]],Prg!$A$7:$J$31,10,FALSE)*1)</f>
        <v/>
      </c>
      <c r="AF1098" s="72">
        <f>VLOOKUP(Table1[[#This Row],[sheet]],Prg!$A$7:$J$31,5,FALSE)</f>
        <v>0</v>
      </c>
      <c r="AG1098" s="72">
        <f>ROW()</f>
        <v>1098</v>
      </c>
    </row>
    <row r="1099" spans="24:33" hidden="1" x14ac:dyDescent="0.35">
      <c r="X1099" s="66">
        <v>7</v>
      </c>
      <c r="Y1099" s="66" t="s">
        <v>498</v>
      </c>
      <c r="Z1099" s="66" t="s">
        <v>466</v>
      </c>
      <c r="AA1099" s="66" t="str">
        <f>IF(OR(VLOOKUP(Table1[[#This Row],[sheet]],Prg!$A$7:$F$31,6,FALSE)=Prg!$O$2,VLOOKUP(Table1[[#This Row],[sheet]],Prg!$A$7:$F$31,6,FALSE)=Prg!$O$3),"Yes","No")</f>
        <v>No</v>
      </c>
      <c r="AB1099" s="66">
        <v>2022</v>
      </c>
      <c r="AC1099" s="72">
        <v>15</v>
      </c>
      <c r="AD1099" s="66">
        <f ca="1">IF(ISERROR(VLOOKUP(Table1[[#This Row],[item]],INDIRECT("'"&amp;Table1[[#This Row],[sheet]]&amp;"'!$A$8:$T$42"),Table1[[#This Row],[r]],FALSE)),"",VLOOKUP(Table1[[#This Row],[item]],INDIRECT("'"&amp;Table1[[#This Row],[sheet]]&amp;"'!$A$8:$T$42"),Table1[[#This Row],[r]],FALSE))</f>
        <v>0</v>
      </c>
      <c r="AE1099" s="72" t="str">
        <f>IF(VLOOKUP(Table1[[#This Row],[sheet]],Prg!$A$7:$J$31,10,FALSE)="","",VLOOKUP(Table1[[#This Row],[sheet]],Prg!$A$7:$J$31,10,FALSE)*1)</f>
        <v/>
      </c>
      <c r="AF1099" s="72">
        <f>VLOOKUP(Table1[[#This Row],[sheet]],Prg!$A$7:$J$31,5,FALSE)</f>
        <v>0</v>
      </c>
      <c r="AG1099" s="72">
        <f>ROW()</f>
        <v>1099</v>
      </c>
    </row>
    <row r="1100" spans="24:33" hidden="1" x14ac:dyDescent="0.35">
      <c r="X1100" s="66">
        <v>7</v>
      </c>
      <c r="Y1100" s="66" t="s">
        <v>499</v>
      </c>
      <c r="Z1100" s="66" t="s">
        <v>21</v>
      </c>
      <c r="AA1100" s="66" t="str">
        <f>IF(OR(VLOOKUP(Table1[[#This Row],[sheet]],Prg!$A$7:$F$31,6,FALSE)=Prg!$O$2,VLOOKUP(Table1[[#This Row],[sheet]],Prg!$A$7:$F$31,6,FALSE)=Prg!$O$3),"Yes","No")</f>
        <v>No</v>
      </c>
      <c r="AB1100" s="66">
        <v>2022</v>
      </c>
      <c r="AC1100" s="72">
        <v>15</v>
      </c>
      <c r="AD1100" s="66">
        <f ca="1">IF(ISERROR(VLOOKUP(Table1[[#This Row],[item]],INDIRECT("'"&amp;Table1[[#This Row],[sheet]]&amp;"'!$A$8:$T$42"),Table1[[#This Row],[r]],FALSE)),"",VLOOKUP(Table1[[#This Row],[item]],INDIRECT("'"&amp;Table1[[#This Row],[sheet]]&amp;"'!$A$8:$T$42"),Table1[[#This Row],[r]],FALSE))</f>
        <v>0</v>
      </c>
      <c r="AE1100" s="72" t="str">
        <f>IF(VLOOKUP(Table1[[#This Row],[sheet]],Prg!$A$7:$J$31,10,FALSE)="","",VLOOKUP(Table1[[#This Row],[sheet]],Prg!$A$7:$J$31,10,FALSE)*1)</f>
        <v/>
      </c>
      <c r="AF1100" s="72">
        <f>VLOOKUP(Table1[[#This Row],[sheet]],Prg!$A$7:$J$31,5,FALSE)</f>
        <v>0</v>
      </c>
      <c r="AG1100" s="72">
        <f>ROW()</f>
        <v>1100</v>
      </c>
    </row>
    <row r="1101" spans="24:33" hidden="1" x14ac:dyDescent="0.35">
      <c r="X1101" s="66">
        <v>7</v>
      </c>
      <c r="Y1101" s="66" t="s">
        <v>500</v>
      </c>
      <c r="Z1101" s="66" t="s">
        <v>22</v>
      </c>
      <c r="AA1101" s="66" t="str">
        <f>IF(OR(VLOOKUP(Table1[[#This Row],[sheet]],Prg!$A$7:$F$31,6,FALSE)=Prg!$O$2,VLOOKUP(Table1[[#This Row],[sheet]],Prg!$A$7:$F$31,6,FALSE)=Prg!$O$3),"Yes","No")</f>
        <v>No</v>
      </c>
      <c r="AB1101" s="66">
        <v>2022</v>
      </c>
      <c r="AC1101" s="72">
        <v>15</v>
      </c>
      <c r="AD1101" s="66">
        <f ca="1">IF(ISERROR(VLOOKUP(Table1[[#This Row],[item]],INDIRECT("'"&amp;Table1[[#This Row],[sheet]]&amp;"'!$A$8:$T$42"),Table1[[#This Row],[r]],FALSE)),"",VLOOKUP(Table1[[#This Row],[item]],INDIRECT("'"&amp;Table1[[#This Row],[sheet]]&amp;"'!$A$8:$T$42"),Table1[[#This Row],[r]],FALSE))</f>
        <v>0</v>
      </c>
      <c r="AE1101" s="72" t="str">
        <f>IF(VLOOKUP(Table1[[#This Row],[sheet]],Prg!$A$7:$J$31,10,FALSE)="","",VLOOKUP(Table1[[#This Row],[sheet]],Prg!$A$7:$J$31,10,FALSE)*1)</f>
        <v/>
      </c>
      <c r="AF1101" s="72">
        <f>VLOOKUP(Table1[[#This Row],[sheet]],Prg!$A$7:$J$31,5,FALSE)</f>
        <v>0</v>
      </c>
      <c r="AG1101" s="72">
        <f>ROW()</f>
        <v>1101</v>
      </c>
    </row>
    <row r="1102" spans="24:33" hidden="1" x14ac:dyDescent="0.35">
      <c r="X1102" s="66">
        <v>7</v>
      </c>
      <c r="Y1102" s="66" t="s">
        <v>501</v>
      </c>
      <c r="Z1102" s="66" t="s">
        <v>23</v>
      </c>
      <c r="AA1102" s="66" t="str">
        <f>IF(OR(VLOOKUP(Table1[[#This Row],[sheet]],Prg!$A$7:$F$31,6,FALSE)=Prg!$O$2,VLOOKUP(Table1[[#This Row],[sheet]],Prg!$A$7:$F$31,6,FALSE)=Prg!$O$3),"Yes","No")</f>
        <v>No</v>
      </c>
      <c r="AB1102" s="66">
        <v>2022</v>
      </c>
      <c r="AC1102" s="72">
        <v>15</v>
      </c>
      <c r="AD1102" s="66">
        <f ca="1">IF(ISERROR(VLOOKUP(Table1[[#This Row],[item]],INDIRECT("'"&amp;Table1[[#This Row],[sheet]]&amp;"'!$A$8:$T$42"),Table1[[#This Row],[r]],FALSE)),"",VLOOKUP(Table1[[#This Row],[item]],INDIRECT("'"&amp;Table1[[#This Row],[sheet]]&amp;"'!$A$8:$T$42"),Table1[[#This Row],[r]],FALSE))</f>
        <v>0</v>
      </c>
      <c r="AE1102" s="72" t="str">
        <f>IF(VLOOKUP(Table1[[#This Row],[sheet]],Prg!$A$7:$J$31,10,FALSE)="","",VLOOKUP(Table1[[#This Row],[sheet]],Prg!$A$7:$J$31,10,FALSE)*1)</f>
        <v/>
      </c>
      <c r="AF1102" s="72">
        <f>VLOOKUP(Table1[[#This Row],[sheet]],Prg!$A$7:$J$31,5,FALSE)</f>
        <v>0</v>
      </c>
      <c r="AG1102" s="72">
        <f>ROW()</f>
        <v>1102</v>
      </c>
    </row>
    <row r="1103" spans="24:33" hidden="1" x14ac:dyDescent="0.35">
      <c r="X1103" s="66">
        <v>7</v>
      </c>
      <c r="Y1103" s="66" t="s">
        <v>502</v>
      </c>
      <c r="Z1103" s="66" t="s">
        <v>467</v>
      </c>
      <c r="AA1103" s="66" t="str">
        <f>IF(OR(VLOOKUP(Table1[[#This Row],[sheet]],Prg!$A$7:$F$31,6,FALSE)=Prg!$O$2,VLOOKUP(Table1[[#This Row],[sheet]],Prg!$A$7:$F$31,6,FALSE)=Prg!$O$3),"Yes","No")</f>
        <v>No</v>
      </c>
      <c r="AB1103" s="66">
        <v>2022</v>
      </c>
      <c r="AC1103" s="72">
        <v>15</v>
      </c>
      <c r="AD1103" s="66">
        <f ca="1">IF(ISERROR(VLOOKUP(Table1[[#This Row],[item]],INDIRECT("'"&amp;Table1[[#This Row],[sheet]]&amp;"'!$A$8:$T$42"),Table1[[#This Row],[r]],FALSE)),"",VLOOKUP(Table1[[#This Row],[item]],INDIRECT("'"&amp;Table1[[#This Row],[sheet]]&amp;"'!$A$8:$T$42"),Table1[[#This Row],[r]],FALSE))</f>
        <v>0</v>
      </c>
      <c r="AE1103" s="72" t="str">
        <f>IF(VLOOKUP(Table1[[#This Row],[sheet]],Prg!$A$7:$J$31,10,FALSE)="","",VLOOKUP(Table1[[#This Row],[sheet]],Prg!$A$7:$J$31,10,FALSE)*1)</f>
        <v/>
      </c>
      <c r="AF1103" s="72">
        <f>VLOOKUP(Table1[[#This Row],[sheet]],Prg!$A$7:$J$31,5,FALSE)</f>
        <v>0</v>
      </c>
      <c r="AG1103" s="72">
        <f>ROW()</f>
        <v>1103</v>
      </c>
    </row>
    <row r="1104" spans="24:33" hidden="1" x14ac:dyDescent="0.35">
      <c r="X1104" s="66">
        <v>7</v>
      </c>
      <c r="Y1104" s="66" t="s">
        <v>473</v>
      </c>
      <c r="Z1104" s="66" t="s">
        <v>1</v>
      </c>
      <c r="AA1104" s="66" t="str">
        <f>IF(OR(VLOOKUP(Table1[[#This Row],[sheet]],Prg!$A$7:$F$31,6,FALSE)=Prg!$O$2,VLOOKUP(Table1[[#This Row],[sheet]],Prg!$A$7:$F$31,6,FALSE)=Prg!$O$3),"Yes","No")</f>
        <v>No</v>
      </c>
      <c r="AB1104" s="66">
        <v>2022</v>
      </c>
      <c r="AC1104" s="72">
        <v>15</v>
      </c>
      <c r="AD1104" s="66">
        <f ca="1">IF(ISERROR(VLOOKUP(Table1[[#This Row],[item]],INDIRECT("'"&amp;Table1[[#This Row],[sheet]]&amp;"'!$A$8:$T$42"),Table1[[#This Row],[r]],FALSE)),"",VLOOKUP(Table1[[#This Row],[item]],INDIRECT("'"&amp;Table1[[#This Row],[sheet]]&amp;"'!$A$8:$T$42"),Table1[[#This Row],[r]],FALSE))</f>
        <v>0</v>
      </c>
      <c r="AE1104" s="72" t="str">
        <f>IF(VLOOKUP(Table1[[#This Row],[sheet]],Prg!$A$7:$J$31,10,FALSE)="","",VLOOKUP(Table1[[#This Row],[sheet]],Prg!$A$7:$J$31,10,FALSE)*1)</f>
        <v/>
      </c>
      <c r="AF1104" s="72">
        <f>VLOOKUP(Table1[[#This Row],[sheet]],Prg!$A$7:$J$31,5,FALSE)</f>
        <v>0</v>
      </c>
      <c r="AG1104" s="72">
        <f>ROW()</f>
        <v>1104</v>
      </c>
    </row>
    <row r="1105" spans="24:33" hidden="1" x14ac:dyDescent="0.35">
      <c r="X1105" s="66">
        <v>7</v>
      </c>
      <c r="Y1105" s="66" t="s">
        <v>474</v>
      </c>
      <c r="Z1105" s="66" t="s">
        <v>24</v>
      </c>
      <c r="AA1105" s="66" t="str">
        <f>IF(OR(VLOOKUP(Table1[[#This Row],[sheet]],Prg!$A$7:$F$31,6,FALSE)=Prg!$O$2,VLOOKUP(Table1[[#This Row],[sheet]],Prg!$A$7:$F$31,6,FALSE)=Prg!$O$3),"Yes","No")</f>
        <v>No</v>
      </c>
      <c r="AB1105" s="66">
        <v>2022</v>
      </c>
      <c r="AC1105" s="72">
        <v>15</v>
      </c>
      <c r="AD1105" s="66">
        <f ca="1">IF(ISERROR(VLOOKUP(Table1[[#This Row],[item]],INDIRECT("'"&amp;Table1[[#This Row],[sheet]]&amp;"'!$A$8:$T$42"),Table1[[#This Row],[r]],FALSE)),"",VLOOKUP(Table1[[#This Row],[item]],INDIRECT("'"&amp;Table1[[#This Row],[sheet]]&amp;"'!$A$8:$T$42"),Table1[[#This Row],[r]],FALSE))</f>
        <v>0</v>
      </c>
      <c r="AE1105" s="72" t="str">
        <f>IF(VLOOKUP(Table1[[#This Row],[sheet]],Prg!$A$7:$J$31,10,FALSE)="","",VLOOKUP(Table1[[#This Row],[sheet]],Prg!$A$7:$J$31,10,FALSE)*1)</f>
        <v/>
      </c>
      <c r="AF1105" s="72">
        <f>VLOOKUP(Table1[[#This Row],[sheet]],Prg!$A$7:$J$31,5,FALSE)</f>
        <v>0</v>
      </c>
      <c r="AG1105" s="72">
        <f>ROW()</f>
        <v>1105</v>
      </c>
    </row>
    <row r="1106" spans="24:33" hidden="1" x14ac:dyDescent="0.35">
      <c r="X1106" s="66">
        <v>7</v>
      </c>
      <c r="Y1106" s="66" t="s">
        <v>477</v>
      </c>
      <c r="Z1106" s="66" t="s">
        <v>25</v>
      </c>
      <c r="AA1106" s="66" t="str">
        <f>IF(OR(VLOOKUP(Table1[[#This Row],[sheet]],Prg!$A$7:$F$31,6,FALSE)=Prg!$O$2,VLOOKUP(Table1[[#This Row],[sheet]],Prg!$A$7:$F$31,6,FALSE)=Prg!$O$3),"Yes","No")</f>
        <v>No</v>
      </c>
      <c r="AB1106" s="66">
        <v>2022</v>
      </c>
      <c r="AC1106" s="72">
        <v>15</v>
      </c>
      <c r="AD1106" s="66">
        <f ca="1">IF(ISERROR(VLOOKUP(Table1[[#This Row],[item]],INDIRECT("'"&amp;Table1[[#This Row],[sheet]]&amp;"'!$A$8:$T$42"),Table1[[#This Row],[r]],FALSE)),"",VLOOKUP(Table1[[#This Row],[item]],INDIRECT("'"&amp;Table1[[#This Row],[sheet]]&amp;"'!$A$8:$T$42"),Table1[[#This Row],[r]],FALSE))</f>
        <v>0</v>
      </c>
      <c r="AE1106" s="72" t="str">
        <f>IF(VLOOKUP(Table1[[#This Row],[sheet]],Prg!$A$7:$J$31,10,FALSE)="","",VLOOKUP(Table1[[#This Row],[sheet]],Prg!$A$7:$J$31,10,FALSE)*1)</f>
        <v/>
      </c>
      <c r="AF1106" s="72">
        <f>VLOOKUP(Table1[[#This Row],[sheet]],Prg!$A$7:$J$31,5,FALSE)</f>
        <v>0</v>
      </c>
      <c r="AG1106" s="72">
        <f>ROW()</f>
        <v>1106</v>
      </c>
    </row>
    <row r="1107" spans="24:33" hidden="1" x14ac:dyDescent="0.35">
      <c r="X1107" s="66">
        <v>7</v>
      </c>
      <c r="Y1107" s="66" t="s">
        <v>478</v>
      </c>
      <c r="Z1107" s="66" t="s">
        <v>26</v>
      </c>
      <c r="AA1107" s="66" t="str">
        <f>IF(OR(VLOOKUP(Table1[[#This Row],[sheet]],Prg!$A$7:$F$31,6,FALSE)=Prg!$O$2,VLOOKUP(Table1[[#This Row],[sheet]],Prg!$A$7:$F$31,6,FALSE)=Prg!$O$3),"Yes","No")</f>
        <v>No</v>
      </c>
      <c r="AB1107" s="66">
        <v>2022</v>
      </c>
      <c r="AC1107" s="72">
        <v>15</v>
      </c>
      <c r="AD1107" s="66">
        <f ca="1">IF(ISERROR(VLOOKUP(Table1[[#This Row],[item]],INDIRECT("'"&amp;Table1[[#This Row],[sheet]]&amp;"'!$A$8:$T$42"),Table1[[#This Row],[r]],FALSE)),"",VLOOKUP(Table1[[#This Row],[item]],INDIRECT("'"&amp;Table1[[#This Row],[sheet]]&amp;"'!$A$8:$T$42"),Table1[[#This Row],[r]],FALSE))</f>
        <v>0</v>
      </c>
      <c r="AE1107" s="72" t="str">
        <f>IF(VLOOKUP(Table1[[#This Row],[sheet]],Prg!$A$7:$J$31,10,FALSE)="","",VLOOKUP(Table1[[#This Row],[sheet]],Prg!$A$7:$J$31,10,FALSE)*1)</f>
        <v/>
      </c>
      <c r="AF1107" s="72">
        <f>VLOOKUP(Table1[[#This Row],[sheet]],Prg!$A$7:$J$31,5,FALSE)</f>
        <v>0</v>
      </c>
      <c r="AG1107" s="72">
        <f>ROW()</f>
        <v>1107</v>
      </c>
    </row>
    <row r="1108" spans="24:33" hidden="1" x14ac:dyDescent="0.35">
      <c r="X1108" s="66">
        <v>7</v>
      </c>
      <c r="Y1108" s="66" t="s">
        <v>479</v>
      </c>
      <c r="Z1108" s="66" t="s">
        <v>27</v>
      </c>
      <c r="AA1108" s="66" t="str">
        <f>IF(OR(VLOOKUP(Table1[[#This Row],[sheet]],Prg!$A$7:$F$31,6,FALSE)=Prg!$O$2,VLOOKUP(Table1[[#This Row],[sheet]],Prg!$A$7:$F$31,6,FALSE)=Prg!$O$3),"Yes","No")</f>
        <v>No</v>
      </c>
      <c r="AB1108" s="66">
        <v>2022</v>
      </c>
      <c r="AC1108" s="72">
        <v>15</v>
      </c>
      <c r="AD1108" s="66">
        <f ca="1">IF(ISERROR(VLOOKUP(Table1[[#This Row],[item]],INDIRECT("'"&amp;Table1[[#This Row],[sheet]]&amp;"'!$A$8:$T$42"),Table1[[#This Row],[r]],FALSE)),"",VLOOKUP(Table1[[#This Row],[item]],INDIRECT("'"&amp;Table1[[#This Row],[sheet]]&amp;"'!$A$8:$T$42"),Table1[[#This Row],[r]],FALSE))</f>
        <v>0</v>
      </c>
      <c r="AE1108" s="72" t="str">
        <f>IF(VLOOKUP(Table1[[#This Row],[sheet]],Prg!$A$7:$J$31,10,FALSE)="","",VLOOKUP(Table1[[#This Row],[sheet]],Prg!$A$7:$J$31,10,FALSE)*1)</f>
        <v/>
      </c>
      <c r="AF1108" s="72">
        <f>VLOOKUP(Table1[[#This Row],[sheet]],Prg!$A$7:$J$31,5,FALSE)</f>
        <v>0</v>
      </c>
      <c r="AG1108" s="72">
        <f>ROW()</f>
        <v>1108</v>
      </c>
    </row>
    <row r="1109" spans="24:33" hidden="1" x14ac:dyDescent="0.35">
      <c r="X1109" s="66">
        <v>7</v>
      </c>
      <c r="Y1109" s="66" t="s">
        <v>475</v>
      </c>
      <c r="Z1109" s="66" t="s">
        <v>28</v>
      </c>
      <c r="AA1109" s="66" t="str">
        <f>IF(OR(VLOOKUP(Table1[[#This Row],[sheet]],Prg!$A$7:$F$31,6,FALSE)=Prg!$O$2,VLOOKUP(Table1[[#This Row],[sheet]],Prg!$A$7:$F$31,6,FALSE)=Prg!$O$3),"Yes","No")</f>
        <v>No</v>
      </c>
      <c r="AB1109" s="66">
        <v>2022</v>
      </c>
      <c r="AC1109" s="72">
        <v>15</v>
      </c>
      <c r="AD1109" s="66">
        <f ca="1">IF(ISERROR(VLOOKUP(Table1[[#This Row],[item]],INDIRECT("'"&amp;Table1[[#This Row],[sheet]]&amp;"'!$A$8:$T$42"),Table1[[#This Row],[r]],FALSE)),"",VLOOKUP(Table1[[#This Row],[item]],INDIRECT("'"&amp;Table1[[#This Row],[sheet]]&amp;"'!$A$8:$T$42"),Table1[[#This Row],[r]],FALSE))</f>
        <v>0</v>
      </c>
      <c r="AE1109" s="72" t="str">
        <f>IF(VLOOKUP(Table1[[#This Row],[sheet]],Prg!$A$7:$J$31,10,FALSE)="","",VLOOKUP(Table1[[#This Row],[sheet]],Prg!$A$7:$J$31,10,FALSE)*1)</f>
        <v/>
      </c>
      <c r="AF1109" s="72">
        <f>VLOOKUP(Table1[[#This Row],[sheet]],Prg!$A$7:$J$31,5,FALSE)</f>
        <v>0</v>
      </c>
      <c r="AG1109" s="72">
        <f>ROW()</f>
        <v>1109</v>
      </c>
    </row>
    <row r="1110" spans="24:33" hidden="1" x14ac:dyDescent="0.35">
      <c r="X1110" s="66">
        <v>7</v>
      </c>
      <c r="Y1110" s="66" t="s">
        <v>480</v>
      </c>
      <c r="Z1110" s="66" t="s">
        <v>29</v>
      </c>
      <c r="AA1110" s="66" t="str">
        <f>IF(OR(VLOOKUP(Table1[[#This Row],[sheet]],Prg!$A$7:$F$31,6,FALSE)=Prg!$O$2,VLOOKUP(Table1[[#This Row],[sheet]],Prg!$A$7:$F$31,6,FALSE)=Prg!$O$3),"Yes","No")</f>
        <v>No</v>
      </c>
      <c r="AB1110" s="66">
        <v>2022</v>
      </c>
      <c r="AC1110" s="72">
        <v>15</v>
      </c>
      <c r="AD1110" s="66">
        <f ca="1">IF(ISERROR(VLOOKUP(Table1[[#This Row],[item]],INDIRECT("'"&amp;Table1[[#This Row],[sheet]]&amp;"'!$A$8:$T$42"),Table1[[#This Row],[r]],FALSE)),"",VLOOKUP(Table1[[#This Row],[item]],INDIRECT("'"&amp;Table1[[#This Row],[sheet]]&amp;"'!$A$8:$T$42"),Table1[[#This Row],[r]],FALSE))</f>
        <v>0</v>
      </c>
      <c r="AE1110" s="72" t="str">
        <f>IF(VLOOKUP(Table1[[#This Row],[sheet]],Prg!$A$7:$J$31,10,FALSE)="","",VLOOKUP(Table1[[#This Row],[sheet]],Prg!$A$7:$J$31,10,FALSE)*1)</f>
        <v/>
      </c>
      <c r="AF1110" s="72">
        <f>VLOOKUP(Table1[[#This Row],[sheet]],Prg!$A$7:$J$31,5,FALSE)</f>
        <v>0</v>
      </c>
      <c r="AG1110" s="72">
        <f>ROW()</f>
        <v>1110</v>
      </c>
    </row>
    <row r="1111" spans="24:33" hidden="1" x14ac:dyDescent="0.35">
      <c r="X1111" s="66">
        <v>7</v>
      </c>
      <c r="Y1111" s="66" t="s">
        <v>481</v>
      </c>
      <c r="Z1111" s="66" t="s">
        <v>30</v>
      </c>
      <c r="AA1111" s="66" t="str">
        <f>IF(OR(VLOOKUP(Table1[[#This Row],[sheet]],Prg!$A$7:$F$31,6,FALSE)=Prg!$O$2,VLOOKUP(Table1[[#This Row],[sheet]],Prg!$A$7:$F$31,6,FALSE)=Prg!$O$3),"Yes","No")</f>
        <v>No</v>
      </c>
      <c r="AB1111" s="66">
        <v>2022</v>
      </c>
      <c r="AC1111" s="72">
        <v>15</v>
      </c>
      <c r="AD1111" s="66">
        <f ca="1">IF(ISERROR(VLOOKUP(Table1[[#This Row],[item]],INDIRECT("'"&amp;Table1[[#This Row],[sheet]]&amp;"'!$A$8:$T$42"),Table1[[#This Row],[r]],FALSE)),"",VLOOKUP(Table1[[#This Row],[item]],INDIRECT("'"&amp;Table1[[#This Row],[sheet]]&amp;"'!$A$8:$T$42"),Table1[[#This Row],[r]],FALSE))</f>
        <v>0</v>
      </c>
      <c r="AE1111" s="72" t="str">
        <f>IF(VLOOKUP(Table1[[#This Row],[sheet]],Prg!$A$7:$J$31,10,FALSE)="","",VLOOKUP(Table1[[#This Row],[sheet]],Prg!$A$7:$J$31,10,FALSE)*1)</f>
        <v/>
      </c>
      <c r="AF1111" s="72">
        <f>VLOOKUP(Table1[[#This Row],[sheet]],Prg!$A$7:$J$31,5,FALSE)</f>
        <v>0</v>
      </c>
      <c r="AG1111" s="72">
        <f>ROW()</f>
        <v>1111</v>
      </c>
    </row>
    <row r="1112" spans="24:33" hidden="1" x14ac:dyDescent="0.35">
      <c r="X1112" s="66">
        <v>7</v>
      </c>
      <c r="Y1112" s="66" t="s">
        <v>482</v>
      </c>
      <c r="Z1112" s="66" t="s">
        <v>27</v>
      </c>
      <c r="AA1112" s="66" t="str">
        <f>IF(OR(VLOOKUP(Table1[[#This Row],[sheet]],Prg!$A$7:$F$31,6,FALSE)=Prg!$O$2,VLOOKUP(Table1[[#This Row],[sheet]],Prg!$A$7:$F$31,6,FALSE)=Prg!$O$3),"Yes","No")</f>
        <v>No</v>
      </c>
      <c r="AB1112" s="66">
        <v>2022</v>
      </c>
      <c r="AC1112" s="72">
        <v>15</v>
      </c>
      <c r="AD1112" s="66">
        <f ca="1">IF(ISERROR(VLOOKUP(Table1[[#This Row],[item]],INDIRECT("'"&amp;Table1[[#This Row],[sheet]]&amp;"'!$A$8:$T$42"),Table1[[#This Row],[r]],FALSE)),"",VLOOKUP(Table1[[#This Row],[item]],INDIRECT("'"&amp;Table1[[#This Row],[sheet]]&amp;"'!$A$8:$T$42"),Table1[[#This Row],[r]],FALSE))</f>
        <v>0</v>
      </c>
      <c r="AE1112" s="72" t="str">
        <f>IF(VLOOKUP(Table1[[#This Row],[sheet]],Prg!$A$7:$J$31,10,FALSE)="","",VLOOKUP(Table1[[#This Row],[sheet]],Prg!$A$7:$J$31,10,FALSE)*1)</f>
        <v/>
      </c>
      <c r="AF1112" s="72">
        <f>VLOOKUP(Table1[[#This Row],[sheet]],Prg!$A$7:$J$31,5,FALSE)</f>
        <v>0</v>
      </c>
      <c r="AG1112" s="72">
        <f>ROW()</f>
        <v>1112</v>
      </c>
    </row>
    <row r="1113" spans="24:33" hidden="1" x14ac:dyDescent="0.35">
      <c r="X1113" s="66">
        <v>7</v>
      </c>
      <c r="Y1113" s="66" t="s">
        <v>476</v>
      </c>
      <c r="Z1113" s="66" t="s">
        <v>469</v>
      </c>
      <c r="AA1113" s="66" t="str">
        <f>IF(OR(VLOOKUP(Table1[[#This Row],[sheet]],Prg!$A$7:$F$31,6,FALSE)=Prg!$O$2,VLOOKUP(Table1[[#This Row],[sheet]],Prg!$A$7:$F$31,6,FALSE)=Prg!$O$3),"Yes","No")</f>
        <v>No</v>
      </c>
      <c r="AB1113" s="66">
        <v>2022</v>
      </c>
      <c r="AC1113" s="72">
        <v>15</v>
      </c>
      <c r="AD1113" s="66">
        <f ca="1">IF(ISERROR(VLOOKUP(Table1[[#This Row],[item]],INDIRECT("'"&amp;Table1[[#This Row],[sheet]]&amp;"'!$A$8:$T$42"),Table1[[#This Row],[r]],FALSE)),"",VLOOKUP(Table1[[#This Row],[item]],INDIRECT("'"&amp;Table1[[#This Row],[sheet]]&amp;"'!$A$8:$T$42"),Table1[[#This Row],[r]],FALSE))</f>
        <v>0</v>
      </c>
      <c r="AE1113" s="72" t="str">
        <f>IF(VLOOKUP(Table1[[#This Row],[sheet]],Prg!$A$7:$J$31,10,FALSE)="","",VLOOKUP(Table1[[#This Row],[sheet]],Prg!$A$7:$J$31,10,FALSE)*1)</f>
        <v/>
      </c>
      <c r="AF1113" s="72">
        <f>VLOOKUP(Table1[[#This Row],[sheet]],Prg!$A$7:$J$31,5,FALSE)</f>
        <v>0</v>
      </c>
      <c r="AG1113" s="72">
        <f>ROW()</f>
        <v>1113</v>
      </c>
    </row>
    <row r="1114" spans="24:33" hidden="1" x14ac:dyDescent="0.35">
      <c r="X1114" s="66">
        <v>7</v>
      </c>
      <c r="Y1114" s="66" t="s">
        <v>483</v>
      </c>
      <c r="Z1114" s="66" t="s">
        <v>470</v>
      </c>
      <c r="AA1114" s="66" t="str">
        <f>IF(OR(VLOOKUP(Table1[[#This Row],[sheet]],Prg!$A$7:$F$31,6,FALSE)=Prg!$O$2,VLOOKUP(Table1[[#This Row],[sheet]],Prg!$A$7:$F$31,6,FALSE)=Prg!$O$3),"Yes","No")</f>
        <v>No</v>
      </c>
      <c r="AB1114" s="66">
        <v>2022</v>
      </c>
      <c r="AC1114" s="72">
        <v>15</v>
      </c>
      <c r="AD1114" s="66">
        <f ca="1">IF(ISERROR(VLOOKUP(Table1[[#This Row],[item]],INDIRECT("'"&amp;Table1[[#This Row],[sheet]]&amp;"'!$A$8:$T$42"),Table1[[#This Row],[r]],FALSE)),"",VLOOKUP(Table1[[#This Row],[item]],INDIRECT("'"&amp;Table1[[#This Row],[sheet]]&amp;"'!$A$8:$T$42"),Table1[[#This Row],[r]],FALSE))</f>
        <v>0</v>
      </c>
      <c r="AE1114" s="72" t="str">
        <f>IF(VLOOKUP(Table1[[#This Row],[sheet]],Prg!$A$7:$J$31,10,FALSE)="","",VLOOKUP(Table1[[#This Row],[sheet]],Prg!$A$7:$J$31,10,FALSE)*1)</f>
        <v/>
      </c>
      <c r="AF1114" s="72">
        <f>VLOOKUP(Table1[[#This Row],[sheet]],Prg!$A$7:$J$31,5,FALSE)</f>
        <v>0</v>
      </c>
      <c r="AG1114" s="72">
        <f>ROW()</f>
        <v>1114</v>
      </c>
    </row>
    <row r="1115" spans="24:33" hidden="1" x14ac:dyDescent="0.35">
      <c r="X1115" s="66">
        <v>7</v>
      </c>
      <c r="Y1115" s="66" t="s">
        <v>484</v>
      </c>
      <c r="Z1115" s="66" t="s">
        <v>471</v>
      </c>
      <c r="AA1115" s="66" t="str">
        <f>IF(OR(VLOOKUP(Table1[[#This Row],[sheet]],Prg!$A$7:$F$31,6,FALSE)=Prg!$O$2,VLOOKUP(Table1[[#This Row],[sheet]],Prg!$A$7:$F$31,6,FALSE)=Prg!$O$3),"Yes","No")</f>
        <v>No</v>
      </c>
      <c r="AB1115" s="66">
        <v>2022</v>
      </c>
      <c r="AC1115" s="72">
        <v>15</v>
      </c>
      <c r="AD1115" s="66">
        <f ca="1">IF(ISERROR(VLOOKUP(Table1[[#This Row],[item]],INDIRECT("'"&amp;Table1[[#This Row],[sheet]]&amp;"'!$A$8:$T$42"),Table1[[#This Row],[r]],FALSE)),"",VLOOKUP(Table1[[#This Row],[item]],INDIRECT("'"&amp;Table1[[#This Row],[sheet]]&amp;"'!$A$8:$T$42"),Table1[[#This Row],[r]],FALSE))</f>
        <v>0</v>
      </c>
      <c r="AE1115" s="72" t="str">
        <f>IF(VLOOKUP(Table1[[#This Row],[sheet]],Prg!$A$7:$J$31,10,FALSE)="","",VLOOKUP(Table1[[#This Row],[sheet]],Prg!$A$7:$J$31,10,FALSE)*1)</f>
        <v/>
      </c>
      <c r="AF1115" s="72">
        <f>VLOOKUP(Table1[[#This Row],[sheet]],Prg!$A$7:$J$31,5,FALSE)</f>
        <v>0</v>
      </c>
      <c r="AG1115" s="72">
        <f>ROW()</f>
        <v>1115</v>
      </c>
    </row>
    <row r="1116" spans="24:33" hidden="1" x14ac:dyDescent="0.35">
      <c r="X1116" s="66">
        <v>7</v>
      </c>
      <c r="Y1116" s="66" t="s">
        <v>485</v>
      </c>
      <c r="Z1116" s="66" t="s">
        <v>472</v>
      </c>
      <c r="AA1116" s="66" t="str">
        <f>IF(OR(VLOOKUP(Table1[[#This Row],[sheet]],Prg!$A$7:$F$31,6,FALSE)=Prg!$O$2,VLOOKUP(Table1[[#This Row],[sheet]],Prg!$A$7:$F$31,6,FALSE)=Prg!$O$3),"Yes","No")</f>
        <v>No</v>
      </c>
      <c r="AB1116" s="66">
        <v>2022</v>
      </c>
      <c r="AC1116" s="72">
        <v>15</v>
      </c>
      <c r="AD1116" s="66">
        <f ca="1">IF(ISERROR(VLOOKUP(Table1[[#This Row],[item]],INDIRECT("'"&amp;Table1[[#This Row],[sheet]]&amp;"'!$A$8:$T$42"),Table1[[#This Row],[r]],FALSE)),"",VLOOKUP(Table1[[#This Row],[item]],INDIRECT("'"&amp;Table1[[#This Row],[sheet]]&amp;"'!$A$8:$T$42"),Table1[[#This Row],[r]],FALSE))</f>
        <v>0</v>
      </c>
      <c r="AE1116" s="72" t="str">
        <f>IF(VLOOKUP(Table1[[#This Row],[sheet]],Prg!$A$7:$J$31,10,FALSE)="","",VLOOKUP(Table1[[#This Row],[sheet]],Prg!$A$7:$J$31,10,FALSE)*1)</f>
        <v/>
      </c>
      <c r="AF1116" s="72">
        <f>VLOOKUP(Table1[[#This Row],[sheet]],Prg!$A$7:$J$31,5,FALSE)</f>
        <v>0</v>
      </c>
      <c r="AG1116" s="72">
        <f>ROW()</f>
        <v>1116</v>
      </c>
    </row>
    <row r="1117" spans="24:33" hidden="1" x14ac:dyDescent="0.35">
      <c r="X1117" s="66">
        <v>7</v>
      </c>
      <c r="Y1117" s="66" t="s">
        <v>486</v>
      </c>
      <c r="Z1117" s="66" t="s">
        <v>31</v>
      </c>
      <c r="AA1117" s="66" t="str">
        <f>IF(OR(VLOOKUP(Table1[[#This Row],[sheet]],Prg!$A$7:$F$31,6,FALSE)=Prg!$O$2,VLOOKUP(Table1[[#This Row],[sheet]],Prg!$A$7:$F$31,6,FALSE)=Prg!$O$3),"Yes","No")</f>
        <v>No</v>
      </c>
      <c r="AB1117" s="66">
        <v>2022</v>
      </c>
      <c r="AC1117" s="72">
        <v>15</v>
      </c>
      <c r="AD1117" s="66">
        <f ca="1">IF(ISERROR(VLOOKUP(Table1[[#This Row],[item]],INDIRECT("'"&amp;Table1[[#This Row],[sheet]]&amp;"'!$A$8:$T$42"),Table1[[#This Row],[r]],FALSE)),"",VLOOKUP(Table1[[#This Row],[item]],INDIRECT("'"&amp;Table1[[#This Row],[sheet]]&amp;"'!$A$8:$T$42"),Table1[[#This Row],[r]],FALSE))</f>
        <v>0</v>
      </c>
      <c r="AE1117" s="72" t="str">
        <f>IF(VLOOKUP(Table1[[#This Row],[sheet]],Prg!$A$7:$J$31,10,FALSE)="","",VLOOKUP(Table1[[#This Row],[sheet]],Prg!$A$7:$J$31,10,FALSE)*1)</f>
        <v/>
      </c>
      <c r="AF1117" s="72">
        <f>VLOOKUP(Table1[[#This Row],[sheet]],Prg!$A$7:$J$31,5,FALSE)</f>
        <v>0</v>
      </c>
      <c r="AG1117" s="72">
        <f>ROW()</f>
        <v>1117</v>
      </c>
    </row>
    <row r="1118" spans="24:33" hidden="1" x14ac:dyDescent="0.35">
      <c r="X1118" s="66">
        <v>7</v>
      </c>
      <c r="Y1118" s="66" t="s">
        <v>487</v>
      </c>
      <c r="Z1118" s="66" t="s">
        <v>12</v>
      </c>
      <c r="AA1118" s="66" t="str">
        <f>IF(OR(VLOOKUP(Table1[[#This Row],[sheet]],Prg!$A$7:$F$31,6,FALSE)=Prg!$O$2,VLOOKUP(Table1[[#This Row],[sheet]],Prg!$A$7:$F$31,6,FALSE)=Prg!$O$3),"Yes","No")</f>
        <v>No</v>
      </c>
      <c r="AB1118" s="66">
        <v>2023</v>
      </c>
      <c r="AC1118" s="72">
        <v>16</v>
      </c>
      <c r="AD1118" s="66">
        <f ca="1">IF(ISERROR(VLOOKUP(Table1[[#This Row],[item]],INDIRECT("'"&amp;Table1[[#This Row],[sheet]]&amp;"'!$A$8:$T$42"),Table1[[#This Row],[r]],FALSE)),"",VLOOKUP(Table1[[#This Row],[item]],INDIRECT("'"&amp;Table1[[#This Row],[sheet]]&amp;"'!$A$8:$T$42"),Table1[[#This Row],[r]],FALSE))</f>
        <v>0</v>
      </c>
      <c r="AE1118" s="72" t="str">
        <f>IF(VLOOKUP(Table1[[#This Row],[sheet]],Prg!$A$7:$J$31,10,FALSE)="","",VLOOKUP(Table1[[#This Row],[sheet]],Prg!$A$7:$J$31,10,FALSE)*1)</f>
        <v/>
      </c>
      <c r="AF1118" s="72">
        <f>VLOOKUP(Table1[[#This Row],[sheet]],Prg!$A$7:$J$31,5,FALSE)</f>
        <v>0</v>
      </c>
      <c r="AG1118" s="72">
        <f>ROW()</f>
        <v>1118</v>
      </c>
    </row>
    <row r="1119" spans="24:33" hidden="1" x14ac:dyDescent="0.35">
      <c r="X1119" s="66">
        <v>7</v>
      </c>
      <c r="Y1119" s="66" t="s">
        <v>488</v>
      </c>
      <c r="Z1119" s="66" t="s">
        <v>13</v>
      </c>
      <c r="AA1119" s="66" t="str">
        <f>IF(OR(VLOOKUP(Table1[[#This Row],[sheet]],Prg!$A$7:$F$31,6,FALSE)=Prg!$O$2,VLOOKUP(Table1[[#This Row],[sheet]],Prg!$A$7:$F$31,6,FALSE)=Prg!$O$3),"Yes","No")</f>
        <v>No</v>
      </c>
      <c r="AB1119" s="66">
        <v>2023</v>
      </c>
      <c r="AC1119" s="72">
        <v>16</v>
      </c>
      <c r="AD1119" s="66">
        <f ca="1">IF(ISERROR(VLOOKUP(Table1[[#This Row],[item]],INDIRECT("'"&amp;Table1[[#This Row],[sheet]]&amp;"'!$A$8:$T$42"),Table1[[#This Row],[r]],FALSE)),"",VLOOKUP(Table1[[#This Row],[item]],INDIRECT("'"&amp;Table1[[#This Row],[sheet]]&amp;"'!$A$8:$T$42"),Table1[[#This Row],[r]],FALSE))</f>
        <v>0</v>
      </c>
      <c r="AE1119" s="72" t="str">
        <f>IF(VLOOKUP(Table1[[#This Row],[sheet]],Prg!$A$7:$J$31,10,FALSE)="","",VLOOKUP(Table1[[#This Row],[sheet]],Prg!$A$7:$J$31,10,FALSE)*1)</f>
        <v/>
      </c>
      <c r="AF1119" s="72">
        <f>VLOOKUP(Table1[[#This Row],[sheet]],Prg!$A$7:$J$31,5,FALSE)</f>
        <v>0</v>
      </c>
      <c r="AG1119" s="72">
        <f>ROW()</f>
        <v>1119</v>
      </c>
    </row>
    <row r="1120" spans="24:33" hidden="1" x14ac:dyDescent="0.35">
      <c r="X1120" s="66">
        <v>7</v>
      </c>
      <c r="Y1120" s="66" t="s">
        <v>489</v>
      </c>
      <c r="Z1120" s="66" t="s">
        <v>14</v>
      </c>
      <c r="AA1120" s="66" t="str">
        <f>IF(OR(VLOOKUP(Table1[[#This Row],[sheet]],Prg!$A$7:$F$31,6,FALSE)=Prg!$O$2,VLOOKUP(Table1[[#This Row],[sheet]],Prg!$A$7:$F$31,6,FALSE)=Prg!$O$3),"Yes","No")</f>
        <v>No</v>
      </c>
      <c r="AB1120" s="66">
        <v>2023</v>
      </c>
      <c r="AC1120" s="72">
        <v>16</v>
      </c>
      <c r="AD1120" s="66">
        <f ca="1">IF(ISERROR(VLOOKUP(Table1[[#This Row],[item]],INDIRECT("'"&amp;Table1[[#This Row],[sheet]]&amp;"'!$A$8:$T$42"),Table1[[#This Row],[r]],FALSE)),"",VLOOKUP(Table1[[#This Row],[item]],INDIRECT("'"&amp;Table1[[#This Row],[sheet]]&amp;"'!$A$8:$T$42"),Table1[[#This Row],[r]],FALSE))</f>
        <v>0</v>
      </c>
      <c r="AE1120" s="72" t="str">
        <f>IF(VLOOKUP(Table1[[#This Row],[sheet]],Prg!$A$7:$J$31,10,FALSE)="","",VLOOKUP(Table1[[#This Row],[sheet]],Prg!$A$7:$J$31,10,FALSE)*1)</f>
        <v/>
      </c>
      <c r="AF1120" s="72">
        <f>VLOOKUP(Table1[[#This Row],[sheet]],Prg!$A$7:$J$31,5,FALSE)</f>
        <v>0</v>
      </c>
      <c r="AG1120" s="72">
        <f>ROW()</f>
        <v>1120</v>
      </c>
    </row>
    <row r="1121" spans="24:33" hidden="1" x14ac:dyDescent="0.35">
      <c r="X1121" s="66">
        <v>7</v>
      </c>
      <c r="Y1121" s="66" t="s">
        <v>490</v>
      </c>
      <c r="Z1121" s="66" t="s">
        <v>464</v>
      </c>
      <c r="AA1121" s="66" t="str">
        <f>IF(OR(VLOOKUP(Table1[[#This Row],[sheet]],Prg!$A$7:$F$31,6,FALSE)=Prg!$O$2,VLOOKUP(Table1[[#This Row],[sheet]],Prg!$A$7:$F$31,6,FALSE)=Prg!$O$3),"Yes","No")</f>
        <v>No</v>
      </c>
      <c r="AB1121" s="66">
        <v>2023</v>
      </c>
      <c r="AC1121" s="72">
        <v>16</v>
      </c>
      <c r="AD1121" s="66">
        <f ca="1">IF(ISERROR(VLOOKUP(Table1[[#This Row],[item]],INDIRECT("'"&amp;Table1[[#This Row],[sheet]]&amp;"'!$A$8:$T$42"),Table1[[#This Row],[r]],FALSE)),"",VLOOKUP(Table1[[#This Row],[item]],INDIRECT("'"&amp;Table1[[#This Row],[sheet]]&amp;"'!$A$8:$T$42"),Table1[[#This Row],[r]],FALSE))</f>
        <v>0</v>
      </c>
      <c r="AE1121" s="72" t="str">
        <f>IF(VLOOKUP(Table1[[#This Row],[sheet]],Prg!$A$7:$J$31,10,FALSE)="","",VLOOKUP(Table1[[#This Row],[sheet]],Prg!$A$7:$J$31,10,FALSE)*1)</f>
        <v/>
      </c>
      <c r="AF1121" s="72">
        <f>VLOOKUP(Table1[[#This Row],[sheet]],Prg!$A$7:$J$31,5,FALSE)</f>
        <v>0</v>
      </c>
      <c r="AG1121" s="72">
        <f>ROW()</f>
        <v>1121</v>
      </c>
    </row>
    <row r="1122" spans="24:33" hidden="1" x14ac:dyDescent="0.35">
      <c r="X1122" s="66">
        <v>7</v>
      </c>
      <c r="Y1122" s="66" t="s">
        <v>491</v>
      </c>
      <c r="Z1122" s="66" t="s">
        <v>15</v>
      </c>
      <c r="AA1122" s="66" t="str">
        <f>IF(OR(VLOOKUP(Table1[[#This Row],[sheet]],Prg!$A$7:$F$31,6,FALSE)=Prg!$O$2,VLOOKUP(Table1[[#This Row],[sheet]],Prg!$A$7:$F$31,6,FALSE)=Prg!$O$3),"Yes","No")</f>
        <v>No</v>
      </c>
      <c r="AB1122" s="66">
        <v>2023</v>
      </c>
      <c r="AC1122" s="72">
        <v>16</v>
      </c>
      <c r="AD1122" s="66">
        <f ca="1">IF(ISERROR(VLOOKUP(Table1[[#This Row],[item]],INDIRECT("'"&amp;Table1[[#This Row],[sheet]]&amp;"'!$A$8:$T$42"),Table1[[#This Row],[r]],FALSE)),"",VLOOKUP(Table1[[#This Row],[item]],INDIRECT("'"&amp;Table1[[#This Row],[sheet]]&amp;"'!$A$8:$T$42"),Table1[[#This Row],[r]],FALSE))</f>
        <v>0</v>
      </c>
      <c r="AE1122" s="72" t="str">
        <f>IF(VLOOKUP(Table1[[#This Row],[sheet]],Prg!$A$7:$J$31,10,FALSE)="","",VLOOKUP(Table1[[#This Row],[sheet]],Prg!$A$7:$J$31,10,FALSE)*1)</f>
        <v/>
      </c>
      <c r="AF1122" s="72">
        <f>VLOOKUP(Table1[[#This Row],[sheet]],Prg!$A$7:$J$31,5,FALSE)</f>
        <v>0</v>
      </c>
      <c r="AG1122" s="72">
        <f>ROW()</f>
        <v>1122</v>
      </c>
    </row>
    <row r="1123" spans="24:33" hidden="1" x14ac:dyDescent="0.35">
      <c r="X1123" s="66">
        <v>7</v>
      </c>
      <c r="Y1123" s="66" t="s">
        <v>492</v>
      </c>
      <c r="Z1123" s="66" t="s">
        <v>16</v>
      </c>
      <c r="AA1123" s="66" t="str">
        <f>IF(OR(VLOOKUP(Table1[[#This Row],[sheet]],Prg!$A$7:$F$31,6,FALSE)=Prg!$O$2,VLOOKUP(Table1[[#This Row],[sheet]],Prg!$A$7:$F$31,6,FALSE)=Prg!$O$3),"Yes","No")</f>
        <v>No</v>
      </c>
      <c r="AB1123" s="66">
        <v>2023</v>
      </c>
      <c r="AC1123" s="72">
        <v>16</v>
      </c>
      <c r="AD1123" s="66">
        <f ca="1">IF(ISERROR(VLOOKUP(Table1[[#This Row],[item]],INDIRECT("'"&amp;Table1[[#This Row],[sheet]]&amp;"'!$A$8:$T$42"),Table1[[#This Row],[r]],FALSE)),"",VLOOKUP(Table1[[#This Row],[item]],INDIRECT("'"&amp;Table1[[#This Row],[sheet]]&amp;"'!$A$8:$T$42"),Table1[[#This Row],[r]],FALSE))</f>
        <v>0</v>
      </c>
      <c r="AE1123" s="72" t="str">
        <f>IF(VLOOKUP(Table1[[#This Row],[sheet]],Prg!$A$7:$J$31,10,FALSE)="","",VLOOKUP(Table1[[#This Row],[sheet]],Prg!$A$7:$J$31,10,FALSE)*1)</f>
        <v/>
      </c>
      <c r="AF1123" s="72">
        <f>VLOOKUP(Table1[[#This Row],[sheet]],Prg!$A$7:$J$31,5,FALSE)</f>
        <v>0</v>
      </c>
      <c r="AG1123" s="72">
        <f>ROW()</f>
        <v>1123</v>
      </c>
    </row>
    <row r="1124" spans="24:33" hidden="1" x14ac:dyDescent="0.35">
      <c r="X1124" s="66">
        <v>7</v>
      </c>
      <c r="Y1124" s="66" t="s">
        <v>493</v>
      </c>
      <c r="Z1124" s="66" t="s">
        <v>17</v>
      </c>
      <c r="AA1124" s="66" t="str">
        <f>IF(OR(VLOOKUP(Table1[[#This Row],[sheet]],Prg!$A$7:$F$31,6,FALSE)=Prg!$O$2,VLOOKUP(Table1[[#This Row],[sheet]],Prg!$A$7:$F$31,6,FALSE)=Prg!$O$3),"Yes","No")</f>
        <v>No</v>
      </c>
      <c r="AB1124" s="66">
        <v>2023</v>
      </c>
      <c r="AC1124" s="72">
        <v>16</v>
      </c>
      <c r="AD1124" s="66">
        <f ca="1">IF(ISERROR(VLOOKUP(Table1[[#This Row],[item]],INDIRECT("'"&amp;Table1[[#This Row],[sheet]]&amp;"'!$A$8:$T$42"),Table1[[#This Row],[r]],FALSE)),"",VLOOKUP(Table1[[#This Row],[item]],INDIRECT("'"&amp;Table1[[#This Row],[sheet]]&amp;"'!$A$8:$T$42"),Table1[[#This Row],[r]],FALSE))</f>
        <v>0</v>
      </c>
      <c r="AE1124" s="72" t="str">
        <f>IF(VLOOKUP(Table1[[#This Row],[sheet]],Prg!$A$7:$J$31,10,FALSE)="","",VLOOKUP(Table1[[#This Row],[sheet]],Prg!$A$7:$J$31,10,FALSE)*1)</f>
        <v/>
      </c>
      <c r="AF1124" s="72">
        <f>VLOOKUP(Table1[[#This Row],[sheet]],Prg!$A$7:$J$31,5,FALSE)</f>
        <v>0</v>
      </c>
      <c r="AG1124" s="72">
        <f>ROW()</f>
        <v>1124</v>
      </c>
    </row>
    <row r="1125" spans="24:33" hidden="1" x14ac:dyDescent="0.35">
      <c r="X1125" s="66">
        <v>7</v>
      </c>
      <c r="Y1125" s="66" t="s">
        <v>494</v>
      </c>
      <c r="Z1125" s="66" t="s">
        <v>465</v>
      </c>
      <c r="AA1125" s="66" t="str">
        <f>IF(OR(VLOOKUP(Table1[[#This Row],[sheet]],Prg!$A$7:$F$31,6,FALSE)=Prg!$O$2,VLOOKUP(Table1[[#This Row],[sheet]],Prg!$A$7:$F$31,6,FALSE)=Prg!$O$3),"Yes","No")</f>
        <v>No</v>
      </c>
      <c r="AB1125" s="66">
        <v>2023</v>
      </c>
      <c r="AC1125" s="72">
        <v>16</v>
      </c>
      <c r="AD1125" s="66">
        <f ca="1">IF(ISERROR(VLOOKUP(Table1[[#This Row],[item]],INDIRECT("'"&amp;Table1[[#This Row],[sheet]]&amp;"'!$A$8:$T$42"),Table1[[#This Row],[r]],FALSE)),"",VLOOKUP(Table1[[#This Row],[item]],INDIRECT("'"&amp;Table1[[#This Row],[sheet]]&amp;"'!$A$8:$T$42"),Table1[[#This Row],[r]],FALSE))</f>
        <v>0</v>
      </c>
      <c r="AE1125" s="72" t="str">
        <f>IF(VLOOKUP(Table1[[#This Row],[sheet]],Prg!$A$7:$J$31,10,FALSE)="","",VLOOKUP(Table1[[#This Row],[sheet]],Prg!$A$7:$J$31,10,FALSE)*1)</f>
        <v/>
      </c>
      <c r="AF1125" s="72">
        <f>VLOOKUP(Table1[[#This Row],[sheet]],Prg!$A$7:$J$31,5,FALSE)</f>
        <v>0</v>
      </c>
      <c r="AG1125" s="72">
        <f>ROW()</f>
        <v>1125</v>
      </c>
    </row>
    <row r="1126" spans="24:33" hidden="1" x14ac:dyDescent="0.35">
      <c r="X1126" s="66">
        <v>7</v>
      </c>
      <c r="Y1126" s="66" t="s">
        <v>495</v>
      </c>
      <c r="Z1126" s="66" t="s">
        <v>18</v>
      </c>
      <c r="AA1126" s="66" t="str">
        <f>IF(OR(VLOOKUP(Table1[[#This Row],[sheet]],Prg!$A$7:$F$31,6,FALSE)=Prg!$O$2,VLOOKUP(Table1[[#This Row],[sheet]],Prg!$A$7:$F$31,6,FALSE)=Prg!$O$3),"Yes","No")</f>
        <v>No</v>
      </c>
      <c r="AB1126" s="66">
        <v>2023</v>
      </c>
      <c r="AC1126" s="72">
        <v>16</v>
      </c>
      <c r="AD1126" s="66">
        <f ca="1">IF(ISERROR(VLOOKUP(Table1[[#This Row],[item]],INDIRECT("'"&amp;Table1[[#This Row],[sheet]]&amp;"'!$A$8:$T$42"),Table1[[#This Row],[r]],FALSE)),"",VLOOKUP(Table1[[#This Row],[item]],INDIRECT("'"&amp;Table1[[#This Row],[sheet]]&amp;"'!$A$8:$T$42"),Table1[[#This Row],[r]],FALSE))</f>
        <v>0</v>
      </c>
      <c r="AE1126" s="72" t="str">
        <f>IF(VLOOKUP(Table1[[#This Row],[sheet]],Prg!$A$7:$J$31,10,FALSE)="","",VLOOKUP(Table1[[#This Row],[sheet]],Prg!$A$7:$J$31,10,FALSE)*1)</f>
        <v/>
      </c>
      <c r="AF1126" s="72">
        <f>VLOOKUP(Table1[[#This Row],[sheet]],Prg!$A$7:$J$31,5,FALSE)</f>
        <v>0</v>
      </c>
      <c r="AG1126" s="72">
        <f>ROW()</f>
        <v>1126</v>
      </c>
    </row>
    <row r="1127" spans="24:33" hidden="1" x14ac:dyDescent="0.35">
      <c r="X1127" s="66">
        <v>7</v>
      </c>
      <c r="Y1127" s="66" t="s">
        <v>496</v>
      </c>
      <c r="Z1127" s="66" t="s">
        <v>19</v>
      </c>
      <c r="AA1127" s="66" t="str">
        <f>IF(OR(VLOOKUP(Table1[[#This Row],[sheet]],Prg!$A$7:$F$31,6,FALSE)=Prg!$O$2,VLOOKUP(Table1[[#This Row],[sheet]],Prg!$A$7:$F$31,6,FALSE)=Prg!$O$3),"Yes","No")</f>
        <v>No</v>
      </c>
      <c r="AB1127" s="66">
        <v>2023</v>
      </c>
      <c r="AC1127" s="72">
        <v>16</v>
      </c>
      <c r="AD1127" s="66">
        <f ca="1">IF(ISERROR(VLOOKUP(Table1[[#This Row],[item]],INDIRECT("'"&amp;Table1[[#This Row],[sheet]]&amp;"'!$A$8:$T$42"),Table1[[#This Row],[r]],FALSE)),"",VLOOKUP(Table1[[#This Row],[item]],INDIRECT("'"&amp;Table1[[#This Row],[sheet]]&amp;"'!$A$8:$T$42"),Table1[[#This Row],[r]],FALSE))</f>
        <v>0</v>
      </c>
      <c r="AE1127" s="72" t="str">
        <f>IF(VLOOKUP(Table1[[#This Row],[sheet]],Prg!$A$7:$J$31,10,FALSE)="","",VLOOKUP(Table1[[#This Row],[sheet]],Prg!$A$7:$J$31,10,FALSE)*1)</f>
        <v/>
      </c>
      <c r="AF1127" s="72">
        <f>VLOOKUP(Table1[[#This Row],[sheet]],Prg!$A$7:$J$31,5,FALSE)</f>
        <v>0</v>
      </c>
      <c r="AG1127" s="72">
        <f>ROW()</f>
        <v>1127</v>
      </c>
    </row>
    <row r="1128" spans="24:33" hidden="1" x14ac:dyDescent="0.35">
      <c r="X1128" s="66">
        <v>7</v>
      </c>
      <c r="Y1128" s="66" t="s">
        <v>497</v>
      </c>
      <c r="Z1128" s="66" t="s">
        <v>20</v>
      </c>
      <c r="AA1128" s="66" t="str">
        <f>IF(OR(VLOOKUP(Table1[[#This Row],[sheet]],Prg!$A$7:$F$31,6,FALSE)=Prg!$O$2,VLOOKUP(Table1[[#This Row],[sheet]],Prg!$A$7:$F$31,6,FALSE)=Prg!$O$3),"Yes","No")</f>
        <v>No</v>
      </c>
      <c r="AB1128" s="66">
        <v>2023</v>
      </c>
      <c r="AC1128" s="72">
        <v>16</v>
      </c>
      <c r="AD1128" s="66">
        <f ca="1">IF(ISERROR(VLOOKUP(Table1[[#This Row],[item]],INDIRECT("'"&amp;Table1[[#This Row],[sheet]]&amp;"'!$A$8:$T$42"),Table1[[#This Row],[r]],FALSE)),"",VLOOKUP(Table1[[#This Row],[item]],INDIRECT("'"&amp;Table1[[#This Row],[sheet]]&amp;"'!$A$8:$T$42"),Table1[[#This Row],[r]],FALSE))</f>
        <v>0</v>
      </c>
      <c r="AE1128" s="72" t="str">
        <f>IF(VLOOKUP(Table1[[#This Row],[sheet]],Prg!$A$7:$J$31,10,FALSE)="","",VLOOKUP(Table1[[#This Row],[sheet]],Prg!$A$7:$J$31,10,FALSE)*1)</f>
        <v/>
      </c>
      <c r="AF1128" s="72">
        <f>VLOOKUP(Table1[[#This Row],[sheet]],Prg!$A$7:$J$31,5,FALSE)</f>
        <v>0</v>
      </c>
      <c r="AG1128" s="72">
        <f>ROW()</f>
        <v>1128</v>
      </c>
    </row>
    <row r="1129" spans="24:33" hidden="1" x14ac:dyDescent="0.35">
      <c r="X1129" s="66">
        <v>7</v>
      </c>
      <c r="Y1129" s="66" t="s">
        <v>498</v>
      </c>
      <c r="Z1129" s="66" t="s">
        <v>466</v>
      </c>
      <c r="AA1129" s="66" t="str">
        <f>IF(OR(VLOOKUP(Table1[[#This Row],[sheet]],Prg!$A$7:$F$31,6,FALSE)=Prg!$O$2,VLOOKUP(Table1[[#This Row],[sheet]],Prg!$A$7:$F$31,6,FALSE)=Prg!$O$3),"Yes","No")</f>
        <v>No</v>
      </c>
      <c r="AB1129" s="66">
        <v>2023</v>
      </c>
      <c r="AC1129" s="72">
        <v>16</v>
      </c>
      <c r="AD1129" s="66">
        <f ca="1">IF(ISERROR(VLOOKUP(Table1[[#This Row],[item]],INDIRECT("'"&amp;Table1[[#This Row],[sheet]]&amp;"'!$A$8:$T$42"),Table1[[#This Row],[r]],FALSE)),"",VLOOKUP(Table1[[#This Row],[item]],INDIRECT("'"&amp;Table1[[#This Row],[sheet]]&amp;"'!$A$8:$T$42"),Table1[[#This Row],[r]],FALSE))</f>
        <v>0</v>
      </c>
      <c r="AE1129" s="72" t="str">
        <f>IF(VLOOKUP(Table1[[#This Row],[sheet]],Prg!$A$7:$J$31,10,FALSE)="","",VLOOKUP(Table1[[#This Row],[sheet]],Prg!$A$7:$J$31,10,FALSE)*1)</f>
        <v/>
      </c>
      <c r="AF1129" s="72">
        <f>VLOOKUP(Table1[[#This Row],[sheet]],Prg!$A$7:$J$31,5,FALSE)</f>
        <v>0</v>
      </c>
      <c r="AG1129" s="72">
        <f>ROW()</f>
        <v>1129</v>
      </c>
    </row>
    <row r="1130" spans="24:33" hidden="1" x14ac:dyDescent="0.35">
      <c r="X1130" s="66">
        <v>7</v>
      </c>
      <c r="Y1130" s="66" t="s">
        <v>499</v>
      </c>
      <c r="Z1130" s="66" t="s">
        <v>21</v>
      </c>
      <c r="AA1130" s="66" t="str">
        <f>IF(OR(VLOOKUP(Table1[[#This Row],[sheet]],Prg!$A$7:$F$31,6,FALSE)=Prg!$O$2,VLOOKUP(Table1[[#This Row],[sheet]],Prg!$A$7:$F$31,6,FALSE)=Prg!$O$3),"Yes","No")</f>
        <v>No</v>
      </c>
      <c r="AB1130" s="66">
        <v>2023</v>
      </c>
      <c r="AC1130" s="72">
        <v>16</v>
      </c>
      <c r="AD1130" s="66">
        <f ca="1">IF(ISERROR(VLOOKUP(Table1[[#This Row],[item]],INDIRECT("'"&amp;Table1[[#This Row],[sheet]]&amp;"'!$A$8:$T$42"),Table1[[#This Row],[r]],FALSE)),"",VLOOKUP(Table1[[#This Row],[item]],INDIRECT("'"&amp;Table1[[#This Row],[sheet]]&amp;"'!$A$8:$T$42"),Table1[[#This Row],[r]],FALSE))</f>
        <v>0</v>
      </c>
      <c r="AE1130" s="72" t="str">
        <f>IF(VLOOKUP(Table1[[#This Row],[sheet]],Prg!$A$7:$J$31,10,FALSE)="","",VLOOKUP(Table1[[#This Row],[sheet]],Prg!$A$7:$J$31,10,FALSE)*1)</f>
        <v/>
      </c>
      <c r="AF1130" s="72">
        <f>VLOOKUP(Table1[[#This Row],[sheet]],Prg!$A$7:$J$31,5,FALSE)</f>
        <v>0</v>
      </c>
      <c r="AG1130" s="72">
        <f>ROW()</f>
        <v>1130</v>
      </c>
    </row>
    <row r="1131" spans="24:33" hidden="1" x14ac:dyDescent="0.35">
      <c r="X1131" s="66">
        <v>7</v>
      </c>
      <c r="Y1131" s="66" t="s">
        <v>500</v>
      </c>
      <c r="Z1131" s="66" t="s">
        <v>22</v>
      </c>
      <c r="AA1131" s="66" t="str">
        <f>IF(OR(VLOOKUP(Table1[[#This Row],[sheet]],Prg!$A$7:$F$31,6,FALSE)=Prg!$O$2,VLOOKUP(Table1[[#This Row],[sheet]],Prg!$A$7:$F$31,6,FALSE)=Prg!$O$3),"Yes","No")</f>
        <v>No</v>
      </c>
      <c r="AB1131" s="66">
        <v>2023</v>
      </c>
      <c r="AC1131" s="72">
        <v>16</v>
      </c>
      <c r="AD1131" s="66">
        <f ca="1">IF(ISERROR(VLOOKUP(Table1[[#This Row],[item]],INDIRECT("'"&amp;Table1[[#This Row],[sheet]]&amp;"'!$A$8:$T$42"),Table1[[#This Row],[r]],FALSE)),"",VLOOKUP(Table1[[#This Row],[item]],INDIRECT("'"&amp;Table1[[#This Row],[sheet]]&amp;"'!$A$8:$T$42"),Table1[[#This Row],[r]],FALSE))</f>
        <v>0</v>
      </c>
      <c r="AE1131" s="72" t="str">
        <f>IF(VLOOKUP(Table1[[#This Row],[sheet]],Prg!$A$7:$J$31,10,FALSE)="","",VLOOKUP(Table1[[#This Row],[sheet]],Prg!$A$7:$J$31,10,FALSE)*1)</f>
        <v/>
      </c>
      <c r="AF1131" s="72">
        <f>VLOOKUP(Table1[[#This Row],[sheet]],Prg!$A$7:$J$31,5,FALSE)</f>
        <v>0</v>
      </c>
      <c r="AG1131" s="72">
        <f>ROW()</f>
        <v>1131</v>
      </c>
    </row>
    <row r="1132" spans="24:33" hidden="1" x14ac:dyDescent="0.35">
      <c r="X1132" s="66">
        <v>7</v>
      </c>
      <c r="Y1132" s="66" t="s">
        <v>501</v>
      </c>
      <c r="Z1132" s="66" t="s">
        <v>23</v>
      </c>
      <c r="AA1132" s="66" t="str">
        <f>IF(OR(VLOOKUP(Table1[[#This Row],[sheet]],Prg!$A$7:$F$31,6,FALSE)=Prg!$O$2,VLOOKUP(Table1[[#This Row],[sheet]],Prg!$A$7:$F$31,6,FALSE)=Prg!$O$3),"Yes","No")</f>
        <v>No</v>
      </c>
      <c r="AB1132" s="66">
        <v>2023</v>
      </c>
      <c r="AC1132" s="72">
        <v>16</v>
      </c>
      <c r="AD1132" s="66">
        <f ca="1">IF(ISERROR(VLOOKUP(Table1[[#This Row],[item]],INDIRECT("'"&amp;Table1[[#This Row],[sheet]]&amp;"'!$A$8:$T$42"),Table1[[#This Row],[r]],FALSE)),"",VLOOKUP(Table1[[#This Row],[item]],INDIRECT("'"&amp;Table1[[#This Row],[sheet]]&amp;"'!$A$8:$T$42"),Table1[[#This Row],[r]],FALSE))</f>
        <v>0</v>
      </c>
      <c r="AE1132" s="72" t="str">
        <f>IF(VLOOKUP(Table1[[#This Row],[sheet]],Prg!$A$7:$J$31,10,FALSE)="","",VLOOKUP(Table1[[#This Row],[sheet]],Prg!$A$7:$J$31,10,FALSE)*1)</f>
        <v/>
      </c>
      <c r="AF1132" s="72">
        <f>VLOOKUP(Table1[[#This Row],[sheet]],Prg!$A$7:$J$31,5,FALSE)</f>
        <v>0</v>
      </c>
      <c r="AG1132" s="72">
        <f>ROW()</f>
        <v>1132</v>
      </c>
    </row>
    <row r="1133" spans="24:33" hidden="1" x14ac:dyDescent="0.35">
      <c r="X1133" s="66">
        <v>7</v>
      </c>
      <c r="Y1133" s="66" t="s">
        <v>502</v>
      </c>
      <c r="Z1133" s="66" t="s">
        <v>467</v>
      </c>
      <c r="AA1133" s="66" t="str">
        <f>IF(OR(VLOOKUP(Table1[[#This Row],[sheet]],Prg!$A$7:$F$31,6,FALSE)=Prg!$O$2,VLOOKUP(Table1[[#This Row],[sheet]],Prg!$A$7:$F$31,6,FALSE)=Prg!$O$3),"Yes","No")</f>
        <v>No</v>
      </c>
      <c r="AB1133" s="66">
        <v>2023</v>
      </c>
      <c r="AC1133" s="72">
        <v>16</v>
      </c>
      <c r="AD1133" s="66">
        <f ca="1">IF(ISERROR(VLOOKUP(Table1[[#This Row],[item]],INDIRECT("'"&amp;Table1[[#This Row],[sheet]]&amp;"'!$A$8:$T$42"),Table1[[#This Row],[r]],FALSE)),"",VLOOKUP(Table1[[#This Row],[item]],INDIRECT("'"&amp;Table1[[#This Row],[sheet]]&amp;"'!$A$8:$T$42"),Table1[[#This Row],[r]],FALSE))</f>
        <v>0</v>
      </c>
      <c r="AE1133" s="72" t="str">
        <f>IF(VLOOKUP(Table1[[#This Row],[sheet]],Prg!$A$7:$J$31,10,FALSE)="","",VLOOKUP(Table1[[#This Row],[sheet]],Prg!$A$7:$J$31,10,FALSE)*1)</f>
        <v/>
      </c>
      <c r="AF1133" s="72">
        <f>VLOOKUP(Table1[[#This Row],[sheet]],Prg!$A$7:$J$31,5,FALSE)</f>
        <v>0</v>
      </c>
      <c r="AG1133" s="72">
        <f>ROW()</f>
        <v>1133</v>
      </c>
    </row>
    <row r="1134" spans="24:33" hidden="1" x14ac:dyDescent="0.35">
      <c r="X1134" s="66">
        <v>7</v>
      </c>
      <c r="Y1134" s="66" t="s">
        <v>473</v>
      </c>
      <c r="Z1134" s="66" t="s">
        <v>1</v>
      </c>
      <c r="AA1134" s="66" t="str">
        <f>IF(OR(VLOOKUP(Table1[[#This Row],[sheet]],Prg!$A$7:$F$31,6,FALSE)=Prg!$O$2,VLOOKUP(Table1[[#This Row],[sheet]],Prg!$A$7:$F$31,6,FALSE)=Prg!$O$3),"Yes","No")</f>
        <v>No</v>
      </c>
      <c r="AB1134" s="66">
        <v>2023</v>
      </c>
      <c r="AC1134" s="72">
        <v>16</v>
      </c>
      <c r="AD1134" s="66">
        <f ca="1">IF(ISERROR(VLOOKUP(Table1[[#This Row],[item]],INDIRECT("'"&amp;Table1[[#This Row],[sheet]]&amp;"'!$A$8:$T$42"),Table1[[#This Row],[r]],FALSE)),"",VLOOKUP(Table1[[#This Row],[item]],INDIRECT("'"&amp;Table1[[#This Row],[sheet]]&amp;"'!$A$8:$T$42"),Table1[[#This Row],[r]],FALSE))</f>
        <v>0</v>
      </c>
      <c r="AE1134" s="72" t="str">
        <f>IF(VLOOKUP(Table1[[#This Row],[sheet]],Prg!$A$7:$J$31,10,FALSE)="","",VLOOKUP(Table1[[#This Row],[sheet]],Prg!$A$7:$J$31,10,FALSE)*1)</f>
        <v/>
      </c>
      <c r="AF1134" s="72">
        <f>VLOOKUP(Table1[[#This Row],[sheet]],Prg!$A$7:$J$31,5,FALSE)</f>
        <v>0</v>
      </c>
      <c r="AG1134" s="72">
        <f>ROW()</f>
        <v>1134</v>
      </c>
    </row>
    <row r="1135" spans="24:33" hidden="1" x14ac:dyDescent="0.35">
      <c r="X1135" s="66">
        <v>7</v>
      </c>
      <c r="Y1135" s="66" t="s">
        <v>474</v>
      </c>
      <c r="Z1135" s="66" t="s">
        <v>24</v>
      </c>
      <c r="AA1135" s="66" t="str">
        <f>IF(OR(VLOOKUP(Table1[[#This Row],[sheet]],Prg!$A$7:$F$31,6,FALSE)=Prg!$O$2,VLOOKUP(Table1[[#This Row],[sheet]],Prg!$A$7:$F$31,6,FALSE)=Prg!$O$3),"Yes","No")</f>
        <v>No</v>
      </c>
      <c r="AB1135" s="66">
        <v>2023</v>
      </c>
      <c r="AC1135" s="72">
        <v>16</v>
      </c>
      <c r="AD1135" s="66">
        <f ca="1">IF(ISERROR(VLOOKUP(Table1[[#This Row],[item]],INDIRECT("'"&amp;Table1[[#This Row],[sheet]]&amp;"'!$A$8:$T$42"),Table1[[#This Row],[r]],FALSE)),"",VLOOKUP(Table1[[#This Row],[item]],INDIRECT("'"&amp;Table1[[#This Row],[sheet]]&amp;"'!$A$8:$T$42"),Table1[[#This Row],[r]],FALSE))</f>
        <v>0</v>
      </c>
      <c r="AE1135" s="72" t="str">
        <f>IF(VLOOKUP(Table1[[#This Row],[sheet]],Prg!$A$7:$J$31,10,FALSE)="","",VLOOKUP(Table1[[#This Row],[sheet]],Prg!$A$7:$J$31,10,FALSE)*1)</f>
        <v/>
      </c>
      <c r="AF1135" s="72">
        <f>VLOOKUP(Table1[[#This Row],[sheet]],Prg!$A$7:$J$31,5,FALSE)</f>
        <v>0</v>
      </c>
      <c r="AG1135" s="72">
        <f>ROW()</f>
        <v>1135</v>
      </c>
    </row>
    <row r="1136" spans="24:33" hidden="1" x14ac:dyDescent="0.35">
      <c r="X1136" s="66">
        <v>7</v>
      </c>
      <c r="Y1136" s="66" t="s">
        <v>477</v>
      </c>
      <c r="Z1136" s="66" t="s">
        <v>25</v>
      </c>
      <c r="AA1136" s="66" t="str">
        <f>IF(OR(VLOOKUP(Table1[[#This Row],[sheet]],Prg!$A$7:$F$31,6,FALSE)=Prg!$O$2,VLOOKUP(Table1[[#This Row],[sheet]],Prg!$A$7:$F$31,6,FALSE)=Prg!$O$3),"Yes","No")</f>
        <v>No</v>
      </c>
      <c r="AB1136" s="66">
        <v>2023</v>
      </c>
      <c r="AC1136" s="72">
        <v>16</v>
      </c>
      <c r="AD1136" s="66">
        <f ca="1">IF(ISERROR(VLOOKUP(Table1[[#This Row],[item]],INDIRECT("'"&amp;Table1[[#This Row],[sheet]]&amp;"'!$A$8:$T$42"),Table1[[#This Row],[r]],FALSE)),"",VLOOKUP(Table1[[#This Row],[item]],INDIRECT("'"&amp;Table1[[#This Row],[sheet]]&amp;"'!$A$8:$T$42"),Table1[[#This Row],[r]],FALSE))</f>
        <v>0</v>
      </c>
      <c r="AE1136" s="72" t="str">
        <f>IF(VLOOKUP(Table1[[#This Row],[sheet]],Prg!$A$7:$J$31,10,FALSE)="","",VLOOKUP(Table1[[#This Row],[sheet]],Prg!$A$7:$J$31,10,FALSE)*1)</f>
        <v/>
      </c>
      <c r="AF1136" s="72">
        <f>VLOOKUP(Table1[[#This Row],[sheet]],Prg!$A$7:$J$31,5,FALSE)</f>
        <v>0</v>
      </c>
      <c r="AG1136" s="72">
        <f>ROW()</f>
        <v>1136</v>
      </c>
    </row>
    <row r="1137" spans="24:33" hidden="1" x14ac:dyDescent="0.35">
      <c r="X1137" s="66">
        <v>7</v>
      </c>
      <c r="Y1137" s="66" t="s">
        <v>478</v>
      </c>
      <c r="Z1137" s="66" t="s">
        <v>26</v>
      </c>
      <c r="AA1137" s="66" t="str">
        <f>IF(OR(VLOOKUP(Table1[[#This Row],[sheet]],Prg!$A$7:$F$31,6,FALSE)=Prg!$O$2,VLOOKUP(Table1[[#This Row],[sheet]],Prg!$A$7:$F$31,6,FALSE)=Prg!$O$3),"Yes","No")</f>
        <v>No</v>
      </c>
      <c r="AB1137" s="66">
        <v>2023</v>
      </c>
      <c r="AC1137" s="72">
        <v>16</v>
      </c>
      <c r="AD1137" s="66">
        <f ca="1">IF(ISERROR(VLOOKUP(Table1[[#This Row],[item]],INDIRECT("'"&amp;Table1[[#This Row],[sheet]]&amp;"'!$A$8:$T$42"),Table1[[#This Row],[r]],FALSE)),"",VLOOKUP(Table1[[#This Row],[item]],INDIRECT("'"&amp;Table1[[#This Row],[sheet]]&amp;"'!$A$8:$T$42"),Table1[[#This Row],[r]],FALSE))</f>
        <v>0</v>
      </c>
      <c r="AE1137" s="72" t="str">
        <f>IF(VLOOKUP(Table1[[#This Row],[sheet]],Prg!$A$7:$J$31,10,FALSE)="","",VLOOKUP(Table1[[#This Row],[sheet]],Prg!$A$7:$J$31,10,FALSE)*1)</f>
        <v/>
      </c>
      <c r="AF1137" s="72">
        <f>VLOOKUP(Table1[[#This Row],[sheet]],Prg!$A$7:$J$31,5,FALSE)</f>
        <v>0</v>
      </c>
      <c r="AG1137" s="72">
        <f>ROW()</f>
        <v>1137</v>
      </c>
    </row>
    <row r="1138" spans="24:33" hidden="1" x14ac:dyDescent="0.35">
      <c r="X1138" s="66">
        <v>7</v>
      </c>
      <c r="Y1138" s="66" t="s">
        <v>479</v>
      </c>
      <c r="Z1138" s="66" t="s">
        <v>27</v>
      </c>
      <c r="AA1138" s="66" t="str">
        <f>IF(OR(VLOOKUP(Table1[[#This Row],[sheet]],Prg!$A$7:$F$31,6,FALSE)=Prg!$O$2,VLOOKUP(Table1[[#This Row],[sheet]],Prg!$A$7:$F$31,6,FALSE)=Prg!$O$3),"Yes","No")</f>
        <v>No</v>
      </c>
      <c r="AB1138" s="66">
        <v>2023</v>
      </c>
      <c r="AC1138" s="72">
        <v>16</v>
      </c>
      <c r="AD1138" s="66">
        <f ca="1">IF(ISERROR(VLOOKUP(Table1[[#This Row],[item]],INDIRECT("'"&amp;Table1[[#This Row],[sheet]]&amp;"'!$A$8:$T$42"),Table1[[#This Row],[r]],FALSE)),"",VLOOKUP(Table1[[#This Row],[item]],INDIRECT("'"&amp;Table1[[#This Row],[sheet]]&amp;"'!$A$8:$T$42"),Table1[[#This Row],[r]],FALSE))</f>
        <v>0</v>
      </c>
      <c r="AE1138" s="72" t="str">
        <f>IF(VLOOKUP(Table1[[#This Row],[sheet]],Prg!$A$7:$J$31,10,FALSE)="","",VLOOKUP(Table1[[#This Row],[sheet]],Prg!$A$7:$J$31,10,FALSE)*1)</f>
        <v/>
      </c>
      <c r="AF1138" s="72">
        <f>VLOOKUP(Table1[[#This Row],[sheet]],Prg!$A$7:$J$31,5,FALSE)</f>
        <v>0</v>
      </c>
      <c r="AG1138" s="72">
        <f>ROW()</f>
        <v>1138</v>
      </c>
    </row>
    <row r="1139" spans="24:33" hidden="1" x14ac:dyDescent="0.35">
      <c r="X1139" s="66">
        <v>7</v>
      </c>
      <c r="Y1139" s="66" t="s">
        <v>475</v>
      </c>
      <c r="Z1139" s="66" t="s">
        <v>28</v>
      </c>
      <c r="AA1139" s="66" t="str">
        <f>IF(OR(VLOOKUP(Table1[[#This Row],[sheet]],Prg!$A$7:$F$31,6,FALSE)=Prg!$O$2,VLOOKUP(Table1[[#This Row],[sheet]],Prg!$A$7:$F$31,6,FALSE)=Prg!$O$3),"Yes","No")</f>
        <v>No</v>
      </c>
      <c r="AB1139" s="66">
        <v>2023</v>
      </c>
      <c r="AC1139" s="72">
        <v>16</v>
      </c>
      <c r="AD1139" s="66">
        <f ca="1">IF(ISERROR(VLOOKUP(Table1[[#This Row],[item]],INDIRECT("'"&amp;Table1[[#This Row],[sheet]]&amp;"'!$A$8:$T$42"),Table1[[#This Row],[r]],FALSE)),"",VLOOKUP(Table1[[#This Row],[item]],INDIRECT("'"&amp;Table1[[#This Row],[sheet]]&amp;"'!$A$8:$T$42"),Table1[[#This Row],[r]],FALSE))</f>
        <v>0</v>
      </c>
      <c r="AE1139" s="72" t="str">
        <f>IF(VLOOKUP(Table1[[#This Row],[sheet]],Prg!$A$7:$J$31,10,FALSE)="","",VLOOKUP(Table1[[#This Row],[sheet]],Prg!$A$7:$J$31,10,FALSE)*1)</f>
        <v/>
      </c>
      <c r="AF1139" s="72">
        <f>VLOOKUP(Table1[[#This Row],[sheet]],Prg!$A$7:$J$31,5,FALSE)</f>
        <v>0</v>
      </c>
      <c r="AG1139" s="72">
        <f>ROW()</f>
        <v>1139</v>
      </c>
    </row>
    <row r="1140" spans="24:33" hidden="1" x14ac:dyDescent="0.35">
      <c r="X1140" s="66">
        <v>7</v>
      </c>
      <c r="Y1140" s="66" t="s">
        <v>480</v>
      </c>
      <c r="Z1140" s="66" t="s">
        <v>29</v>
      </c>
      <c r="AA1140" s="66" t="str">
        <f>IF(OR(VLOOKUP(Table1[[#This Row],[sheet]],Prg!$A$7:$F$31,6,FALSE)=Prg!$O$2,VLOOKUP(Table1[[#This Row],[sheet]],Prg!$A$7:$F$31,6,FALSE)=Prg!$O$3),"Yes","No")</f>
        <v>No</v>
      </c>
      <c r="AB1140" s="66">
        <v>2023</v>
      </c>
      <c r="AC1140" s="72">
        <v>16</v>
      </c>
      <c r="AD1140" s="66">
        <f ca="1">IF(ISERROR(VLOOKUP(Table1[[#This Row],[item]],INDIRECT("'"&amp;Table1[[#This Row],[sheet]]&amp;"'!$A$8:$T$42"),Table1[[#This Row],[r]],FALSE)),"",VLOOKUP(Table1[[#This Row],[item]],INDIRECT("'"&amp;Table1[[#This Row],[sheet]]&amp;"'!$A$8:$T$42"),Table1[[#This Row],[r]],FALSE))</f>
        <v>0</v>
      </c>
      <c r="AE1140" s="72" t="str">
        <f>IF(VLOOKUP(Table1[[#This Row],[sheet]],Prg!$A$7:$J$31,10,FALSE)="","",VLOOKUP(Table1[[#This Row],[sheet]],Prg!$A$7:$J$31,10,FALSE)*1)</f>
        <v/>
      </c>
      <c r="AF1140" s="72">
        <f>VLOOKUP(Table1[[#This Row],[sheet]],Prg!$A$7:$J$31,5,FALSE)</f>
        <v>0</v>
      </c>
      <c r="AG1140" s="72">
        <f>ROW()</f>
        <v>1140</v>
      </c>
    </row>
    <row r="1141" spans="24:33" hidden="1" x14ac:dyDescent="0.35">
      <c r="X1141" s="66">
        <v>7</v>
      </c>
      <c r="Y1141" s="66" t="s">
        <v>481</v>
      </c>
      <c r="Z1141" s="66" t="s">
        <v>30</v>
      </c>
      <c r="AA1141" s="66" t="str">
        <f>IF(OR(VLOOKUP(Table1[[#This Row],[sheet]],Prg!$A$7:$F$31,6,FALSE)=Prg!$O$2,VLOOKUP(Table1[[#This Row],[sheet]],Prg!$A$7:$F$31,6,FALSE)=Prg!$O$3),"Yes","No")</f>
        <v>No</v>
      </c>
      <c r="AB1141" s="66">
        <v>2023</v>
      </c>
      <c r="AC1141" s="72">
        <v>16</v>
      </c>
      <c r="AD1141" s="66">
        <f ca="1">IF(ISERROR(VLOOKUP(Table1[[#This Row],[item]],INDIRECT("'"&amp;Table1[[#This Row],[sheet]]&amp;"'!$A$8:$T$42"),Table1[[#This Row],[r]],FALSE)),"",VLOOKUP(Table1[[#This Row],[item]],INDIRECT("'"&amp;Table1[[#This Row],[sheet]]&amp;"'!$A$8:$T$42"),Table1[[#This Row],[r]],FALSE))</f>
        <v>0</v>
      </c>
      <c r="AE1141" s="72" t="str">
        <f>IF(VLOOKUP(Table1[[#This Row],[sheet]],Prg!$A$7:$J$31,10,FALSE)="","",VLOOKUP(Table1[[#This Row],[sheet]],Prg!$A$7:$J$31,10,FALSE)*1)</f>
        <v/>
      </c>
      <c r="AF1141" s="72">
        <f>VLOOKUP(Table1[[#This Row],[sheet]],Prg!$A$7:$J$31,5,FALSE)</f>
        <v>0</v>
      </c>
      <c r="AG1141" s="72">
        <f>ROW()</f>
        <v>1141</v>
      </c>
    </row>
    <row r="1142" spans="24:33" hidden="1" x14ac:dyDescent="0.35">
      <c r="X1142" s="66">
        <v>7</v>
      </c>
      <c r="Y1142" s="66" t="s">
        <v>482</v>
      </c>
      <c r="Z1142" s="66" t="s">
        <v>27</v>
      </c>
      <c r="AA1142" s="66" t="str">
        <f>IF(OR(VLOOKUP(Table1[[#This Row],[sheet]],Prg!$A$7:$F$31,6,FALSE)=Prg!$O$2,VLOOKUP(Table1[[#This Row],[sheet]],Prg!$A$7:$F$31,6,FALSE)=Prg!$O$3),"Yes","No")</f>
        <v>No</v>
      </c>
      <c r="AB1142" s="66">
        <v>2023</v>
      </c>
      <c r="AC1142" s="72">
        <v>16</v>
      </c>
      <c r="AD1142" s="66">
        <f ca="1">IF(ISERROR(VLOOKUP(Table1[[#This Row],[item]],INDIRECT("'"&amp;Table1[[#This Row],[sheet]]&amp;"'!$A$8:$T$42"),Table1[[#This Row],[r]],FALSE)),"",VLOOKUP(Table1[[#This Row],[item]],INDIRECT("'"&amp;Table1[[#This Row],[sheet]]&amp;"'!$A$8:$T$42"),Table1[[#This Row],[r]],FALSE))</f>
        <v>0</v>
      </c>
      <c r="AE1142" s="72" t="str">
        <f>IF(VLOOKUP(Table1[[#This Row],[sheet]],Prg!$A$7:$J$31,10,FALSE)="","",VLOOKUP(Table1[[#This Row],[sheet]],Prg!$A$7:$J$31,10,FALSE)*1)</f>
        <v/>
      </c>
      <c r="AF1142" s="72">
        <f>VLOOKUP(Table1[[#This Row],[sheet]],Prg!$A$7:$J$31,5,FALSE)</f>
        <v>0</v>
      </c>
      <c r="AG1142" s="72">
        <f>ROW()</f>
        <v>1142</v>
      </c>
    </row>
    <row r="1143" spans="24:33" hidden="1" x14ac:dyDescent="0.35">
      <c r="X1143" s="66">
        <v>7</v>
      </c>
      <c r="Y1143" s="66" t="s">
        <v>476</v>
      </c>
      <c r="Z1143" s="66" t="s">
        <v>469</v>
      </c>
      <c r="AA1143" s="66" t="str">
        <f>IF(OR(VLOOKUP(Table1[[#This Row],[sheet]],Prg!$A$7:$F$31,6,FALSE)=Prg!$O$2,VLOOKUP(Table1[[#This Row],[sheet]],Prg!$A$7:$F$31,6,FALSE)=Prg!$O$3),"Yes","No")</f>
        <v>No</v>
      </c>
      <c r="AB1143" s="66">
        <v>2023</v>
      </c>
      <c r="AC1143" s="72">
        <v>16</v>
      </c>
      <c r="AD1143" s="66">
        <f ca="1">IF(ISERROR(VLOOKUP(Table1[[#This Row],[item]],INDIRECT("'"&amp;Table1[[#This Row],[sheet]]&amp;"'!$A$8:$T$42"),Table1[[#This Row],[r]],FALSE)),"",VLOOKUP(Table1[[#This Row],[item]],INDIRECT("'"&amp;Table1[[#This Row],[sheet]]&amp;"'!$A$8:$T$42"),Table1[[#This Row],[r]],FALSE))</f>
        <v>0</v>
      </c>
      <c r="AE1143" s="72" t="str">
        <f>IF(VLOOKUP(Table1[[#This Row],[sheet]],Prg!$A$7:$J$31,10,FALSE)="","",VLOOKUP(Table1[[#This Row],[sheet]],Prg!$A$7:$J$31,10,FALSE)*1)</f>
        <v/>
      </c>
      <c r="AF1143" s="72">
        <f>VLOOKUP(Table1[[#This Row],[sheet]],Prg!$A$7:$J$31,5,FALSE)</f>
        <v>0</v>
      </c>
      <c r="AG1143" s="72">
        <f>ROW()</f>
        <v>1143</v>
      </c>
    </row>
    <row r="1144" spans="24:33" hidden="1" x14ac:dyDescent="0.35">
      <c r="X1144" s="66">
        <v>7</v>
      </c>
      <c r="Y1144" s="66" t="s">
        <v>483</v>
      </c>
      <c r="Z1144" s="66" t="s">
        <v>470</v>
      </c>
      <c r="AA1144" s="66" t="str">
        <f>IF(OR(VLOOKUP(Table1[[#This Row],[sheet]],Prg!$A$7:$F$31,6,FALSE)=Prg!$O$2,VLOOKUP(Table1[[#This Row],[sheet]],Prg!$A$7:$F$31,6,FALSE)=Prg!$O$3),"Yes","No")</f>
        <v>No</v>
      </c>
      <c r="AB1144" s="66">
        <v>2023</v>
      </c>
      <c r="AC1144" s="72">
        <v>16</v>
      </c>
      <c r="AD1144" s="66">
        <f ca="1">IF(ISERROR(VLOOKUP(Table1[[#This Row],[item]],INDIRECT("'"&amp;Table1[[#This Row],[sheet]]&amp;"'!$A$8:$T$42"),Table1[[#This Row],[r]],FALSE)),"",VLOOKUP(Table1[[#This Row],[item]],INDIRECT("'"&amp;Table1[[#This Row],[sheet]]&amp;"'!$A$8:$T$42"),Table1[[#This Row],[r]],FALSE))</f>
        <v>0</v>
      </c>
      <c r="AE1144" s="72" t="str">
        <f>IF(VLOOKUP(Table1[[#This Row],[sheet]],Prg!$A$7:$J$31,10,FALSE)="","",VLOOKUP(Table1[[#This Row],[sheet]],Prg!$A$7:$J$31,10,FALSE)*1)</f>
        <v/>
      </c>
      <c r="AF1144" s="72">
        <f>VLOOKUP(Table1[[#This Row],[sheet]],Prg!$A$7:$J$31,5,FALSE)</f>
        <v>0</v>
      </c>
      <c r="AG1144" s="72">
        <f>ROW()</f>
        <v>1144</v>
      </c>
    </row>
    <row r="1145" spans="24:33" hidden="1" x14ac:dyDescent="0.35">
      <c r="X1145" s="66">
        <v>7</v>
      </c>
      <c r="Y1145" s="66" t="s">
        <v>484</v>
      </c>
      <c r="Z1145" s="66" t="s">
        <v>471</v>
      </c>
      <c r="AA1145" s="66" t="str">
        <f>IF(OR(VLOOKUP(Table1[[#This Row],[sheet]],Prg!$A$7:$F$31,6,FALSE)=Prg!$O$2,VLOOKUP(Table1[[#This Row],[sheet]],Prg!$A$7:$F$31,6,FALSE)=Prg!$O$3),"Yes","No")</f>
        <v>No</v>
      </c>
      <c r="AB1145" s="66">
        <v>2023</v>
      </c>
      <c r="AC1145" s="72">
        <v>16</v>
      </c>
      <c r="AD1145" s="66">
        <f ca="1">IF(ISERROR(VLOOKUP(Table1[[#This Row],[item]],INDIRECT("'"&amp;Table1[[#This Row],[sheet]]&amp;"'!$A$8:$T$42"),Table1[[#This Row],[r]],FALSE)),"",VLOOKUP(Table1[[#This Row],[item]],INDIRECT("'"&amp;Table1[[#This Row],[sheet]]&amp;"'!$A$8:$T$42"),Table1[[#This Row],[r]],FALSE))</f>
        <v>0</v>
      </c>
      <c r="AE1145" s="72" t="str">
        <f>IF(VLOOKUP(Table1[[#This Row],[sheet]],Prg!$A$7:$J$31,10,FALSE)="","",VLOOKUP(Table1[[#This Row],[sheet]],Prg!$A$7:$J$31,10,FALSE)*1)</f>
        <v/>
      </c>
      <c r="AF1145" s="72">
        <f>VLOOKUP(Table1[[#This Row],[sheet]],Prg!$A$7:$J$31,5,FALSE)</f>
        <v>0</v>
      </c>
      <c r="AG1145" s="72">
        <f>ROW()</f>
        <v>1145</v>
      </c>
    </row>
    <row r="1146" spans="24:33" hidden="1" x14ac:dyDescent="0.35">
      <c r="X1146" s="66">
        <v>7</v>
      </c>
      <c r="Y1146" s="66" t="s">
        <v>485</v>
      </c>
      <c r="Z1146" s="66" t="s">
        <v>472</v>
      </c>
      <c r="AA1146" s="66" t="str">
        <f>IF(OR(VLOOKUP(Table1[[#This Row],[sheet]],Prg!$A$7:$F$31,6,FALSE)=Prg!$O$2,VLOOKUP(Table1[[#This Row],[sheet]],Prg!$A$7:$F$31,6,FALSE)=Prg!$O$3),"Yes","No")</f>
        <v>No</v>
      </c>
      <c r="AB1146" s="66">
        <v>2023</v>
      </c>
      <c r="AC1146" s="72">
        <v>16</v>
      </c>
      <c r="AD1146" s="66">
        <f ca="1">IF(ISERROR(VLOOKUP(Table1[[#This Row],[item]],INDIRECT("'"&amp;Table1[[#This Row],[sheet]]&amp;"'!$A$8:$T$42"),Table1[[#This Row],[r]],FALSE)),"",VLOOKUP(Table1[[#This Row],[item]],INDIRECT("'"&amp;Table1[[#This Row],[sheet]]&amp;"'!$A$8:$T$42"),Table1[[#This Row],[r]],FALSE))</f>
        <v>0</v>
      </c>
      <c r="AE1146" s="72" t="str">
        <f>IF(VLOOKUP(Table1[[#This Row],[sheet]],Prg!$A$7:$J$31,10,FALSE)="","",VLOOKUP(Table1[[#This Row],[sheet]],Prg!$A$7:$J$31,10,FALSE)*1)</f>
        <v/>
      </c>
      <c r="AF1146" s="72">
        <f>VLOOKUP(Table1[[#This Row],[sheet]],Prg!$A$7:$J$31,5,FALSE)</f>
        <v>0</v>
      </c>
      <c r="AG1146" s="72">
        <f>ROW()</f>
        <v>1146</v>
      </c>
    </row>
    <row r="1147" spans="24:33" hidden="1" x14ac:dyDescent="0.35">
      <c r="X1147" s="66">
        <v>7</v>
      </c>
      <c r="Y1147" s="66" t="s">
        <v>486</v>
      </c>
      <c r="Z1147" s="66" t="s">
        <v>31</v>
      </c>
      <c r="AA1147" s="66" t="str">
        <f>IF(OR(VLOOKUP(Table1[[#This Row],[sheet]],Prg!$A$7:$F$31,6,FALSE)=Prg!$O$2,VLOOKUP(Table1[[#This Row],[sheet]],Prg!$A$7:$F$31,6,FALSE)=Prg!$O$3),"Yes","No")</f>
        <v>No</v>
      </c>
      <c r="AB1147" s="66">
        <v>2023</v>
      </c>
      <c r="AC1147" s="72">
        <v>16</v>
      </c>
      <c r="AD1147" s="66">
        <f ca="1">IF(ISERROR(VLOOKUP(Table1[[#This Row],[item]],INDIRECT("'"&amp;Table1[[#This Row],[sheet]]&amp;"'!$A$8:$T$42"),Table1[[#This Row],[r]],FALSE)),"",VLOOKUP(Table1[[#This Row],[item]],INDIRECT("'"&amp;Table1[[#This Row],[sheet]]&amp;"'!$A$8:$T$42"),Table1[[#This Row],[r]],FALSE))</f>
        <v>0</v>
      </c>
      <c r="AE1147" s="72" t="str">
        <f>IF(VLOOKUP(Table1[[#This Row],[sheet]],Prg!$A$7:$J$31,10,FALSE)="","",VLOOKUP(Table1[[#This Row],[sheet]],Prg!$A$7:$J$31,10,FALSE)*1)</f>
        <v/>
      </c>
      <c r="AF1147" s="72">
        <f>VLOOKUP(Table1[[#This Row],[sheet]],Prg!$A$7:$J$31,5,FALSE)</f>
        <v>0</v>
      </c>
      <c r="AG1147" s="72">
        <f>ROW()</f>
        <v>1147</v>
      </c>
    </row>
    <row r="1148" spans="24:33" hidden="1" x14ac:dyDescent="0.35">
      <c r="X1148" s="66">
        <v>7</v>
      </c>
      <c r="Y1148" s="66" t="s">
        <v>487</v>
      </c>
      <c r="Z1148" s="66" t="s">
        <v>12</v>
      </c>
      <c r="AA1148" s="66" t="str">
        <f>IF(OR(VLOOKUP(Table1[[#This Row],[sheet]],Prg!$A$7:$F$31,6,FALSE)=Prg!$O$2,VLOOKUP(Table1[[#This Row],[sheet]],Prg!$A$7:$F$31,6,FALSE)=Prg!$O$3),"Yes","No")</f>
        <v>No</v>
      </c>
      <c r="AB1148" s="66">
        <v>2024</v>
      </c>
      <c r="AC1148" s="72">
        <v>17</v>
      </c>
      <c r="AD1148" s="66">
        <f ca="1">IF(ISERROR(VLOOKUP(Table1[[#This Row],[item]],INDIRECT("'"&amp;Table1[[#This Row],[sheet]]&amp;"'!$A$8:$T$42"),Table1[[#This Row],[r]],FALSE)),"",VLOOKUP(Table1[[#This Row],[item]],INDIRECT("'"&amp;Table1[[#This Row],[sheet]]&amp;"'!$A$8:$T$42"),Table1[[#This Row],[r]],FALSE))</f>
        <v>0</v>
      </c>
      <c r="AE1148" s="72" t="str">
        <f>IF(VLOOKUP(Table1[[#This Row],[sheet]],Prg!$A$7:$J$31,10,FALSE)="","",VLOOKUP(Table1[[#This Row],[sheet]],Prg!$A$7:$J$31,10,FALSE)*1)</f>
        <v/>
      </c>
      <c r="AF1148" s="72">
        <f>VLOOKUP(Table1[[#This Row],[sheet]],Prg!$A$7:$J$31,5,FALSE)</f>
        <v>0</v>
      </c>
      <c r="AG1148" s="72">
        <f>ROW()</f>
        <v>1148</v>
      </c>
    </row>
    <row r="1149" spans="24:33" hidden="1" x14ac:dyDescent="0.35">
      <c r="X1149" s="66">
        <v>7</v>
      </c>
      <c r="Y1149" s="66" t="s">
        <v>488</v>
      </c>
      <c r="Z1149" s="66" t="s">
        <v>13</v>
      </c>
      <c r="AA1149" s="66" t="str">
        <f>IF(OR(VLOOKUP(Table1[[#This Row],[sheet]],Prg!$A$7:$F$31,6,FALSE)=Prg!$O$2,VLOOKUP(Table1[[#This Row],[sheet]],Prg!$A$7:$F$31,6,FALSE)=Prg!$O$3),"Yes","No")</f>
        <v>No</v>
      </c>
      <c r="AB1149" s="66">
        <v>2024</v>
      </c>
      <c r="AC1149" s="72">
        <v>17</v>
      </c>
      <c r="AD1149" s="66">
        <f ca="1">IF(ISERROR(VLOOKUP(Table1[[#This Row],[item]],INDIRECT("'"&amp;Table1[[#This Row],[sheet]]&amp;"'!$A$8:$T$42"),Table1[[#This Row],[r]],FALSE)),"",VLOOKUP(Table1[[#This Row],[item]],INDIRECT("'"&amp;Table1[[#This Row],[sheet]]&amp;"'!$A$8:$T$42"),Table1[[#This Row],[r]],FALSE))</f>
        <v>0</v>
      </c>
      <c r="AE1149" s="72" t="str">
        <f>IF(VLOOKUP(Table1[[#This Row],[sheet]],Prg!$A$7:$J$31,10,FALSE)="","",VLOOKUP(Table1[[#This Row],[sheet]],Prg!$A$7:$J$31,10,FALSE)*1)</f>
        <v/>
      </c>
      <c r="AF1149" s="72">
        <f>VLOOKUP(Table1[[#This Row],[sheet]],Prg!$A$7:$J$31,5,FALSE)</f>
        <v>0</v>
      </c>
      <c r="AG1149" s="72">
        <f>ROW()</f>
        <v>1149</v>
      </c>
    </row>
    <row r="1150" spans="24:33" hidden="1" x14ac:dyDescent="0.35">
      <c r="X1150" s="66">
        <v>7</v>
      </c>
      <c r="Y1150" s="66" t="s">
        <v>489</v>
      </c>
      <c r="Z1150" s="66" t="s">
        <v>14</v>
      </c>
      <c r="AA1150" s="66" t="str">
        <f>IF(OR(VLOOKUP(Table1[[#This Row],[sheet]],Prg!$A$7:$F$31,6,FALSE)=Prg!$O$2,VLOOKUP(Table1[[#This Row],[sheet]],Prg!$A$7:$F$31,6,FALSE)=Prg!$O$3),"Yes","No")</f>
        <v>No</v>
      </c>
      <c r="AB1150" s="66">
        <v>2024</v>
      </c>
      <c r="AC1150" s="72">
        <v>17</v>
      </c>
      <c r="AD1150" s="66">
        <f ca="1">IF(ISERROR(VLOOKUP(Table1[[#This Row],[item]],INDIRECT("'"&amp;Table1[[#This Row],[sheet]]&amp;"'!$A$8:$T$42"),Table1[[#This Row],[r]],FALSE)),"",VLOOKUP(Table1[[#This Row],[item]],INDIRECT("'"&amp;Table1[[#This Row],[sheet]]&amp;"'!$A$8:$T$42"),Table1[[#This Row],[r]],FALSE))</f>
        <v>0</v>
      </c>
      <c r="AE1150" s="72" t="str">
        <f>IF(VLOOKUP(Table1[[#This Row],[sheet]],Prg!$A$7:$J$31,10,FALSE)="","",VLOOKUP(Table1[[#This Row],[sheet]],Prg!$A$7:$J$31,10,FALSE)*1)</f>
        <v/>
      </c>
      <c r="AF1150" s="72">
        <f>VLOOKUP(Table1[[#This Row],[sheet]],Prg!$A$7:$J$31,5,FALSE)</f>
        <v>0</v>
      </c>
      <c r="AG1150" s="72">
        <f>ROW()</f>
        <v>1150</v>
      </c>
    </row>
    <row r="1151" spans="24:33" hidden="1" x14ac:dyDescent="0.35">
      <c r="X1151" s="66">
        <v>7</v>
      </c>
      <c r="Y1151" s="66" t="s">
        <v>490</v>
      </c>
      <c r="Z1151" s="66" t="s">
        <v>464</v>
      </c>
      <c r="AA1151" s="66" t="str">
        <f>IF(OR(VLOOKUP(Table1[[#This Row],[sheet]],Prg!$A$7:$F$31,6,FALSE)=Prg!$O$2,VLOOKUP(Table1[[#This Row],[sheet]],Prg!$A$7:$F$31,6,FALSE)=Prg!$O$3),"Yes","No")</f>
        <v>No</v>
      </c>
      <c r="AB1151" s="66">
        <v>2024</v>
      </c>
      <c r="AC1151" s="72">
        <v>17</v>
      </c>
      <c r="AD1151" s="66">
        <f ca="1">IF(ISERROR(VLOOKUP(Table1[[#This Row],[item]],INDIRECT("'"&amp;Table1[[#This Row],[sheet]]&amp;"'!$A$8:$T$42"),Table1[[#This Row],[r]],FALSE)),"",VLOOKUP(Table1[[#This Row],[item]],INDIRECT("'"&amp;Table1[[#This Row],[sheet]]&amp;"'!$A$8:$T$42"),Table1[[#This Row],[r]],FALSE))</f>
        <v>0</v>
      </c>
      <c r="AE1151" s="72" t="str">
        <f>IF(VLOOKUP(Table1[[#This Row],[sheet]],Prg!$A$7:$J$31,10,FALSE)="","",VLOOKUP(Table1[[#This Row],[sheet]],Prg!$A$7:$J$31,10,FALSE)*1)</f>
        <v/>
      </c>
      <c r="AF1151" s="72">
        <f>VLOOKUP(Table1[[#This Row],[sheet]],Prg!$A$7:$J$31,5,FALSE)</f>
        <v>0</v>
      </c>
      <c r="AG1151" s="72">
        <f>ROW()</f>
        <v>1151</v>
      </c>
    </row>
    <row r="1152" spans="24:33" hidden="1" x14ac:dyDescent="0.35">
      <c r="X1152" s="66">
        <v>7</v>
      </c>
      <c r="Y1152" s="66" t="s">
        <v>491</v>
      </c>
      <c r="Z1152" s="66" t="s">
        <v>15</v>
      </c>
      <c r="AA1152" s="66" t="str">
        <f>IF(OR(VLOOKUP(Table1[[#This Row],[sheet]],Prg!$A$7:$F$31,6,FALSE)=Prg!$O$2,VLOOKUP(Table1[[#This Row],[sheet]],Prg!$A$7:$F$31,6,FALSE)=Prg!$O$3),"Yes","No")</f>
        <v>No</v>
      </c>
      <c r="AB1152" s="66">
        <v>2024</v>
      </c>
      <c r="AC1152" s="72">
        <v>17</v>
      </c>
      <c r="AD1152" s="66">
        <f ca="1">IF(ISERROR(VLOOKUP(Table1[[#This Row],[item]],INDIRECT("'"&amp;Table1[[#This Row],[sheet]]&amp;"'!$A$8:$T$42"),Table1[[#This Row],[r]],FALSE)),"",VLOOKUP(Table1[[#This Row],[item]],INDIRECT("'"&amp;Table1[[#This Row],[sheet]]&amp;"'!$A$8:$T$42"),Table1[[#This Row],[r]],FALSE))</f>
        <v>0</v>
      </c>
      <c r="AE1152" s="72" t="str">
        <f>IF(VLOOKUP(Table1[[#This Row],[sheet]],Prg!$A$7:$J$31,10,FALSE)="","",VLOOKUP(Table1[[#This Row],[sheet]],Prg!$A$7:$J$31,10,FALSE)*1)</f>
        <v/>
      </c>
      <c r="AF1152" s="72">
        <f>VLOOKUP(Table1[[#This Row],[sheet]],Prg!$A$7:$J$31,5,FALSE)</f>
        <v>0</v>
      </c>
      <c r="AG1152" s="72">
        <f>ROW()</f>
        <v>1152</v>
      </c>
    </row>
    <row r="1153" spans="24:33" hidden="1" x14ac:dyDescent="0.35">
      <c r="X1153" s="66">
        <v>7</v>
      </c>
      <c r="Y1153" s="66" t="s">
        <v>492</v>
      </c>
      <c r="Z1153" s="66" t="s">
        <v>16</v>
      </c>
      <c r="AA1153" s="66" t="str">
        <f>IF(OR(VLOOKUP(Table1[[#This Row],[sheet]],Prg!$A$7:$F$31,6,FALSE)=Prg!$O$2,VLOOKUP(Table1[[#This Row],[sheet]],Prg!$A$7:$F$31,6,FALSE)=Prg!$O$3),"Yes","No")</f>
        <v>No</v>
      </c>
      <c r="AB1153" s="66">
        <v>2024</v>
      </c>
      <c r="AC1153" s="72">
        <v>17</v>
      </c>
      <c r="AD1153" s="66">
        <f ca="1">IF(ISERROR(VLOOKUP(Table1[[#This Row],[item]],INDIRECT("'"&amp;Table1[[#This Row],[sheet]]&amp;"'!$A$8:$T$42"),Table1[[#This Row],[r]],FALSE)),"",VLOOKUP(Table1[[#This Row],[item]],INDIRECT("'"&amp;Table1[[#This Row],[sheet]]&amp;"'!$A$8:$T$42"),Table1[[#This Row],[r]],FALSE))</f>
        <v>0</v>
      </c>
      <c r="AE1153" s="72" t="str">
        <f>IF(VLOOKUP(Table1[[#This Row],[sheet]],Prg!$A$7:$J$31,10,FALSE)="","",VLOOKUP(Table1[[#This Row],[sheet]],Prg!$A$7:$J$31,10,FALSE)*1)</f>
        <v/>
      </c>
      <c r="AF1153" s="72">
        <f>VLOOKUP(Table1[[#This Row],[sheet]],Prg!$A$7:$J$31,5,FALSE)</f>
        <v>0</v>
      </c>
      <c r="AG1153" s="72">
        <f>ROW()</f>
        <v>1153</v>
      </c>
    </row>
    <row r="1154" spans="24:33" hidden="1" x14ac:dyDescent="0.35">
      <c r="X1154" s="66">
        <v>7</v>
      </c>
      <c r="Y1154" s="66" t="s">
        <v>493</v>
      </c>
      <c r="Z1154" s="66" t="s">
        <v>17</v>
      </c>
      <c r="AA1154" s="66" t="str">
        <f>IF(OR(VLOOKUP(Table1[[#This Row],[sheet]],Prg!$A$7:$F$31,6,FALSE)=Prg!$O$2,VLOOKUP(Table1[[#This Row],[sheet]],Prg!$A$7:$F$31,6,FALSE)=Prg!$O$3),"Yes","No")</f>
        <v>No</v>
      </c>
      <c r="AB1154" s="66">
        <v>2024</v>
      </c>
      <c r="AC1154" s="72">
        <v>17</v>
      </c>
      <c r="AD1154" s="66">
        <f ca="1">IF(ISERROR(VLOOKUP(Table1[[#This Row],[item]],INDIRECT("'"&amp;Table1[[#This Row],[sheet]]&amp;"'!$A$8:$T$42"),Table1[[#This Row],[r]],FALSE)),"",VLOOKUP(Table1[[#This Row],[item]],INDIRECT("'"&amp;Table1[[#This Row],[sheet]]&amp;"'!$A$8:$T$42"),Table1[[#This Row],[r]],FALSE))</f>
        <v>0</v>
      </c>
      <c r="AE1154" s="72" t="str">
        <f>IF(VLOOKUP(Table1[[#This Row],[sheet]],Prg!$A$7:$J$31,10,FALSE)="","",VLOOKUP(Table1[[#This Row],[sheet]],Prg!$A$7:$J$31,10,FALSE)*1)</f>
        <v/>
      </c>
      <c r="AF1154" s="72">
        <f>VLOOKUP(Table1[[#This Row],[sheet]],Prg!$A$7:$J$31,5,FALSE)</f>
        <v>0</v>
      </c>
      <c r="AG1154" s="72">
        <f>ROW()</f>
        <v>1154</v>
      </c>
    </row>
    <row r="1155" spans="24:33" hidden="1" x14ac:dyDescent="0.35">
      <c r="X1155" s="66">
        <v>7</v>
      </c>
      <c r="Y1155" s="66" t="s">
        <v>494</v>
      </c>
      <c r="Z1155" s="66" t="s">
        <v>465</v>
      </c>
      <c r="AA1155" s="66" t="str">
        <f>IF(OR(VLOOKUP(Table1[[#This Row],[sheet]],Prg!$A$7:$F$31,6,FALSE)=Prg!$O$2,VLOOKUP(Table1[[#This Row],[sheet]],Prg!$A$7:$F$31,6,FALSE)=Prg!$O$3),"Yes","No")</f>
        <v>No</v>
      </c>
      <c r="AB1155" s="66">
        <v>2024</v>
      </c>
      <c r="AC1155" s="72">
        <v>17</v>
      </c>
      <c r="AD1155" s="66">
        <f ca="1">IF(ISERROR(VLOOKUP(Table1[[#This Row],[item]],INDIRECT("'"&amp;Table1[[#This Row],[sheet]]&amp;"'!$A$8:$T$42"),Table1[[#This Row],[r]],FALSE)),"",VLOOKUP(Table1[[#This Row],[item]],INDIRECT("'"&amp;Table1[[#This Row],[sheet]]&amp;"'!$A$8:$T$42"),Table1[[#This Row],[r]],FALSE))</f>
        <v>0</v>
      </c>
      <c r="AE1155" s="72" t="str">
        <f>IF(VLOOKUP(Table1[[#This Row],[sheet]],Prg!$A$7:$J$31,10,FALSE)="","",VLOOKUP(Table1[[#This Row],[sheet]],Prg!$A$7:$J$31,10,FALSE)*1)</f>
        <v/>
      </c>
      <c r="AF1155" s="72">
        <f>VLOOKUP(Table1[[#This Row],[sheet]],Prg!$A$7:$J$31,5,FALSE)</f>
        <v>0</v>
      </c>
      <c r="AG1155" s="72">
        <f>ROW()</f>
        <v>1155</v>
      </c>
    </row>
    <row r="1156" spans="24:33" hidden="1" x14ac:dyDescent="0.35">
      <c r="X1156" s="66">
        <v>7</v>
      </c>
      <c r="Y1156" s="66" t="s">
        <v>495</v>
      </c>
      <c r="Z1156" s="66" t="s">
        <v>18</v>
      </c>
      <c r="AA1156" s="66" t="str">
        <f>IF(OR(VLOOKUP(Table1[[#This Row],[sheet]],Prg!$A$7:$F$31,6,FALSE)=Prg!$O$2,VLOOKUP(Table1[[#This Row],[sheet]],Prg!$A$7:$F$31,6,FALSE)=Prg!$O$3),"Yes","No")</f>
        <v>No</v>
      </c>
      <c r="AB1156" s="66">
        <v>2024</v>
      </c>
      <c r="AC1156" s="72">
        <v>17</v>
      </c>
      <c r="AD1156" s="66">
        <f ca="1">IF(ISERROR(VLOOKUP(Table1[[#This Row],[item]],INDIRECT("'"&amp;Table1[[#This Row],[sheet]]&amp;"'!$A$8:$T$42"),Table1[[#This Row],[r]],FALSE)),"",VLOOKUP(Table1[[#This Row],[item]],INDIRECT("'"&amp;Table1[[#This Row],[sheet]]&amp;"'!$A$8:$T$42"),Table1[[#This Row],[r]],FALSE))</f>
        <v>0</v>
      </c>
      <c r="AE1156" s="72" t="str">
        <f>IF(VLOOKUP(Table1[[#This Row],[sheet]],Prg!$A$7:$J$31,10,FALSE)="","",VLOOKUP(Table1[[#This Row],[sheet]],Prg!$A$7:$J$31,10,FALSE)*1)</f>
        <v/>
      </c>
      <c r="AF1156" s="72">
        <f>VLOOKUP(Table1[[#This Row],[sheet]],Prg!$A$7:$J$31,5,FALSE)</f>
        <v>0</v>
      </c>
      <c r="AG1156" s="72">
        <f>ROW()</f>
        <v>1156</v>
      </c>
    </row>
    <row r="1157" spans="24:33" hidden="1" x14ac:dyDescent="0.35">
      <c r="X1157" s="66">
        <v>7</v>
      </c>
      <c r="Y1157" s="66" t="s">
        <v>496</v>
      </c>
      <c r="Z1157" s="66" t="s">
        <v>19</v>
      </c>
      <c r="AA1157" s="66" t="str">
        <f>IF(OR(VLOOKUP(Table1[[#This Row],[sheet]],Prg!$A$7:$F$31,6,FALSE)=Prg!$O$2,VLOOKUP(Table1[[#This Row],[sheet]],Prg!$A$7:$F$31,6,FALSE)=Prg!$O$3),"Yes","No")</f>
        <v>No</v>
      </c>
      <c r="AB1157" s="66">
        <v>2024</v>
      </c>
      <c r="AC1157" s="72">
        <v>17</v>
      </c>
      <c r="AD1157" s="66">
        <f ca="1">IF(ISERROR(VLOOKUP(Table1[[#This Row],[item]],INDIRECT("'"&amp;Table1[[#This Row],[sheet]]&amp;"'!$A$8:$T$42"),Table1[[#This Row],[r]],FALSE)),"",VLOOKUP(Table1[[#This Row],[item]],INDIRECT("'"&amp;Table1[[#This Row],[sheet]]&amp;"'!$A$8:$T$42"),Table1[[#This Row],[r]],FALSE))</f>
        <v>0</v>
      </c>
      <c r="AE1157" s="72" t="str">
        <f>IF(VLOOKUP(Table1[[#This Row],[sheet]],Prg!$A$7:$J$31,10,FALSE)="","",VLOOKUP(Table1[[#This Row],[sheet]],Prg!$A$7:$J$31,10,FALSE)*1)</f>
        <v/>
      </c>
      <c r="AF1157" s="72">
        <f>VLOOKUP(Table1[[#This Row],[sheet]],Prg!$A$7:$J$31,5,FALSE)</f>
        <v>0</v>
      </c>
      <c r="AG1157" s="72">
        <f>ROW()</f>
        <v>1157</v>
      </c>
    </row>
    <row r="1158" spans="24:33" hidden="1" x14ac:dyDescent="0.35">
      <c r="X1158" s="66">
        <v>7</v>
      </c>
      <c r="Y1158" s="66" t="s">
        <v>497</v>
      </c>
      <c r="Z1158" s="66" t="s">
        <v>20</v>
      </c>
      <c r="AA1158" s="66" t="str">
        <f>IF(OR(VLOOKUP(Table1[[#This Row],[sheet]],Prg!$A$7:$F$31,6,FALSE)=Prg!$O$2,VLOOKUP(Table1[[#This Row],[sheet]],Prg!$A$7:$F$31,6,FALSE)=Prg!$O$3),"Yes","No")</f>
        <v>No</v>
      </c>
      <c r="AB1158" s="66">
        <v>2024</v>
      </c>
      <c r="AC1158" s="72">
        <v>17</v>
      </c>
      <c r="AD1158" s="66">
        <f ca="1">IF(ISERROR(VLOOKUP(Table1[[#This Row],[item]],INDIRECT("'"&amp;Table1[[#This Row],[sheet]]&amp;"'!$A$8:$T$42"),Table1[[#This Row],[r]],FALSE)),"",VLOOKUP(Table1[[#This Row],[item]],INDIRECT("'"&amp;Table1[[#This Row],[sheet]]&amp;"'!$A$8:$T$42"),Table1[[#This Row],[r]],FALSE))</f>
        <v>0</v>
      </c>
      <c r="AE1158" s="72" t="str">
        <f>IF(VLOOKUP(Table1[[#This Row],[sheet]],Prg!$A$7:$J$31,10,FALSE)="","",VLOOKUP(Table1[[#This Row],[sheet]],Prg!$A$7:$J$31,10,FALSE)*1)</f>
        <v/>
      </c>
      <c r="AF1158" s="72">
        <f>VLOOKUP(Table1[[#This Row],[sheet]],Prg!$A$7:$J$31,5,FALSE)</f>
        <v>0</v>
      </c>
      <c r="AG1158" s="72">
        <f>ROW()</f>
        <v>1158</v>
      </c>
    </row>
    <row r="1159" spans="24:33" hidden="1" x14ac:dyDescent="0.35">
      <c r="X1159" s="66">
        <v>7</v>
      </c>
      <c r="Y1159" s="66" t="s">
        <v>498</v>
      </c>
      <c r="Z1159" s="66" t="s">
        <v>466</v>
      </c>
      <c r="AA1159" s="66" t="str">
        <f>IF(OR(VLOOKUP(Table1[[#This Row],[sheet]],Prg!$A$7:$F$31,6,FALSE)=Prg!$O$2,VLOOKUP(Table1[[#This Row],[sheet]],Prg!$A$7:$F$31,6,FALSE)=Prg!$O$3),"Yes","No")</f>
        <v>No</v>
      </c>
      <c r="AB1159" s="66">
        <v>2024</v>
      </c>
      <c r="AC1159" s="72">
        <v>17</v>
      </c>
      <c r="AD1159" s="66">
        <f ca="1">IF(ISERROR(VLOOKUP(Table1[[#This Row],[item]],INDIRECT("'"&amp;Table1[[#This Row],[sheet]]&amp;"'!$A$8:$T$42"),Table1[[#This Row],[r]],FALSE)),"",VLOOKUP(Table1[[#This Row],[item]],INDIRECT("'"&amp;Table1[[#This Row],[sheet]]&amp;"'!$A$8:$T$42"),Table1[[#This Row],[r]],FALSE))</f>
        <v>0</v>
      </c>
      <c r="AE1159" s="72" t="str">
        <f>IF(VLOOKUP(Table1[[#This Row],[sheet]],Prg!$A$7:$J$31,10,FALSE)="","",VLOOKUP(Table1[[#This Row],[sheet]],Prg!$A$7:$J$31,10,FALSE)*1)</f>
        <v/>
      </c>
      <c r="AF1159" s="72">
        <f>VLOOKUP(Table1[[#This Row],[sheet]],Prg!$A$7:$J$31,5,FALSE)</f>
        <v>0</v>
      </c>
      <c r="AG1159" s="72">
        <f>ROW()</f>
        <v>1159</v>
      </c>
    </row>
    <row r="1160" spans="24:33" hidden="1" x14ac:dyDescent="0.35">
      <c r="X1160" s="66">
        <v>7</v>
      </c>
      <c r="Y1160" s="66" t="s">
        <v>499</v>
      </c>
      <c r="Z1160" s="66" t="s">
        <v>21</v>
      </c>
      <c r="AA1160" s="66" t="str">
        <f>IF(OR(VLOOKUP(Table1[[#This Row],[sheet]],Prg!$A$7:$F$31,6,FALSE)=Prg!$O$2,VLOOKUP(Table1[[#This Row],[sheet]],Prg!$A$7:$F$31,6,FALSE)=Prg!$O$3),"Yes","No")</f>
        <v>No</v>
      </c>
      <c r="AB1160" s="66">
        <v>2024</v>
      </c>
      <c r="AC1160" s="72">
        <v>17</v>
      </c>
      <c r="AD1160" s="66">
        <f ca="1">IF(ISERROR(VLOOKUP(Table1[[#This Row],[item]],INDIRECT("'"&amp;Table1[[#This Row],[sheet]]&amp;"'!$A$8:$T$42"),Table1[[#This Row],[r]],FALSE)),"",VLOOKUP(Table1[[#This Row],[item]],INDIRECT("'"&amp;Table1[[#This Row],[sheet]]&amp;"'!$A$8:$T$42"),Table1[[#This Row],[r]],FALSE))</f>
        <v>0</v>
      </c>
      <c r="AE1160" s="72" t="str">
        <f>IF(VLOOKUP(Table1[[#This Row],[sheet]],Prg!$A$7:$J$31,10,FALSE)="","",VLOOKUP(Table1[[#This Row],[sheet]],Prg!$A$7:$J$31,10,FALSE)*1)</f>
        <v/>
      </c>
      <c r="AF1160" s="72">
        <f>VLOOKUP(Table1[[#This Row],[sheet]],Prg!$A$7:$J$31,5,FALSE)</f>
        <v>0</v>
      </c>
      <c r="AG1160" s="72">
        <f>ROW()</f>
        <v>1160</v>
      </c>
    </row>
    <row r="1161" spans="24:33" hidden="1" x14ac:dyDescent="0.35">
      <c r="X1161" s="66">
        <v>7</v>
      </c>
      <c r="Y1161" s="66" t="s">
        <v>500</v>
      </c>
      <c r="Z1161" s="66" t="s">
        <v>22</v>
      </c>
      <c r="AA1161" s="66" t="str">
        <f>IF(OR(VLOOKUP(Table1[[#This Row],[sheet]],Prg!$A$7:$F$31,6,FALSE)=Prg!$O$2,VLOOKUP(Table1[[#This Row],[sheet]],Prg!$A$7:$F$31,6,FALSE)=Prg!$O$3),"Yes","No")</f>
        <v>No</v>
      </c>
      <c r="AB1161" s="66">
        <v>2024</v>
      </c>
      <c r="AC1161" s="72">
        <v>17</v>
      </c>
      <c r="AD1161" s="66">
        <f ca="1">IF(ISERROR(VLOOKUP(Table1[[#This Row],[item]],INDIRECT("'"&amp;Table1[[#This Row],[sheet]]&amp;"'!$A$8:$T$42"),Table1[[#This Row],[r]],FALSE)),"",VLOOKUP(Table1[[#This Row],[item]],INDIRECT("'"&amp;Table1[[#This Row],[sheet]]&amp;"'!$A$8:$T$42"),Table1[[#This Row],[r]],FALSE))</f>
        <v>0</v>
      </c>
      <c r="AE1161" s="72" t="str">
        <f>IF(VLOOKUP(Table1[[#This Row],[sheet]],Prg!$A$7:$J$31,10,FALSE)="","",VLOOKUP(Table1[[#This Row],[sheet]],Prg!$A$7:$J$31,10,FALSE)*1)</f>
        <v/>
      </c>
      <c r="AF1161" s="72">
        <f>VLOOKUP(Table1[[#This Row],[sheet]],Prg!$A$7:$J$31,5,FALSE)</f>
        <v>0</v>
      </c>
      <c r="AG1161" s="72">
        <f>ROW()</f>
        <v>1161</v>
      </c>
    </row>
    <row r="1162" spans="24:33" hidden="1" x14ac:dyDescent="0.35">
      <c r="X1162" s="66">
        <v>7</v>
      </c>
      <c r="Y1162" s="66" t="s">
        <v>501</v>
      </c>
      <c r="Z1162" s="66" t="s">
        <v>23</v>
      </c>
      <c r="AA1162" s="66" t="str">
        <f>IF(OR(VLOOKUP(Table1[[#This Row],[sheet]],Prg!$A$7:$F$31,6,FALSE)=Prg!$O$2,VLOOKUP(Table1[[#This Row],[sheet]],Prg!$A$7:$F$31,6,FALSE)=Prg!$O$3),"Yes","No")</f>
        <v>No</v>
      </c>
      <c r="AB1162" s="66">
        <v>2024</v>
      </c>
      <c r="AC1162" s="72">
        <v>17</v>
      </c>
      <c r="AD1162" s="66">
        <f ca="1">IF(ISERROR(VLOOKUP(Table1[[#This Row],[item]],INDIRECT("'"&amp;Table1[[#This Row],[sheet]]&amp;"'!$A$8:$T$42"),Table1[[#This Row],[r]],FALSE)),"",VLOOKUP(Table1[[#This Row],[item]],INDIRECT("'"&amp;Table1[[#This Row],[sheet]]&amp;"'!$A$8:$T$42"),Table1[[#This Row],[r]],FALSE))</f>
        <v>0</v>
      </c>
      <c r="AE1162" s="72" t="str">
        <f>IF(VLOOKUP(Table1[[#This Row],[sheet]],Prg!$A$7:$J$31,10,FALSE)="","",VLOOKUP(Table1[[#This Row],[sheet]],Prg!$A$7:$J$31,10,FALSE)*1)</f>
        <v/>
      </c>
      <c r="AF1162" s="72">
        <f>VLOOKUP(Table1[[#This Row],[sheet]],Prg!$A$7:$J$31,5,FALSE)</f>
        <v>0</v>
      </c>
      <c r="AG1162" s="72">
        <f>ROW()</f>
        <v>1162</v>
      </c>
    </row>
    <row r="1163" spans="24:33" hidden="1" x14ac:dyDescent="0.35">
      <c r="X1163" s="66">
        <v>7</v>
      </c>
      <c r="Y1163" s="66" t="s">
        <v>502</v>
      </c>
      <c r="Z1163" s="66" t="s">
        <v>467</v>
      </c>
      <c r="AA1163" s="66" t="str">
        <f>IF(OR(VLOOKUP(Table1[[#This Row],[sheet]],Prg!$A$7:$F$31,6,FALSE)=Prg!$O$2,VLOOKUP(Table1[[#This Row],[sheet]],Prg!$A$7:$F$31,6,FALSE)=Prg!$O$3),"Yes","No")</f>
        <v>No</v>
      </c>
      <c r="AB1163" s="66">
        <v>2024</v>
      </c>
      <c r="AC1163" s="72">
        <v>17</v>
      </c>
      <c r="AD1163" s="66">
        <f ca="1">IF(ISERROR(VLOOKUP(Table1[[#This Row],[item]],INDIRECT("'"&amp;Table1[[#This Row],[sheet]]&amp;"'!$A$8:$T$42"),Table1[[#This Row],[r]],FALSE)),"",VLOOKUP(Table1[[#This Row],[item]],INDIRECT("'"&amp;Table1[[#This Row],[sheet]]&amp;"'!$A$8:$T$42"),Table1[[#This Row],[r]],FALSE))</f>
        <v>0</v>
      </c>
      <c r="AE1163" s="72" t="str">
        <f>IF(VLOOKUP(Table1[[#This Row],[sheet]],Prg!$A$7:$J$31,10,FALSE)="","",VLOOKUP(Table1[[#This Row],[sheet]],Prg!$A$7:$J$31,10,FALSE)*1)</f>
        <v/>
      </c>
      <c r="AF1163" s="72">
        <f>VLOOKUP(Table1[[#This Row],[sheet]],Prg!$A$7:$J$31,5,FALSE)</f>
        <v>0</v>
      </c>
      <c r="AG1163" s="72">
        <f>ROW()</f>
        <v>1163</v>
      </c>
    </row>
    <row r="1164" spans="24:33" hidden="1" x14ac:dyDescent="0.35">
      <c r="X1164" s="66">
        <v>7</v>
      </c>
      <c r="Y1164" s="66" t="s">
        <v>473</v>
      </c>
      <c r="Z1164" s="66" t="s">
        <v>1</v>
      </c>
      <c r="AA1164" s="66" t="str">
        <f>IF(OR(VLOOKUP(Table1[[#This Row],[sheet]],Prg!$A$7:$F$31,6,FALSE)=Prg!$O$2,VLOOKUP(Table1[[#This Row],[sheet]],Prg!$A$7:$F$31,6,FALSE)=Prg!$O$3),"Yes","No")</f>
        <v>No</v>
      </c>
      <c r="AB1164" s="66">
        <v>2024</v>
      </c>
      <c r="AC1164" s="72">
        <v>17</v>
      </c>
      <c r="AD1164" s="66">
        <f ca="1">IF(ISERROR(VLOOKUP(Table1[[#This Row],[item]],INDIRECT("'"&amp;Table1[[#This Row],[sheet]]&amp;"'!$A$8:$T$42"),Table1[[#This Row],[r]],FALSE)),"",VLOOKUP(Table1[[#This Row],[item]],INDIRECT("'"&amp;Table1[[#This Row],[sheet]]&amp;"'!$A$8:$T$42"),Table1[[#This Row],[r]],FALSE))</f>
        <v>0</v>
      </c>
      <c r="AE1164" s="72" t="str">
        <f>IF(VLOOKUP(Table1[[#This Row],[sheet]],Prg!$A$7:$J$31,10,FALSE)="","",VLOOKUP(Table1[[#This Row],[sheet]],Prg!$A$7:$J$31,10,FALSE)*1)</f>
        <v/>
      </c>
      <c r="AF1164" s="72">
        <f>VLOOKUP(Table1[[#This Row],[sheet]],Prg!$A$7:$J$31,5,FALSE)</f>
        <v>0</v>
      </c>
      <c r="AG1164" s="72">
        <f>ROW()</f>
        <v>1164</v>
      </c>
    </row>
    <row r="1165" spans="24:33" hidden="1" x14ac:dyDescent="0.35">
      <c r="X1165" s="66">
        <v>7</v>
      </c>
      <c r="Y1165" s="66" t="s">
        <v>474</v>
      </c>
      <c r="Z1165" s="66" t="s">
        <v>24</v>
      </c>
      <c r="AA1165" s="66" t="str">
        <f>IF(OR(VLOOKUP(Table1[[#This Row],[sheet]],Prg!$A$7:$F$31,6,FALSE)=Prg!$O$2,VLOOKUP(Table1[[#This Row],[sheet]],Prg!$A$7:$F$31,6,FALSE)=Prg!$O$3),"Yes","No")</f>
        <v>No</v>
      </c>
      <c r="AB1165" s="66">
        <v>2024</v>
      </c>
      <c r="AC1165" s="72">
        <v>17</v>
      </c>
      <c r="AD1165" s="66">
        <f ca="1">IF(ISERROR(VLOOKUP(Table1[[#This Row],[item]],INDIRECT("'"&amp;Table1[[#This Row],[sheet]]&amp;"'!$A$8:$T$42"),Table1[[#This Row],[r]],FALSE)),"",VLOOKUP(Table1[[#This Row],[item]],INDIRECT("'"&amp;Table1[[#This Row],[sheet]]&amp;"'!$A$8:$T$42"),Table1[[#This Row],[r]],FALSE))</f>
        <v>0</v>
      </c>
      <c r="AE1165" s="72" t="str">
        <f>IF(VLOOKUP(Table1[[#This Row],[sheet]],Prg!$A$7:$J$31,10,FALSE)="","",VLOOKUP(Table1[[#This Row],[sheet]],Prg!$A$7:$J$31,10,FALSE)*1)</f>
        <v/>
      </c>
      <c r="AF1165" s="72">
        <f>VLOOKUP(Table1[[#This Row],[sheet]],Prg!$A$7:$J$31,5,FALSE)</f>
        <v>0</v>
      </c>
      <c r="AG1165" s="72">
        <f>ROW()</f>
        <v>1165</v>
      </c>
    </row>
    <row r="1166" spans="24:33" hidden="1" x14ac:dyDescent="0.35">
      <c r="X1166" s="66">
        <v>7</v>
      </c>
      <c r="Y1166" s="66" t="s">
        <v>477</v>
      </c>
      <c r="Z1166" s="66" t="s">
        <v>25</v>
      </c>
      <c r="AA1166" s="66" t="str">
        <f>IF(OR(VLOOKUP(Table1[[#This Row],[sheet]],Prg!$A$7:$F$31,6,FALSE)=Prg!$O$2,VLOOKUP(Table1[[#This Row],[sheet]],Prg!$A$7:$F$31,6,FALSE)=Prg!$O$3),"Yes","No")</f>
        <v>No</v>
      </c>
      <c r="AB1166" s="66">
        <v>2024</v>
      </c>
      <c r="AC1166" s="72">
        <v>17</v>
      </c>
      <c r="AD1166" s="66">
        <f ca="1">IF(ISERROR(VLOOKUP(Table1[[#This Row],[item]],INDIRECT("'"&amp;Table1[[#This Row],[sheet]]&amp;"'!$A$8:$T$42"),Table1[[#This Row],[r]],FALSE)),"",VLOOKUP(Table1[[#This Row],[item]],INDIRECT("'"&amp;Table1[[#This Row],[sheet]]&amp;"'!$A$8:$T$42"),Table1[[#This Row],[r]],FALSE))</f>
        <v>0</v>
      </c>
      <c r="AE1166" s="72" t="str">
        <f>IF(VLOOKUP(Table1[[#This Row],[sheet]],Prg!$A$7:$J$31,10,FALSE)="","",VLOOKUP(Table1[[#This Row],[sheet]],Prg!$A$7:$J$31,10,FALSE)*1)</f>
        <v/>
      </c>
      <c r="AF1166" s="72">
        <f>VLOOKUP(Table1[[#This Row],[sheet]],Prg!$A$7:$J$31,5,FALSE)</f>
        <v>0</v>
      </c>
      <c r="AG1166" s="72">
        <f>ROW()</f>
        <v>1166</v>
      </c>
    </row>
    <row r="1167" spans="24:33" hidden="1" x14ac:dyDescent="0.35">
      <c r="X1167" s="66">
        <v>7</v>
      </c>
      <c r="Y1167" s="66" t="s">
        <v>478</v>
      </c>
      <c r="Z1167" s="66" t="s">
        <v>26</v>
      </c>
      <c r="AA1167" s="66" t="str">
        <f>IF(OR(VLOOKUP(Table1[[#This Row],[sheet]],Prg!$A$7:$F$31,6,FALSE)=Prg!$O$2,VLOOKUP(Table1[[#This Row],[sheet]],Prg!$A$7:$F$31,6,FALSE)=Prg!$O$3),"Yes","No")</f>
        <v>No</v>
      </c>
      <c r="AB1167" s="66">
        <v>2024</v>
      </c>
      <c r="AC1167" s="72">
        <v>17</v>
      </c>
      <c r="AD1167" s="66">
        <f ca="1">IF(ISERROR(VLOOKUP(Table1[[#This Row],[item]],INDIRECT("'"&amp;Table1[[#This Row],[sheet]]&amp;"'!$A$8:$T$42"),Table1[[#This Row],[r]],FALSE)),"",VLOOKUP(Table1[[#This Row],[item]],INDIRECT("'"&amp;Table1[[#This Row],[sheet]]&amp;"'!$A$8:$T$42"),Table1[[#This Row],[r]],FALSE))</f>
        <v>0</v>
      </c>
      <c r="AE1167" s="72" t="str">
        <f>IF(VLOOKUP(Table1[[#This Row],[sheet]],Prg!$A$7:$J$31,10,FALSE)="","",VLOOKUP(Table1[[#This Row],[sheet]],Prg!$A$7:$J$31,10,FALSE)*1)</f>
        <v/>
      </c>
      <c r="AF1167" s="72">
        <f>VLOOKUP(Table1[[#This Row],[sheet]],Prg!$A$7:$J$31,5,FALSE)</f>
        <v>0</v>
      </c>
      <c r="AG1167" s="72">
        <f>ROW()</f>
        <v>1167</v>
      </c>
    </row>
    <row r="1168" spans="24:33" hidden="1" x14ac:dyDescent="0.35">
      <c r="X1168" s="66">
        <v>7</v>
      </c>
      <c r="Y1168" s="66" t="s">
        <v>479</v>
      </c>
      <c r="Z1168" s="66" t="s">
        <v>27</v>
      </c>
      <c r="AA1168" s="66" t="str">
        <f>IF(OR(VLOOKUP(Table1[[#This Row],[sheet]],Prg!$A$7:$F$31,6,FALSE)=Prg!$O$2,VLOOKUP(Table1[[#This Row],[sheet]],Prg!$A$7:$F$31,6,FALSE)=Prg!$O$3),"Yes","No")</f>
        <v>No</v>
      </c>
      <c r="AB1168" s="66">
        <v>2024</v>
      </c>
      <c r="AC1168" s="72">
        <v>17</v>
      </c>
      <c r="AD1168" s="66">
        <f ca="1">IF(ISERROR(VLOOKUP(Table1[[#This Row],[item]],INDIRECT("'"&amp;Table1[[#This Row],[sheet]]&amp;"'!$A$8:$T$42"),Table1[[#This Row],[r]],FALSE)),"",VLOOKUP(Table1[[#This Row],[item]],INDIRECT("'"&amp;Table1[[#This Row],[sheet]]&amp;"'!$A$8:$T$42"),Table1[[#This Row],[r]],FALSE))</f>
        <v>0</v>
      </c>
      <c r="AE1168" s="72" t="str">
        <f>IF(VLOOKUP(Table1[[#This Row],[sheet]],Prg!$A$7:$J$31,10,FALSE)="","",VLOOKUP(Table1[[#This Row],[sheet]],Prg!$A$7:$J$31,10,FALSE)*1)</f>
        <v/>
      </c>
      <c r="AF1168" s="72">
        <f>VLOOKUP(Table1[[#This Row],[sheet]],Prg!$A$7:$J$31,5,FALSE)</f>
        <v>0</v>
      </c>
      <c r="AG1168" s="72">
        <f>ROW()</f>
        <v>1168</v>
      </c>
    </row>
    <row r="1169" spans="24:33" hidden="1" x14ac:dyDescent="0.35">
      <c r="X1169" s="66">
        <v>7</v>
      </c>
      <c r="Y1169" s="66" t="s">
        <v>475</v>
      </c>
      <c r="Z1169" s="66" t="s">
        <v>28</v>
      </c>
      <c r="AA1169" s="66" t="str">
        <f>IF(OR(VLOOKUP(Table1[[#This Row],[sheet]],Prg!$A$7:$F$31,6,FALSE)=Prg!$O$2,VLOOKUP(Table1[[#This Row],[sheet]],Prg!$A$7:$F$31,6,FALSE)=Prg!$O$3),"Yes","No")</f>
        <v>No</v>
      </c>
      <c r="AB1169" s="66">
        <v>2024</v>
      </c>
      <c r="AC1169" s="72">
        <v>17</v>
      </c>
      <c r="AD1169" s="66">
        <f ca="1">IF(ISERROR(VLOOKUP(Table1[[#This Row],[item]],INDIRECT("'"&amp;Table1[[#This Row],[sheet]]&amp;"'!$A$8:$T$42"),Table1[[#This Row],[r]],FALSE)),"",VLOOKUP(Table1[[#This Row],[item]],INDIRECT("'"&amp;Table1[[#This Row],[sheet]]&amp;"'!$A$8:$T$42"),Table1[[#This Row],[r]],FALSE))</f>
        <v>0</v>
      </c>
      <c r="AE1169" s="72" t="str">
        <f>IF(VLOOKUP(Table1[[#This Row],[sheet]],Prg!$A$7:$J$31,10,FALSE)="","",VLOOKUP(Table1[[#This Row],[sheet]],Prg!$A$7:$J$31,10,FALSE)*1)</f>
        <v/>
      </c>
      <c r="AF1169" s="72">
        <f>VLOOKUP(Table1[[#This Row],[sheet]],Prg!$A$7:$J$31,5,FALSE)</f>
        <v>0</v>
      </c>
      <c r="AG1169" s="72">
        <f>ROW()</f>
        <v>1169</v>
      </c>
    </row>
    <row r="1170" spans="24:33" hidden="1" x14ac:dyDescent="0.35">
      <c r="X1170" s="66">
        <v>7</v>
      </c>
      <c r="Y1170" s="66" t="s">
        <v>480</v>
      </c>
      <c r="Z1170" s="66" t="s">
        <v>29</v>
      </c>
      <c r="AA1170" s="66" t="str">
        <f>IF(OR(VLOOKUP(Table1[[#This Row],[sheet]],Prg!$A$7:$F$31,6,FALSE)=Prg!$O$2,VLOOKUP(Table1[[#This Row],[sheet]],Prg!$A$7:$F$31,6,FALSE)=Prg!$O$3),"Yes","No")</f>
        <v>No</v>
      </c>
      <c r="AB1170" s="66">
        <v>2024</v>
      </c>
      <c r="AC1170" s="72">
        <v>17</v>
      </c>
      <c r="AD1170" s="66">
        <f ca="1">IF(ISERROR(VLOOKUP(Table1[[#This Row],[item]],INDIRECT("'"&amp;Table1[[#This Row],[sheet]]&amp;"'!$A$8:$T$42"),Table1[[#This Row],[r]],FALSE)),"",VLOOKUP(Table1[[#This Row],[item]],INDIRECT("'"&amp;Table1[[#This Row],[sheet]]&amp;"'!$A$8:$T$42"),Table1[[#This Row],[r]],FALSE))</f>
        <v>0</v>
      </c>
      <c r="AE1170" s="72" t="str">
        <f>IF(VLOOKUP(Table1[[#This Row],[sheet]],Prg!$A$7:$J$31,10,FALSE)="","",VLOOKUP(Table1[[#This Row],[sheet]],Prg!$A$7:$J$31,10,FALSE)*1)</f>
        <v/>
      </c>
      <c r="AF1170" s="72">
        <f>VLOOKUP(Table1[[#This Row],[sheet]],Prg!$A$7:$J$31,5,FALSE)</f>
        <v>0</v>
      </c>
      <c r="AG1170" s="72">
        <f>ROW()</f>
        <v>1170</v>
      </c>
    </row>
    <row r="1171" spans="24:33" hidden="1" x14ac:dyDescent="0.35">
      <c r="X1171" s="66">
        <v>7</v>
      </c>
      <c r="Y1171" s="66" t="s">
        <v>481</v>
      </c>
      <c r="Z1171" s="66" t="s">
        <v>30</v>
      </c>
      <c r="AA1171" s="66" t="str">
        <f>IF(OR(VLOOKUP(Table1[[#This Row],[sheet]],Prg!$A$7:$F$31,6,FALSE)=Prg!$O$2,VLOOKUP(Table1[[#This Row],[sheet]],Prg!$A$7:$F$31,6,FALSE)=Prg!$O$3),"Yes","No")</f>
        <v>No</v>
      </c>
      <c r="AB1171" s="66">
        <v>2024</v>
      </c>
      <c r="AC1171" s="72">
        <v>17</v>
      </c>
      <c r="AD1171" s="66">
        <f ca="1">IF(ISERROR(VLOOKUP(Table1[[#This Row],[item]],INDIRECT("'"&amp;Table1[[#This Row],[sheet]]&amp;"'!$A$8:$T$42"),Table1[[#This Row],[r]],FALSE)),"",VLOOKUP(Table1[[#This Row],[item]],INDIRECT("'"&amp;Table1[[#This Row],[sheet]]&amp;"'!$A$8:$T$42"),Table1[[#This Row],[r]],FALSE))</f>
        <v>0</v>
      </c>
      <c r="AE1171" s="72" t="str">
        <f>IF(VLOOKUP(Table1[[#This Row],[sheet]],Prg!$A$7:$J$31,10,FALSE)="","",VLOOKUP(Table1[[#This Row],[sheet]],Prg!$A$7:$J$31,10,FALSE)*1)</f>
        <v/>
      </c>
      <c r="AF1171" s="72">
        <f>VLOOKUP(Table1[[#This Row],[sheet]],Prg!$A$7:$J$31,5,FALSE)</f>
        <v>0</v>
      </c>
      <c r="AG1171" s="72">
        <f>ROW()</f>
        <v>1171</v>
      </c>
    </row>
    <row r="1172" spans="24:33" hidden="1" x14ac:dyDescent="0.35">
      <c r="X1172" s="66">
        <v>7</v>
      </c>
      <c r="Y1172" s="66" t="s">
        <v>482</v>
      </c>
      <c r="Z1172" s="66" t="s">
        <v>27</v>
      </c>
      <c r="AA1172" s="66" t="str">
        <f>IF(OR(VLOOKUP(Table1[[#This Row],[sheet]],Prg!$A$7:$F$31,6,FALSE)=Prg!$O$2,VLOOKUP(Table1[[#This Row],[sheet]],Prg!$A$7:$F$31,6,FALSE)=Prg!$O$3),"Yes","No")</f>
        <v>No</v>
      </c>
      <c r="AB1172" s="66">
        <v>2024</v>
      </c>
      <c r="AC1172" s="72">
        <v>17</v>
      </c>
      <c r="AD1172" s="66">
        <f ca="1">IF(ISERROR(VLOOKUP(Table1[[#This Row],[item]],INDIRECT("'"&amp;Table1[[#This Row],[sheet]]&amp;"'!$A$8:$T$42"),Table1[[#This Row],[r]],FALSE)),"",VLOOKUP(Table1[[#This Row],[item]],INDIRECT("'"&amp;Table1[[#This Row],[sheet]]&amp;"'!$A$8:$T$42"),Table1[[#This Row],[r]],FALSE))</f>
        <v>0</v>
      </c>
      <c r="AE1172" s="72" t="str">
        <f>IF(VLOOKUP(Table1[[#This Row],[sheet]],Prg!$A$7:$J$31,10,FALSE)="","",VLOOKUP(Table1[[#This Row],[sheet]],Prg!$A$7:$J$31,10,FALSE)*1)</f>
        <v/>
      </c>
      <c r="AF1172" s="72">
        <f>VLOOKUP(Table1[[#This Row],[sheet]],Prg!$A$7:$J$31,5,FALSE)</f>
        <v>0</v>
      </c>
      <c r="AG1172" s="72">
        <f>ROW()</f>
        <v>1172</v>
      </c>
    </row>
    <row r="1173" spans="24:33" hidden="1" x14ac:dyDescent="0.35">
      <c r="X1173" s="66">
        <v>7</v>
      </c>
      <c r="Y1173" s="66" t="s">
        <v>476</v>
      </c>
      <c r="Z1173" s="66" t="s">
        <v>469</v>
      </c>
      <c r="AA1173" s="66" t="str">
        <f>IF(OR(VLOOKUP(Table1[[#This Row],[sheet]],Prg!$A$7:$F$31,6,FALSE)=Prg!$O$2,VLOOKUP(Table1[[#This Row],[sheet]],Prg!$A$7:$F$31,6,FALSE)=Prg!$O$3),"Yes","No")</f>
        <v>No</v>
      </c>
      <c r="AB1173" s="66">
        <v>2024</v>
      </c>
      <c r="AC1173" s="72">
        <v>17</v>
      </c>
      <c r="AD1173" s="66">
        <f ca="1">IF(ISERROR(VLOOKUP(Table1[[#This Row],[item]],INDIRECT("'"&amp;Table1[[#This Row],[sheet]]&amp;"'!$A$8:$T$42"),Table1[[#This Row],[r]],FALSE)),"",VLOOKUP(Table1[[#This Row],[item]],INDIRECT("'"&amp;Table1[[#This Row],[sheet]]&amp;"'!$A$8:$T$42"),Table1[[#This Row],[r]],FALSE))</f>
        <v>0</v>
      </c>
      <c r="AE1173" s="72" t="str">
        <f>IF(VLOOKUP(Table1[[#This Row],[sheet]],Prg!$A$7:$J$31,10,FALSE)="","",VLOOKUP(Table1[[#This Row],[sheet]],Prg!$A$7:$J$31,10,FALSE)*1)</f>
        <v/>
      </c>
      <c r="AF1173" s="72">
        <f>VLOOKUP(Table1[[#This Row],[sheet]],Prg!$A$7:$J$31,5,FALSE)</f>
        <v>0</v>
      </c>
      <c r="AG1173" s="72">
        <f>ROW()</f>
        <v>1173</v>
      </c>
    </row>
    <row r="1174" spans="24:33" hidden="1" x14ac:dyDescent="0.35">
      <c r="X1174" s="66">
        <v>7</v>
      </c>
      <c r="Y1174" s="66" t="s">
        <v>483</v>
      </c>
      <c r="Z1174" s="66" t="s">
        <v>470</v>
      </c>
      <c r="AA1174" s="66" t="str">
        <f>IF(OR(VLOOKUP(Table1[[#This Row],[sheet]],Prg!$A$7:$F$31,6,FALSE)=Prg!$O$2,VLOOKUP(Table1[[#This Row],[sheet]],Prg!$A$7:$F$31,6,FALSE)=Prg!$O$3),"Yes","No")</f>
        <v>No</v>
      </c>
      <c r="AB1174" s="66">
        <v>2024</v>
      </c>
      <c r="AC1174" s="72">
        <v>17</v>
      </c>
      <c r="AD1174" s="66">
        <f ca="1">IF(ISERROR(VLOOKUP(Table1[[#This Row],[item]],INDIRECT("'"&amp;Table1[[#This Row],[sheet]]&amp;"'!$A$8:$T$42"),Table1[[#This Row],[r]],FALSE)),"",VLOOKUP(Table1[[#This Row],[item]],INDIRECT("'"&amp;Table1[[#This Row],[sheet]]&amp;"'!$A$8:$T$42"),Table1[[#This Row],[r]],FALSE))</f>
        <v>0</v>
      </c>
      <c r="AE1174" s="72" t="str">
        <f>IF(VLOOKUP(Table1[[#This Row],[sheet]],Prg!$A$7:$J$31,10,FALSE)="","",VLOOKUP(Table1[[#This Row],[sheet]],Prg!$A$7:$J$31,10,FALSE)*1)</f>
        <v/>
      </c>
      <c r="AF1174" s="72">
        <f>VLOOKUP(Table1[[#This Row],[sheet]],Prg!$A$7:$J$31,5,FALSE)</f>
        <v>0</v>
      </c>
      <c r="AG1174" s="72">
        <f>ROW()</f>
        <v>1174</v>
      </c>
    </row>
    <row r="1175" spans="24:33" hidden="1" x14ac:dyDescent="0.35">
      <c r="X1175" s="66">
        <v>7</v>
      </c>
      <c r="Y1175" s="66" t="s">
        <v>484</v>
      </c>
      <c r="Z1175" s="66" t="s">
        <v>471</v>
      </c>
      <c r="AA1175" s="66" t="str">
        <f>IF(OR(VLOOKUP(Table1[[#This Row],[sheet]],Prg!$A$7:$F$31,6,FALSE)=Prg!$O$2,VLOOKUP(Table1[[#This Row],[sheet]],Prg!$A$7:$F$31,6,FALSE)=Prg!$O$3),"Yes","No")</f>
        <v>No</v>
      </c>
      <c r="AB1175" s="66">
        <v>2024</v>
      </c>
      <c r="AC1175" s="72">
        <v>17</v>
      </c>
      <c r="AD1175" s="66">
        <f ca="1">IF(ISERROR(VLOOKUP(Table1[[#This Row],[item]],INDIRECT("'"&amp;Table1[[#This Row],[sheet]]&amp;"'!$A$8:$T$42"),Table1[[#This Row],[r]],FALSE)),"",VLOOKUP(Table1[[#This Row],[item]],INDIRECT("'"&amp;Table1[[#This Row],[sheet]]&amp;"'!$A$8:$T$42"),Table1[[#This Row],[r]],FALSE))</f>
        <v>0</v>
      </c>
      <c r="AE1175" s="72" t="str">
        <f>IF(VLOOKUP(Table1[[#This Row],[sheet]],Prg!$A$7:$J$31,10,FALSE)="","",VLOOKUP(Table1[[#This Row],[sheet]],Prg!$A$7:$J$31,10,FALSE)*1)</f>
        <v/>
      </c>
      <c r="AF1175" s="72">
        <f>VLOOKUP(Table1[[#This Row],[sheet]],Prg!$A$7:$J$31,5,FALSE)</f>
        <v>0</v>
      </c>
      <c r="AG1175" s="72">
        <f>ROW()</f>
        <v>1175</v>
      </c>
    </row>
    <row r="1176" spans="24:33" hidden="1" x14ac:dyDescent="0.35">
      <c r="X1176" s="66">
        <v>7</v>
      </c>
      <c r="Y1176" s="66" t="s">
        <v>485</v>
      </c>
      <c r="Z1176" s="66" t="s">
        <v>472</v>
      </c>
      <c r="AA1176" s="66" t="str">
        <f>IF(OR(VLOOKUP(Table1[[#This Row],[sheet]],Prg!$A$7:$F$31,6,FALSE)=Prg!$O$2,VLOOKUP(Table1[[#This Row],[sheet]],Prg!$A$7:$F$31,6,FALSE)=Prg!$O$3),"Yes","No")</f>
        <v>No</v>
      </c>
      <c r="AB1176" s="66">
        <v>2024</v>
      </c>
      <c r="AC1176" s="72">
        <v>17</v>
      </c>
      <c r="AD1176" s="66">
        <f ca="1">IF(ISERROR(VLOOKUP(Table1[[#This Row],[item]],INDIRECT("'"&amp;Table1[[#This Row],[sheet]]&amp;"'!$A$8:$T$42"),Table1[[#This Row],[r]],FALSE)),"",VLOOKUP(Table1[[#This Row],[item]],INDIRECT("'"&amp;Table1[[#This Row],[sheet]]&amp;"'!$A$8:$T$42"),Table1[[#This Row],[r]],FALSE))</f>
        <v>0</v>
      </c>
      <c r="AE1176" s="72" t="str">
        <f>IF(VLOOKUP(Table1[[#This Row],[sheet]],Prg!$A$7:$J$31,10,FALSE)="","",VLOOKUP(Table1[[#This Row],[sheet]],Prg!$A$7:$J$31,10,FALSE)*1)</f>
        <v/>
      </c>
      <c r="AF1176" s="72">
        <f>VLOOKUP(Table1[[#This Row],[sheet]],Prg!$A$7:$J$31,5,FALSE)</f>
        <v>0</v>
      </c>
      <c r="AG1176" s="72">
        <f>ROW()</f>
        <v>1176</v>
      </c>
    </row>
    <row r="1177" spans="24:33" hidden="1" x14ac:dyDescent="0.35">
      <c r="X1177" s="66">
        <v>7</v>
      </c>
      <c r="Y1177" s="66" t="s">
        <v>486</v>
      </c>
      <c r="Z1177" s="66" t="s">
        <v>31</v>
      </c>
      <c r="AA1177" s="66" t="str">
        <f>IF(OR(VLOOKUP(Table1[[#This Row],[sheet]],Prg!$A$7:$F$31,6,FALSE)=Prg!$O$2,VLOOKUP(Table1[[#This Row],[sheet]],Prg!$A$7:$F$31,6,FALSE)=Prg!$O$3),"Yes","No")</f>
        <v>No</v>
      </c>
      <c r="AB1177" s="66">
        <v>2024</v>
      </c>
      <c r="AC1177" s="72">
        <v>17</v>
      </c>
      <c r="AD1177" s="66">
        <f ca="1">IF(ISERROR(VLOOKUP(Table1[[#This Row],[item]],INDIRECT("'"&amp;Table1[[#This Row],[sheet]]&amp;"'!$A$8:$T$42"),Table1[[#This Row],[r]],FALSE)),"",VLOOKUP(Table1[[#This Row],[item]],INDIRECT("'"&amp;Table1[[#This Row],[sheet]]&amp;"'!$A$8:$T$42"),Table1[[#This Row],[r]],FALSE))</f>
        <v>0</v>
      </c>
      <c r="AE1177" s="72" t="str">
        <f>IF(VLOOKUP(Table1[[#This Row],[sheet]],Prg!$A$7:$J$31,10,FALSE)="","",VLOOKUP(Table1[[#This Row],[sheet]],Prg!$A$7:$J$31,10,FALSE)*1)</f>
        <v/>
      </c>
      <c r="AF1177" s="72">
        <f>VLOOKUP(Table1[[#This Row],[sheet]],Prg!$A$7:$J$31,5,FALSE)</f>
        <v>0</v>
      </c>
      <c r="AG1177" s="72">
        <f>ROW()</f>
        <v>1177</v>
      </c>
    </row>
    <row r="1178" spans="24:33" hidden="1" x14ac:dyDescent="0.35">
      <c r="X1178" s="66">
        <v>7</v>
      </c>
      <c r="Y1178" s="66" t="s">
        <v>487</v>
      </c>
      <c r="Z1178" s="66" t="s">
        <v>12</v>
      </c>
      <c r="AA1178" s="66" t="str">
        <f>IF(OR(VLOOKUP(Table1[[#This Row],[sheet]],Prg!$A$7:$F$31,6,FALSE)=Prg!$O$2,VLOOKUP(Table1[[#This Row],[sheet]],Prg!$A$7:$F$31,6,FALSE)=Prg!$O$3),"Yes","No")</f>
        <v>No</v>
      </c>
      <c r="AB1178" s="66">
        <v>2025</v>
      </c>
      <c r="AC1178" s="72">
        <v>18</v>
      </c>
      <c r="AD1178" s="66">
        <f ca="1">IF(ISERROR(VLOOKUP(Table1[[#This Row],[item]],INDIRECT("'"&amp;Table1[[#This Row],[sheet]]&amp;"'!$A$8:$T$42"),Table1[[#This Row],[r]],FALSE)),"",VLOOKUP(Table1[[#This Row],[item]],INDIRECT("'"&amp;Table1[[#This Row],[sheet]]&amp;"'!$A$8:$T$42"),Table1[[#This Row],[r]],FALSE))</f>
        <v>0</v>
      </c>
      <c r="AE1178" s="72" t="str">
        <f>IF(VLOOKUP(Table1[[#This Row],[sheet]],Prg!$A$7:$J$31,10,FALSE)="","",VLOOKUP(Table1[[#This Row],[sheet]],Prg!$A$7:$J$31,10,FALSE)*1)</f>
        <v/>
      </c>
      <c r="AF1178" s="72">
        <f>VLOOKUP(Table1[[#This Row],[sheet]],Prg!$A$7:$J$31,5,FALSE)</f>
        <v>0</v>
      </c>
      <c r="AG1178" s="72">
        <f>ROW()</f>
        <v>1178</v>
      </c>
    </row>
    <row r="1179" spans="24:33" hidden="1" x14ac:dyDescent="0.35">
      <c r="X1179" s="66">
        <v>7</v>
      </c>
      <c r="Y1179" s="66" t="s">
        <v>488</v>
      </c>
      <c r="Z1179" s="66" t="s">
        <v>13</v>
      </c>
      <c r="AA1179" s="66" t="str">
        <f>IF(OR(VLOOKUP(Table1[[#This Row],[sheet]],Prg!$A$7:$F$31,6,FALSE)=Prg!$O$2,VLOOKUP(Table1[[#This Row],[sheet]],Prg!$A$7:$F$31,6,FALSE)=Prg!$O$3),"Yes","No")</f>
        <v>No</v>
      </c>
      <c r="AB1179" s="66">
        <v>2025</v>
      </c>
      <c r="AC1179" s="72">
        <v>18</v>
      </c>
      <c r="AD1179" s="66">
        <f ca="1">IF(ISERROR(VLOOKUP(Table1[[#This Row],[item]],INDIRECT("'"&amp;Table1[[#This Row],[sheet]]&amp;"'!$A$8:$T$42"),Table1[[#This Row],[r]],FALSE)),"",VLOOKUP(Table1[[#This Row],[item]],INDIRECT("'"&amp;Table1[[#This Row],[sheet]]&amp;"'!$A$8:$T$42"),Table1[[#This Row],[r]],FALSE))</f>
        <v>0</v>
      </c>
      <c r="AE1179" s="72" t="str">
        <f>IF(VLOOKUP(Table1[[#This Row],[sheet]],Prg!$A$7:$J$31,10,FALSE)="","",VLOOKUP(Table1[[#This Row],[sheet]],Prg!$A$7:$J$31,10,FALSE)*1)</f>
        <v/>
      </c>
      <c r="AF1179" s="72">
        <f>VLOOKUP(Table1[[#This Row],[sheet]],Prg!$A$7:$J$31,5,FALSE)</f>
        <v>0</v>
      </c>
      <c r="AG1179" s="72">
        <f>ROW()</f>
        <v>1179</v>
      </c>
    </row>
    <row r="1180" spans="24:33" hidden="1" x14ac:dyDescent="0.35">
      <c r="X1180" s="66">
        <v>7</v>
      </c>
      <c r="Y1180" s="66" t="s">
        <v>489</v>
      </c>
      <c r="Z1180" s="66" t="s">
        <v>14</v>
      </c>
      <c r="AA1180" s="66" t="str">
        <f>IF(OR(VLOOKUP(Table1[[#This Row],[sheet]],Prg!$A$7:$F$31,6,FALSE)=Prg!$O$2,VLOOKUP(Table1[[#This Row],[sheet]],Prg!$A$7:$F$31,6,FALSE)=Prg!$O$3),"Yes","No")</f>
        <v>No</v>
      </c>
      <c r="AB1180" s="66">
        <v>2025</v>
      </c>
      <c r="AC1180" s="72">
        <v>18</v>
      </c>
      <c r="AD1180" s="66">
        <f ca="1">IF(ISERROR(VLOOKUP(Table1[[#This Row],[item]],INDIRECT("'"&amp;Table1[[#This Row],[sheet]]&amp;"'!$A$8:$T$42"),Table1[[#This Row],[r]],FALSE)),"",VLOOKUP(Table1[[#This Row],[item]],INDIRECT("'"&amp;Table1[[#This Row],[sheet]]&amp;"'!$A$8:$T$42"),Table1[[#This Row],[r]],FALSE))</f>
        <v>0</v>
      </c>
      <c r="AE1180" s="72" t="str">
        <f>IF(VLOOKUP(Table1[[#This Row],[sheet]],Prg!$A$7:$J$31,10,FALSE)="","",VLOOKUP(Table1[[#This Row],[sheet]],Prg!$A$7:$J$31,10,FALSE)*1)</f>
        <v/>
      </c>
      <c r="AF1180" s="72">
        <f>VLOOKUP(Table1[[#This Row],[sheet]],Prg!$A$7:$J$31,5,FALSE)</f>
        <v>0</v>
      </c>
      <c r="AG1180" s="72">
        <f>ROW()</f>
        <v>1180</v>
      </c>
    </row>
    <row r="1181" spans="24:33" hidden="1" x14ac:dyDescent="0.35">
      <c r="X1181" s="66">
        <v>7</v>
      </c>
      <c r="Y1181" s="66" t="s">
        <v>490</v>
      </c>
      <c r="Z1181" s="66" t="s">
        <v>464</v>
      </c>
      <c r="AA1181" s="66" t="str">
        <f>IF(OR(VLOOKUP(Table1[[#This Row],[sheet]],Prg!$A$7:$F$31,6,FALSE)=Prg!$O$2,VLOOKUP(Table1[[#This Row],[sheet]],Prg!$A$7:$F$31,6,FALSE)=Prg!$O$3),"Yes","No")</f>
        <v>No</v>
      </c>
      <c r="AB1181" s="66">
        <v>2025</v>
      </c>
      <c r="AC1181" s="72">
        <v>18</v>
      </c>
      <c r="AD1181" s="66">
        <f ca="1">IF(ISERROR(VLOOKUP(Table1[[#This Row],[item]],INDIRECT("'"&amp;Table1[[#This Row],[sheet]]&amp;"'!$A$8:$T$42"),Table1[[#This Row],[r]],FALSE)),"",VLOOKUP(Table1[[#This Row],[item]],INDIRECT("'"&amp;Table1[[#This Row],[sheet]]&amp;"'!$A$8:$T$42"),Table1[[#This Row],[r]],FALSE))</f>
        <v>0</v>
      </c>
      <c r="AE1181" s="72" t="str">
        <f>IF(VLOOKUP(Table1[[#This Row],[sheet]],Prg!$A$7:$J$31,10,FALSE)="","",VLOOKUP(Table1[[#This Row],[sheet]],Prg!$A$7:$J$31,10,FALSE)*1)</f>
        <v/>
      </c>
      <c r="AF1181" s="72">
        <f>VLOOKUP(Table1[[#This Row],[sheet]],Prg!$A$7:$J$31,5,FALSE)</f>
        <v>0</v>
      </c>
      <c r="AG1181" s="72">
        <f>ROW()</f>
        <v>1181</v>
      </c>
    </row>
    <row r="1182" spans="24:33" hidden="1" x14ac:dyDescent="0.35">
      <c r="X1182" s="66">
        <v>7</v>
      </c>
      <c r="Y1182" s="66" t="s">
        <v>491</v>
      </c>
      <c r="Z1182" s="66" t="s">
        <v>15</v>
      </c>
      <c r="AA1182" s="66" t="str">
        <f>IF(OR(VLOOKUP(Table1[[#This Row],[sheet]],Prg!$A$7:$F$31,6,FALSE)=Prg!$O$2,VLOOKUP(Table1[[#This Row],[sheet]],Prg!$A$7:$F$31,6,FALSE)=Prg!$O$3),"Yes","No")</f>
        <v>No</v>
      </c>
      <c r="AB1182" s="66">
        <v>2025</v>
      </c>
      <c r="AC1182" s="72">
        <v>18</v>
      </c>
      <c r="AD1182" s="66">
        <f ca="1">IF(ISERROR(VLOOKUP(Table1[[#This Row],[item]],INDIRECT("'"&amp;Table1[[#This Row],[sheet]]&amp;"'!$A$8:$T$42"),Table1[[#This Row],[r]],FALSE)),"",VLOOKUP(Table1[[#This Row],[item]],INDIRECT("'"&amp;Table1[[#This Row],[sheet]]&amp;"'!$A$8:$T$42"),Table1[[#This Row],[r]],FALSE))</f>
        <v>0</v>
      </c>
      <c r="AE1182" s="72" t="str">
        <f>IF(VLOOKUP(Table1[[#This Row],[sheet]],Prg!$A$7:$J$31,10,FALSE)="","",VLOOKUP(Table1[[#This Row],[sheet]],Prg!$A$7:$J$31,10,FALSE)*1)</f>
        <v/>
      </c>
      <c r="AF1182" s="72">
        <f>VLOOKUP(Table1[[#This Row],[sheet]],Prg!$A$7:$J$31,5,FALSE)</f>
        <v>0</v>
      </c>
      <c r="AG1182" s="72">
        <f>ROW()</f>
        <v>1182</v>
      </c>
    </row>
    <row r="1183" spans="24:33" hidden="1" x14ac:dyDescent="0.35">
      <c r="X1183" s="66">
        <v>7</v>
      </c>
      <c r="Y1183" s="66" t="s">
        <v>492</v>
      </c>
      <c r="Z1183" s="66" t="s">
        <v>16</v>
      </c>
      <c r="AA1183" s="66" t="str">
        <f>IF(OR(VLOOKUP(Table1[[#This Row],[sheet]],Prg!$A$7:$F$31,6,FALSE)=Prg!$O$2,VLOOKUP(Table1[[#This Row],[sheet]],Prg!$A$7:$F$31,6,FALSE)=Prg!$O$3),"Yes","No")</f>
        <v>No</v>
      </c>
      <c r="AB1183" s="66">
        <v>2025</v>
      </c>
      <c r="AC1183" s="72">
        <v>18</v>
      </c>
      <c r="AD1183" s="66">
        <f ca="1">IF(ISERROR(VLOOKUP(Table1[[#This Row],[item]],INDIRECT("'"&amp;Table1[[#This Row],[sheet]]&amp;"'!$A$8:$T$42"),Table1[[#This Row],[r]],FALSE)),"",VLOOKUP(Table1[[#This Row],[item]],INDIRECT("'"&amp;Table1[[#This Row],[sheet]]&amp;"'!$A$8:$T$42"),Table1[[#This Row],[r]],FALSE))</f>
        <v>0</v>
      </c>
      <c r="AE1183" s="72" t="str">
        <f>IF(VLOOKUP(Table1[[#This Row],[sheet]],Prg!$A$7:$J$31,10,FALSE)="","",VLOOKUP(Table1[[#This Row],[sheet]],Prg!$A$7:$J$31,10,FALSE)*1)</f>
        <v/>
      </c>
      <c r="AF1183" s="72">
        <f>VLOOKUP(Table1[[#This Row],[sheet]],Prg!$A$7:$J$31,5,FALSE)</f>
        <v>0</v>
      </c>
      <c r="AG1183" s="72">
        <f>ROW()</f>
        <v>1183</v>
      </c>
    </row>
    <row r="1184" spans="24:33" hidden="1" x14ac:dyDescent="0.35">
      <c r="X1184" s="66">
        <v>7</v>
      </c>
      <c r="Y1184" s="66" t="s">
        <v>493</v>
      </c>
      <c r="Z1184" s="66" t="s">
        <v>17</v>
      </c>
      <c r="AA1184" s="66" t="str">
        <f>IF(OR(VLOOKUP(Table1[[#This Row],[sheet]],Prg!$A$7:$F$31,6,FALSE)=Prg!$O$2,VLOOKUP(Table1[[#This Row],[sheet]],Prg!$A$7:$F$31,6,FALSE)=Prg!$O$3),"Yes","No")</f>
        <v>No</v>
      </c>
      <c r="AB1184" s="66">
        <v>2025</v>
      </c>
      <c r="AC1184" s="72">
        <v>18</v>
      </c>
      <c r="AD1184" s="66">
        <f ca="1">IF(ISERROR(VLOOKUP(Table1[[#This Row],[item]],INDIRECT("'"&amp;Table1[[#This Row],[sheet]]&amp;"'!$A$8:$T$42"),Table1[[#This Row],[r]],FALSE)),"",VLOOKUP(Table1[[#This Row],[item]],INDIRECT("'"&amp;Table1[[#This Row],[sheet]]&amp;"'!$A$8:$T$42"),Table1[[#This Row],[r]],FALSE))</f>
        <v>0</v>
      </c>
      <c r="AE1184" s="72" t="str">
        <f>IF(VLOOKUP(Table1[[#This Row],[sheet]],Prg!$A$7:$J$31,10,FALSE)="","",VLOOKUP(Table1[[#This Row],[sheet]],Prg!$A$7:$J$31,10,FALSE)*1)</f>
        <v/>
      </c>
      <c r="AF1184" s="72">
        <f>VLOOKUP(Table1[[#This Row],[sheet]],Prg!$A$7:$J$31,5,FALSE)</f>
        <v>0</v>
      </c>
      <c r="AG1184" s="72">
        <f>ROW()</f>
        <v>1184</v>
      </c>
    </row>
    <row r="1185" spans="24:33" hidden="1" x14ac:dyDescent="0.35">
      <c r="X1185" s="66">
        <v>7</v>
      </c>
      <c r="Y1185" s="66" t="s">
        <v>494</v>
      </c>
      <c r="Z1185" s="66" t="s">
        <v>465</v>
      </c>
      <c r="AA1185" s="66" t="str">
        <f>IF(OR(VLOOKUP(Table1[[#This Row],[sheet]],Prg!$A$7:$F$31,6,FALSE)=Prg!$O$2,VLOOKUP(Table1[[#This Row],[sheet]],Prg!$A$7:$F$31,6,FALSE)=Prg!$O$3),"Yes","No")</f>
        <v>No</v>
      </c>
      <c r="AB1185" s="66">
        <v>2025</v>
      </c>
      <c r="AC1185" s="72">
        <v>18</v>
      </c>
      <c r="AD1185" s="66">
        <f ca="1">IF(ISERROR(VLOOKUP(Table1[[#This Row],[item]],INDIRECT("'"&amp;Table1[[#This Row],[sheet]]&amp;"'!$A$8:$T$42"),Table1[[#This Row],[r]],FALSE)),"",VLOOKUP(Table1[[#This Row],[item]],INDIRECT("'"&amp;Table1[[#This Row],[sheet]]&amp;"'!$A$8:$T$42"),Table1[[#This Row],[r]],FALSE))</f>
        <v>0</v>
      </c>
      <c r="AE1185" s="72" t="str">
        <f>IF(VLOOKUP(Table1[[#This Row],[sheet]],Prg!$A$7:$J$31,10,FALSE)="","",VLOOKUP(Table1[[#This Row],[sheet]],Prg!$A$7:$J$31,10,FALSE)*1)</f>
        <v/>
      </c>
      <c r="AF1185" s="72">
        <f>VLOOKUP(Table1[[#This Row],[sheet]],Prg!$A$7:$J$31,5,FALSE)</f>
        <v>0</v>
      </c>
      <c r="AG1185" s="72">
        <f>ROW()</f>
        <v>1185</v>
      </c>
    </row>
    <row r="1186" spans="24:33" hidden="1" x14ac:dyDescent="0.35">
      <c r="X1186" s="66">
        <v>7</v>
      </c>
      <c r="Y1186" s="66" t="s">
        <v>495</v>
      </c>
      <c r="Z1186" s="66" t="s">
        <v>18</v>
      </c>
      <c r="AA1186" s="66" t="str">
        <f>IF(OR(VLOOKUP(Table1[[#This Row],[sheet]],Prg!$A$7:$F$31,6,FALSE)=Prg!$O$2,VLOOKUP(Table1[[#This Row],[sheet]],Prg!$A$7:$F$31,6,FALSE)=Prg!$O$3),"Yes","No")</f>
        <v>No</v>
      </c>
      <c r="AB1186" s="66">
        <v>2025</v>
      </c>
      <c r="AC1186" s="72">
        <v>18</v>
      </c>
      <c r="AD1186" s="66">
        <f ca="1">IF(ISERROR(VLOOKUP(Table1[[#This Row],[item]],INDIRECT("'"&amp;Table1[[#This Row],[sheet]]&amp;"'!$A$8:$T$42"),Table1[[#This Row],[r]],FALSE)),"",VLOOKUP(Table1[[#This Row],[item]],INDIRECT("'"&amp;Table1[[#This Row],[sheet]]&amp;"'!$A$8:$T$42"),Table1[[#This Row],[r]],FALSE))</f>
        <v>0</v>
      </c>
      <c r="AE1186" s="72" t="str">
        <f>IF(VLOOKUP(Table1[[#This Row],[sheet]],Prg!$A$7:$J$31,10,FALSE)="","",VLOOKUP(Table1[[#This Row],[sheet]],Prg!$A$7:$J$31,10,FALSE)*1)</f>
        <v/>
      </c>
      <c r="AF1186" s="72">
        <f>VLOOKUP(Table1[[#This Row],[sheet]],Prg!$A$7:$J$31,5,FALSE)</f>
        <v>0</v>
      </c>
      <c r="AG1186" s="72">
        <f>ROW()</f>
        <v>1186</v>
      </c>
    </row>
    <row r="1187" spans="24:33" hidden="1" x14ac:dyDescent="0.35">
      <c r="X1187" s="66">
        <v>7</v>
      </c>
      <c r="Y1187" s="66" t="s">
        <v>496</v>
      </c>
      <c r="Z1187" s="66" t="s">
        <v>19</v>
      </c>
      <c r="AA1187" s="66" t="str">
        <f>IF(OR(VLOOKUP(Table1[[#This Row],[sheet]],Prg!$A$7:$F$31,6,FALSE)=Prg!$O$2,VLOOKUP(Table1[[#This Row],[sheet]],Prg!$A$7:$F$31,6,FALSE)=Prg!$O$3),"Yes","No")</f>
        <v>No</v>
      </c>
      <c r="AB1187" s="66">
        <v>2025</v>
      </c>
      <c r="AC1187" s="72">
        <v>18</v>
      </c>
      <c r="AD1187" s="66">
        <f ca="1">IF(ISERROR(VLOOKUP(Table1[[#This Row],[item]],INDIRECT("'"&amp;Table1[[#This Row],[sheet]]&amp;"'!$A$8:$T$42"),Table1[[#This Row],[r]],FALSE)),"",VLOOKUP(Table1[[#This Row],[item]],INDIRECT("'"&amp;Table1[[#This Row],[sheet]]&amp;"'!$A$8:$T$42"),Table1[[#This Row],[r]],FALSE))</f>
        <v>0</v>
      </c>
      <c r="AE1187" s="72" t="str">
        <f>IF(VLOOKUP(Table1[[#This Row],[sheet]],Prg!$A$7:$J$31,10,FALSE)="","",VLOOKUP(Table1[[#This Row],[sheet]],Prg!$A$7:$J$31,10,FALSE)*1)</f>
        <v/>
      </c>
      <c r="AF1187" s="72">
        <f>VLOOKUP(Table1[[#This Row],[sheet]],Prg!$A$7:$J$31,5,FALSE)</f>
        <v>0</v>
      </c>
      <c r="AG1187" s="72">
        <f>ROW()</f>
        <v>1187</v>
      </c>
    </row>
    <row r="1188" spans="24:33" hidden="1" x14ac:dyDescent="0.35">
      <c r="X1188" s="66">
        <v>7</v>
      </c>
      <c r="Y1188" s="66" t="s">
        <v>497</v>
      </c>
      <c r="Z1188" s="66" t="s">
        <v>20</v>
      </c>
      <c r="AA1188" s="66" t="str">
        <f>IF(OR(VLOOKUP(Table1[[#This Row],[sheet]],Prg!$A$7:$F$31,6,FALSE)=Prg!$O$2,VLOOKUP(Table1[[#This Row],[sheet]],Prg!$A$7:$F$31,6,FALSE)=Prg!$O$3),"Yes","No")</f>
        <v>No</v>
      </c>
      <c r="AB1188" s="66">
        <v>2025</v>
      </c>
      <c r="AC1188" s="72">
        <v>18</v>
      </c>
      <c r="AD1188" s="66">
        <f ca="1">IF(ISERROR(VLOOKUP(Table1[[#This Row],[item]],INDIRECT("'"&amp;Table1[[#This Row],[sheet]]&amp;"'!$A$8:$T$42"),Table1[[#This Row],[r]],FALSE)),"",VLOOKUP(Table1[[#This Row],[item]],INDIRECT("'"&amp;Table1[[#This Row],[sheet]]&amp;"'!$A$8:$T$42"),Table1[[#This Row],[r]],FALSE))</f>
        <v>0</v>
      </c>
      <c r="AE1188" s="72" t="str">
        <f>IF(VLOOKUP(Table1[[#This Row],[sheet]],Prg!$A$7:$J$31,10,FALSE)="","",VLOOKUP(Table1[[#This Row],[sheet]],Prg!$A$7:$J$31,10,FALSE)*1)</f>
        <v/>
      </c>
      <c r="AF1188" s="72">
        <f>VLOOKUP(Table1[[#This Row],[sheet]],Prg!$A$7:$J$31,5,FALSE)</f>
        <v>0</v>
      </c>
      <c r="AG1188" s="72">
        <f>ROW()</f>
        <v>1188</v>
      </c>
    </row>
    <row r="1189" spans="24:33" hidden="1" x14ac:dyDescent="0.35">
      <c r="X1189" s="66">
        <v>7</v>
      </c>
      <c r="Y1189" s="66" t="s">
        <v>498</v>
      </c>
      <c r="Z1189" s="66" t="s">
        <v>466</v>
      </c>
      <c r="AA1189" s="66" t="str">
        <f>IF(OR(VLOOKUP(Table1[[#This Row],[sheet]],Prg!$A$7:$F$31,6,FALSE)=Prg!$O$2,VLOOKUP(Table1[[#This Row],[sheet]],Prg!$A$7:$F$31,6,FALSE)=Prg!$O$3),"Yes","No")</f>
        <v>No</v>
      </c>
      <c r="AB1189" s="66">
        <v>2025</v>
      </c>
      <c r="AC1189" s="72">
        <v>18</v>
      </c>
      <c r="AD1189" s="66">
        <f ca="1">IF(ISERROR(VLOOKUP(Table1[[#This Row],[item]],INDIRECT("'"&amp;Table1[[#This Row],[sheet]]&amp;"'!$A$8:$T$42"),Table1[[#This Row],[r]],FALSE)),"",VLOOKUP(Table1[[#This Row],[item]],INDIRECT("'"&amp;Table1[[#This Row],[sheet]]&amp;"'!$A$8:$T$42"),Table1[[#This Row],[r]],FALSE))</f>
        <v>0</v>
      </c>
      <c r="AE1189" s="72" t="str">
        <f>IF(VLOOKUP(Table1[[#This Row],[sheet]],Prg!$A$7:$J$31,10,FALSE)="","",VLOOKUP(Table1[[#This Row],[sheet]],Prg!$A$7:$J$31,10,FALSE)*1)</f>
        <v/>
      </c>
      <c r="AF1189" s="72">
        <f>VLOOKUP(Table1[[#This Row],[sheet]],Prg!$A$7:$J$31,5,FALSE)</f>
        <v>0</v>
      </c>
      <c r="AG1189" s="72">
        <f>ROW()</f>
        <v>1189</v>
      </c>
    </row>
    <row r="1190" spans="24:33" hidden="1" x14ac:dyDescent="0.35">
      <c r="X1190" s="66">
        <v>7</v>
      </c>
      <c r="Y1190" s="66" t="s">
        <v>499</v>
      </c>
      <c r="Z1190" s="66" t="s">
        <v>21</v>
      </c>
      <c r="AA1190" s="66" t="str">
        <f>IF(OR(VLOOKUP(Table1[[#This Row],[sheet]],Prg!$A$7:$F$31,6,FALSE)=Prg!$O$2,VLOOKUP(Table1[[#This Row],[sheet]],Prg!$A$7:$F$31,6,FALSE)=Prg!$O$3),"Yes","No")</f>
        <v>No</v>
      </c>
      <c r="AB1190" s="66">
        <v>2025</v>
      </c>
      <c r="AC1190" s="72">
        <v>18</v>
      </c>
      <c r="AD1190" s="66">
        <f ca="1">IF(ISERROR(VLOOKUP(Table1[[#This Row],[item]],INDIRECT("'"&amp;Table1[[#This Row],[sheet]]&amp;"'!$A$8:$T$42"),Table1[[#This Row],[r]],FALSE)),"",VLOOKUP(Table1[[#This Row],[item]],INDIRECT("'"&amp;Table1[[#This Row],[sheet]]&amp;"'!$A$8:$T$42"),Table1[[#This Row],[r]],FALSE))</f>
        <v>0</v>
      </c>
      <c r="AE1190" s="72" t="str">
        <f>IF(VLOOKUP(Table1[[#This Row],[sheet]],Prg!$A$7:$J$31,10,FALSE)="","",VLOOKUP(Table1[[#This Row],[sheet]],Prg!$A$7:$J$31,10,FALSE)*1)</f>
        <v/>
      </c>
      <c r="AF1190" s="72">
        <f>VLOOKUP(Table1[[#This Row],[sheet]],Prg!$A$7:$J$31,5,FALSE)</f>
        <v>0</v>
      </c>
      <c r="AG1190" s="72">
        <f>ROW()</f>
        <v>1190</v>
      </c>
    </row>
    <row r="1191" spans="24:33" hidden="1" x14ac:dyDescent="0.35">
      <c r="X1191" s="66">
        <v>7</v>
      </c>
      <c r="Y1191" s="66" t="s">
        <v>500</v>
      </c>
      <c r="Z1191" s="66" t="s">
        <v>22</v>
      </c>
      <c r="AA1191" s="66" t="str">
        <f>IF(OR(VLOOKUP(Table1[[#This Row],[sheet]],Prg!$A$7:$F$31,6,FALSE)=Prg!$O$2,VLOOKUP(Table1[[#This Row],[sheet]],Prg!$A$7:$F$31,6,FALSE)=Prg!$O$3),"Yes","No")</f>
        <v>No</v>
      </c>
      <c r="AB1191" s="66">
        <v>2025</v>
      </c>
      <c r="AC1191" s="72">
        <v>18</v>
      </c>
      <c r="AD1191" s="66">
        <f ca="1">IF(ISERROR(VLOOKUP(Table1[[#This Row],[item]],INDIRECT("'"&amp;Table1[[#This Row],[sheet]]&amp;"'!$A$8:$T$42"),Table1[[#This Row],[r]],FALSE)),"",VLOOKUP(Table1[[#This Row],[item]],INDIRECT("'"&amp;Table1[[#This Row],[sheet]]&amp;"'!$A$8:$T$42"),Table1[[#This Row],[r]],FALSE))</f>
        <v>0</v>
      </c>
      <c r="AE1191" s="72" t="str">
        <f>IF(VLOOKUP(Table1[[#This Row],[sheet]],Prg!$A$7:$J$31,10,FALSE)="","",VLOOKUP(Table1[[#This Row],[sheet]],Prg!$A$7:$J$31,10,FALSE)*1)</f>
        <v/>
      </c>
      <c r="AF1191" s="72">
        <f>VLOOKUP(Table1[[#This Row],[sheet]],Prg!$A$7:$J$31,5,FALSE)</f>
        <v>0</v>
      </c>
      <c r="AG1191" s="72">
        <f>ROW()</f>
        <v>1191</v>
      </c>
    </row>
    <row r="1192" spans="24:33" hidden="1" x14ac:dyDescent="0.35">
      <c r="X1192" s="66">
        <v>7</v>
      </c>
      <c r="Y1192" s="66" t="s">
        <v>501</v>
      </c>
      <c r="Z1192" s="66" t="s">
        <v>23</v>
      </c>
      <c r="AA1192" s="66" t="str">
        <f>IF(OR(VLOOKUP(Table1[[#This Row],[sheet]],Prg!$A$7:$F$31,6,FALSE)=Prg!$O$2,VLOOKUP(Table1[[#This Row],[sheet]],Prg!$A$7:$F$31,6,FALSE)=Prg!$O$3),"Yes","No")</f>
        <v>No</v>
      </c>
      <c r="AB1192" s="66">
        <v>2025</v>
      </c>
      <c r="AC1192" s="72">
        <v>18</v>
      </c>
      <c r="AD1192" s="66">
        <f ca="1">IF(ISERROR(VLOOKUP(Table1[[#This Row],[item]],INDIRECT("'"&amp;Table1[[#This Row],[sheet]]&amp;"'!$A$8:$T$42"),Table1[[#This Row],[r]],FALSE)),"",VLOOKUP(Table1[[#This Row],[item]],INDIRECT("'"&amp;Table1[[#This Row],[sheet]]&amp;"'!$A$8:$T$42"),Table1[[#This Row],[r]],FALSE))</f>
        <v>0</v>
      </c>
      <c r="AE1192" s="72" t="str">
        <f>IF(VLOOKUP(Table1[[#This Row],[sheet]],Prg!$A$7:$J$31,10,FALSE)="","",VLOOKUP(Table1[[#This Row],[sheet]],Prg!$A$7:$J$31,10,FALSE)*1)</f>
        <v/>
      </c>
      <c r="AF1192" s="72">
        <f>VLOOKUP(Table1[[#This Row],[sheet]],Prg!$A$7:$J$31,5,FALSE)</f>
        <v>0</v>
      </c>
      <c r="AG1192" s="72">
        <f>ROW()</f>
        <v>1192</v>
      </c>
    </row>
    <row r="1193" spans="24:33" hidden="1" x14ac:dyDescent="0.35">
      <c r="X1193" s="66">
        <v>7</v>
      </c>
      <c r="Y1193" s="66" t="s">
        <v>502</v>
      </c>
      <c r="Z1193" s="66" t="s">
        <v>467</v>
      </c>
      <c r="AA1193" s="66" t="str">
        <f>IF(OR(VLOOKUP(Table1[[#This Row],[sheet]],Prg!$A$7:$F$31,6,FALSE)=Prg!$O$2,VLOOKUP(Table1[[#This Row],[sheet]],Prg!$A$7:$F$31,6,FALSE)=Prg!$O$3),"Yes","No")</f>
        <v>No</v>
      </c>
      <c r="AB1193" s="66">
        <v>2025</v>
      </c>
      <c r="AC1193" s="72">
        <v>18</v>
      </c>
      <c r="AD1193" s="66">
        <f ca="1">IF(ISERROR(VLOOKUP(Table1[[#This Row],[item]],INDIRECT("'"&amp;Table1[[#This Row],[sheet]]&amp;"'!$A$8:$T$42"),Table1[[#This Row],[r]],FALSE)),"",VLOOKUP(Table1[[#This Row],[item]],INDIRECT("'"&amp;Table1[[#This Row],[sheet]]&amp;"'!$A$8:$T$42"),Table1[[#This Row],[r]],FALSE))</f>
        <v>0</v>
      </c>
      <c r="AE1193" s="72" t="str">
        <f>IF(VLOOKUP(Table1[[#This Row],[sheet]],Prg!$A$7:$J$31,10,FALSE)="","",VLOOKUP(Table1[[#This Row],[sheet]],Prg!$A$7:$J$31,10,FALSE)*1)</f>
        <v/>
      </c>
      <c r="AF1193" s="72">
        <f>VLOOKUP(Table1[[#This Row],[sheet]],Prg!$A$7:$J$31,5,FALSE)</f>
        <v>0</v>
      </c>
      <c r="AG1193" s="72">
        <f>ROW()</f>
        <v>1193</v>
      </c>
    </row>
    <row r="1194" spans="24:33" hidden="1" x14ac:dyDescent="0.35">
      <c r="X1194" s="66">
        <v>7</v>
      </c>
      <c r="Y1194" s="66" t="s">
        <v>473</v>
      </c>
      <c r="Z1194" s="66" t="s">
        <v>1</v>
      </c>
      <c r="AA1194" s="66" t="str">
        <f>IF(OR(VLOOKUP(Table1[[#This Row],[sheet]],Prg!$A$7:$F$31,6,FALSE)=Prg!$O$2,VLOOKUP(Table1[[#This Row],[sheet]],Prg!$A$7:$F$31,6,FALSE)=Prg!$O$3),"Yes","No")</f>
        <v>No</v>
      </c>
      <c r="AB1194" s="66">
        <v>2025</v>
      </c>
      <c r="AC1194" s="72">
        <v>18</v>
      </c>
      <c r="AD1194" s="66">
        <f ca="1">IF(ISERROR(VLOOKUP(Table1[[#This Row],[item]],INDIRECT("'"&amp;Table1[[#This Row],[sheet]]&amp;"'!$A$8:$T$42"),Table1[[#This Row],[r]],FALSE)),"",VLOOKUP(Table1[[#This Row],[item]],INDIRECT("'"&amp;Table1[[#This Row],[sheet]]&amp;"'!$A$8:$T$42"),Table1[[#This Row],[r]],FALSE))</f>
        <v>0</v>
      </c>
      <c r="AE1194" s="72" t="str">
        <f>IF(VLOOKUP(Table1[[#This Row],[sheet]],Prg!$A$7:$J$31,10,FALSE)="","",VLOOKUP(Table1[[#This Row],[sheet]],Prg!$A$7:$J$31,10,FALSE)*1)</f>
        <v/>
      </c>
      <c r="AF1194" s="72">
        <f>VLOOKUP(Table1[[#This Row],[sheet]],Prg!$A$7:$J$31,5,FALSE)</f>
        <v>0</v>
      </c>
      <c r="AG1194" s="72">
        <f>ROW()</f>
        <v>1194</v>
      </c>
    </row>
    <row r="1195" spans="24:33" hidden="1" x14ac:dyDescent="0.35">
      <c r="X1195" s="66">
        <v>7</v>
      </c>
      <c r="Y1195" s="66" t="s">
        <v>474</v>
      </c>
      <c r="Z1195" s="66" t="s">
        <v>24</v>
      </c>
      <c r="AA1195" s="66" t="str">
        <f>IF(OR(VLOOKUP(Table1[[#This Row],[sheet]],Prg!$A$7:$F$31,6,FALSE)=Prg!$O$2,VLOOKUP(Table1[[#This Row],[sheet]],Prg!$A$7:$F$31,6,FALSE)=Prg!$O$3),"Yes","No")</f>
        <v>No</v>
      </c>
      <c r="AB1195" s="66">
        <v>2025</v>
      </c>
      <c r="AC1195" s="72">
        <v>18</v>
      </c>
      <c r="AD1195" s="66">
        <f ca="1">IF(ISERROR(VLOOKUP(Table1[[#This Row],[item]],INDIRECT("'"&amp;Table1[[#This Row],[sheet]]&amp;"'!$A$8:$T$42"),Table1[[#This Row],[r]],FALSE)),"",VLOOKUP(Table1[[#This Row],[item]],INDIRECT("'"&amp;Table1[[#This Row],[sheet]]&amp;"'!$A$8:$T$42"),Table1[[#This Row],[r]],FALSE))</f>
        <v>0</v>
      </c>
      <c r="AE1195" s="72" t="str">
        <f>IF(VLOOKUP(Table1[[#This Row],[sheet]],Prg!$A$7:$J$31,10,FALSE)="","",VLOOKUP(Table1[[#This Row],[sheet]],Prg!$A$7:$J$31,10,FALSE)*1)</f>
        <v/>
      </c>
      <c r="AF1195" s="72">
        <f>VLOOKUP(Table1[[#This Row],[sheet]],Prg!$A$7:$J$31,5,FALSE)</f>
        <v>0</v>
      </c>
      <c r="AG1195" s="72">
        <f>ROW()</f>
        <v>1195</v>
      </c>
    </row>
    <row r="1196" spans="24:33" hidden="1" x14ac:dyDescent="0.35">
      <c r="X1196" s="66">
        <v>7</v>
      </c>
      <c r="Y1196" s="66" t="s">
        <v>477</v>
      </c>
      <c r="Z1196" s="66" t="s">
        <v>25</v>
      </c>
      <c r="AA1196" s="66" t="str">
        <f>IF(OR(VLOOKUP(Table1[[#This Row],[sheet]],Prg!$A$7:$F$31,6,FALSE)=Prg!$O$2,VLOOKUP(Table1[[#This Row],[sheet]],Prg!$A$7:$F$31,6,FALSE)=Prg!$O$3),"Yes","No")</f>
        <v>No</v>
      </c>
      <c r="AB1196" s="66">
        <v>2025</v>
      </c>
      <c r="AC1196" s="72">
        <v>18</v>
      </c>
      <c r="AD1196" s="66">
        <f ca="1">IF(ISERROR(VLOOKUP(Table1[[#This Row],[item]],INDIRECT("'"&amp;Table1[[#This Row],[sheet]]&amp;"'!$A$8:$T$42"),Table1[[#This Row],[r]],FALSE)),"",VLOOKUP(Table1[[#This Row],[item]],INDIRECT("'"&amp;Table1[[#This Row],[sheet]]&amp;"'!$A$8:$T$42"),Table1[[#This Row],[r]],FALSE))</f>
        <v>0</v>
      </c>
      <c r="AE1196" s="72" t="str">
        <f>IF(VLOOKUP(Table1[[#This Row],[sheet]],Prg!$A$7:$J$31,10,FALSE)="","",VLOOKUP(Table1[[#This Row],[sheet]],Prg!$A$7:$J$31,10,FALSE)*1)</f>
        <v/>
      </c>
      <c r="AF1196" s="72">
        <f>VLOOKUP(Table1[[#This Row],[sheet]],Prg!$A$7:$J$31,5,FALSE)</f>
        <v>0</v>
      </c>
      <c r="AG1196" s="72">
        <f>ROW()</f>
        <v>1196</v>
      </c>
    </row>
    <row r="1197" spans="24:33" hidden="1" x14ac:dyDescent="0.35">
      <c r="X1197" s="66">
        <v>7</v>
      </c>
      <c r="Y1197" s="66" t="s">
        <v>478</v>
      </c>
      <c r="Z1197" s="66" t="s">
        <v>26</v>
      </c>
      <c r="AA1197" s="66" t="str">
        <f>IF(OR(VLOOKUP(Table1[[#This Row],[sheet]],Prg!$A$7:$F$31,6,FALSE)=Prg!$O$2,VLOOKUP(Table1[[#This Row],[sheet]],Prg!$A$7:$F$31,6,FALSE)=Prg!$O$3),"Yes","No")</f>
        <v>No</v>
      </c>
      <c r="AB1197" s="66">
        <v>2025</v>
      </c>
      <c r="AC1197" s="72">
        <v>18</v>
      </c>
      <c r="AD1197" s="66">
        <f ca="1">IF(ISERROR(VLOOKUP(Table1[[#This Row],[item]],INDIRECT("'"&amp;Table1[[#This Row],[sheet]]&amp;"'!$A$8:$T$42"),Table1[[#This Row],[r]],FALSE)),"",VLOOKUP(Table1[[#This Row],[item]],INDIRECT("'"&amp;Table1[[#This Row],[sheet]]&amp;"'!$A$8:$T$42"),Table1[[#This Row],[r]],FALSE))</f>
        <v>0</v>
      </c>
      <c r="AE1197" s="72" t="str">
        <f>IF(VLOOKUP(Table1[[#This Row],[sheet]],Prg!$A$7:$J$31,10,FALSE)="","",VLOOKUP(Table1[[#This Row],[sheet]],Prg!$A$7:$J$31,10,FALSE)*1)</f>
        <v/>
      </c>
      <c r="AF1197" s="72">
        <f>VLOOKUP(Table1[[#This Row],[sheet]],Prg!$A$7:$J$31,5,FALSE)</f>
        <v>0</v>
      </c>
      <c r="AG1197" s="72">
        <f>ROW()</f>
        <v>1197</v>
      </c>
    </row>
    <row r="1198" spans="24:33" hidden="1" x14ac:dyDescent="0.35">
      <c r="X1198" s="66">
        <v>7</v>
      </c>
      <c r="Y1198" s="66" t="s">
        <v>479</v>
      </c>
      <c r="Z1198" s="66" t="s">
        <v>27</v>
      </c>
      <c r="AA1198" s="66" t="str">
        <f>IF(OR(VLOOKUP(Table1[[#This Row],[sheet]],Prg!$A$7:$F$31,6,FALSE)=Prg!$O$2,VLOOKUP(Table1[[#This Row],[sheet]],Prg!$A$7:$F$31,6,FALSE)=Prg!$O$3),"Yes","No")</f>
        <v>No</v>
      </c>
      <c r="AB1198" s="66">
        <v>2025</v>
      </c>
      <c r="AC1198" s="72">
        <v>18</v>
      </c>
      <c r="AD1198" s="66">
        <f ca="1">IF(ISERROR(VLOOKUP(Table1[[#This Row],[item]],INDIRECT("'"&amp;Table1[[#This Row],[sheet]]&amp;"'!$A$8:$T$42"),Table1[[#This Row],[r]],FALSE)),"",VLOOKUP(Table1[[#This Row],[item]],INDIRECT("'"&amp;Table1[[#This Row],[sheet]]&amp;"'!$A$8:$T$42"),Table1[[#This Row],[r]],FALSE))</f>
        <v>0</v>
      </c>
      <c r="AE1198" s="72" t="str">
        <f>IF(VLOOKUP(Table1[[#This Row],[sheet]],Prg!$A$7:$J$31,10,FALSE)="","",VLOOKUP(Table1[[#This Row],[sheet]],Prg!$A$7:$J$31,10,FALSE)*1)</f>
        <v/>
      </c>
      <c r="AF1198" s="72">
        <f>VLOOKUP(Table1[[#This Row],[sheet]],Prg!$A$7:$J$31,5,FALSE)</f>
        <v>0</v>
      </c>
      <c r="AG1198" s="72">
        <f>ROW()</f>
        <v>1198</v>
      </c>
    </row>
    <row r="1199" spans="24:33" hidden="1" x14ac:dyDescent="0.35">
      <c r="X1199" s="66">
        <v>7</v>
      </c>
      <c r="Y1199" s="66" t="s">
        <v>475</v>
      </c>
      <c r="Z1199" s="66" t="s">
        <v>28</v>
      </c>
      <c r="AA1199" s="66" t="str">
        <f>IF(OR(VLOOKUP(Table1[[#This Row],[sheet]],Prg!$A$7:$F$31,6,FALSE)=Prg!$O$2,VLOOKUP(Table1[[#This Row],[sheet]],Prg!$A$7:$F$31,6,FALSE)=Prg!$O$3),"Yes","No")</f>
        <v>No</v>
      </c>
      <c r="AB1199" s="66">
        <v>2025</v>
      </c>
      <c r="AC1199" s="72">
        <v>18</v>
      </c>
      <c r="AD1199" s="66">
        <f ca="1">IF(ISERROR(VLOOKUP(Table1[[#This Row],[item]],INDIRECT("'"&amp;Table1[[#This Row],[sheet]]&amp;"'!$A$8:$T$42"),Table1[[#This Row],[r]],FALSE)),"",VLOOKUP(Table1[[#This Row],[item]],INDIRECT("'"&amp;Table1[[#This Row],[sheet]]&amp;"'!$A$8:$T$42"),Table1[[#This Row],[r]],FALSE))</f>
        <v>0</v>
      </c>
      <c r="AE1199" s="72" t="str">
        <f>IF(VLOOKUP(Table1[[#This Row],[sheet]],Prg!$A$7:$J$31,10,FALSE)="","",VLOOKUP(Table1[[#This Row],[sheet]],Prg!$A$7:$J$31,10,FALSE)*1)</f>
        <v/>
      </c>
      <c r="AF1199" s="72">
        <f>VLOOKUP(Table1[[#This Row],[sheet]],Prg!$A$7:$J$31,5,FALSE)</f>
        <v>0</v>
      </c>
      <c r="AG1199" s="72">
        <f>ROW()</f>
        <v>1199</v>
      </c>
    </row>
    <row r="1200" spans="24:33" hidden="1" x14ac:dyDescent="0.35">
      <c r="X1200" s="66">
        <v>7</v>
      </c>
      <c r="Y1200" s="66" t="s">
        <v>480</v>
      </c>
      <c r="Z1200" s="66" t="s">
        <v>29</v>
      </c>
      <c r="AA1200" s="66" t="str">
        <f>IF(OR(VLOOKUP(Table1[[#This Row],[sheet]],Prg!$A$7:$F$31,6,FALSE)=Prg!$O$2,VLOOKUP(Table1[[#This Row],[sheet]],Prg!$A$7:$F$31,6,FALSE)=Prg!$O$3),"Yes","No")</f>
        <v>No</v>
      </c>
      <c r="AB1200" s="66">
        <v>2025</v>
      </c>
      <c r="AC1200" s="72">
        <v>18</v>
      </c>
      <c r="AD1200" s="66">
        <f ca="1">IF(ISERROR(VLOOKUP(Table1[[#This Row],[item]],INDIRECT("'"&amp;Table1[[#This Row],[sheet]]&amp;"'!$A$8:$T$42"),Table1[[#This Row],[r]],FALSE)),"",VLOOKUP(Table1[[#This Row],[item]],INDIRECT("'"&amp;Table1[[#This Row],[sheet]]&amp;"'!$A$8:$T$42"),Table1[[#This Row],[r]],FALSE))</f>
        <v>0</v>
      </c>
      <c r="AE1200" s="72" t="str">
        <f>IF(VLOOKUP(Table1[[#This Row],[sheet]],Prg!$A$7:$J$31,10,FALSE)="","",VLOOKUP(Table1[[#This Row],[sheet]],Prg!$A$7:$J$31,10,FALSE)*1)</f>
        <v/>
      </c>
      <c r="AF1200" s="72">
        <f>VLOOKUP(Table1[[#This Row],[sheet]],Prg!$A$7:$J$31,5,FALSE)</f>
        <v>0</v>
      </c>
      <c r="AG1200" s="72">
        <f>ROW()</f>
        <v>1200</v>
      </c>
    </row>
    <row r="1201" spans="24:33" hidden="1" x14ac:dyDescent="0.35">
      <c r="X1201" s="66">
        <v>7</v>
      </c>
      <c r="Y1201" s="66" t="s">
        <v>481</v>
      </c>
      <c r="Z1201" s="66" t="s">
        <v>30</v>
      </c>
      <c r="AA1201" s="66" t="str">
        <f>IF(OR(VLOOKUP(Table1[[#This Row],[sheet]],Prg!$A$7:$F$31,6,FALSE)=Prg!$O$2,VLOOKUP(Table1[[#This Row],[sheet]],Prg!$A$7:$F$31,6,FALSE)=Prg!$O$3),"Yes","No")</f>
        <v>No</v>
      </c>
      <c r="AB1201" s="66">
        <v>2025</v>
      </c>
      <c r="AC1201" s="72">
        <v>18</v>
      </c>
      <c r="AD1201" s="66">
        <f ca="1">IF(ISERROR(VLOOKUP(Table1[[#This Row],[item]],INDIRECT("'"&amp;Table1[[#This Row],[sheet]]&amp;"'!$A$8:$T$42"),Table1[[#This Row],[r]],FALSE)),"",VLOOKUP(Table1[[#This Row],[item]],INDIRECT("'"&amp;Table1[[#This Row],[sheet]]&amp;"'!$A$8:$T$42"),Table1[[#This Row],[r]],FALSE))</f>
        <v>0</v>
      </c>
      <c r="AE1201" s="72" t="str">
        <f>IF(VLOOKUP(Table1[[#This Row],[sheet]],Prg!$A$7:$J$31,10,FALSE)="","",VLOOKUP(Table1[[#This Row],[sheet]],Prg!$A$7:$J$31,10,FALSE)*1)</f>
        <v/>
      </c>
      <c r="AF1201" s="72">
        <f>VLOOKUP(Table1[[#This Row],[sheet]],Prg!$A$7:$J$31,5,FALSE)</f>
        <v>0</v>
      </c>
      <c r="AG1201" s="72">
        <f>ROW()</f>
        <v>1201</v>
      </c>
    </row>
    <row r="1202" spans="24:33" hidden="1" x14ac:dyDescent="0.35">
      <c r="X1202" s="66">
        <v>7</v>
      </c>
      <c r="Y1202" s="66" t="s">
        <v>482</v>
      </c>
      <c r="Z1202" s="66" t="s">
        <v>27</v>
      </c>
      <c r="AA1202" s="66" t="str">
        <f>IF(OR(VLOOKUP(Table1[[#This Row],[sheet]],Prg!$A$7:$F$31,6,FALSE)=Prg!$O$2,VLOOKUP(Table1[[#This Row],[sheet]],Prg!$A$7:$F$31,6,FALSE)=Prg!$O$3),"Yes","No")</f>
        <v>No</v>
      </c>
      <c r="AB1202" s="66">
        <v>2025</v>
      </c>
      <c r="AC1202" s="72">
        <v>18</v>
      </c>
      <c r="AD1202" s="66">
        <f ca="1">IF(ISERROR(VLOOKUP(Table1[[#This Row],[item]],INDIRECT("'"&amp;Table1[[#This Row],[sheet]]&amp;"'!$A$8:$T$42"),Table1[[#This Row],[r]],FALSE)),"",VLOOKUP(Table1[[#This Row],[item]],INDIRECT("'"&amp;Table1[[#This Row],[sheet]]&amp;"'!$A$8:$T$42"),Table1[[#This Row],[r]],FALSE))</f>
        <v>0</v>
      </c>
      <c r="AE1202" s="72" t="str">
        <f>IF(VLOOKUP(Table1[[#This Row],[sheet]],Prg!$A$7:$J$31,10,FALSE)="","",VLOOKUP(Table1[[#This Row],[sheet]],Prg!$A$7:$J$31,10,FALSE)*1)</f>
        <v/>
      </c>
      <c r="AF1202" s="72">
        <f>VLOOKUP(Table1[[#This Row],[sheet]],Prg!$A$7:$J$31,5,FALSE)</f>
        <v>0</v>
      </c>
      <c r="AG1202" s="72">
        <f>ROW()</f>
        <v>1202</v>
      </c>
    </row>
    <row r="1203" spans="24:33" hidden="1" x14ac:dyDescent="0.35">
      <c r="X1203" s="66">
        <v>7</v>
      </c>
      <c r="Y1203" s="66" t="s">
        <v>476</v>
      </c>
      <c r="Z1203" s="66" t="s">
        <v>469</v>
      </c>
      <c r="AA1203" s="66" t="str">
        <f>IF(OR(VLOOKUP(Table1[[#This Row],[sheet]],Prg!$A$7:$F$31,6,FALSE)=Prg!$O$2,VLOOKUP(Table1[[#This Row],[sheet]],Prg!$A$7:$F$31,6,FALSE)=Prg!$O$3),"Yes","No")</f>
        <v>No</v>
      </c>
      <c r="AB1203" s="66">
        <v>2025</v>
      </c>
      <c r="AC1203" s="72">
        <v>18</v>
      </c>
      <c r="AD1203" s="66">
        <f ca="1">IF(ISERROR(VLOOKUP(Table1[[#This Row],[item]],INDIRECT("'"&amp;Table1[[#This Row],[sheet]]&amp;"'!$A$8:$T$42"),Table1[[#This Row],[r]],FALSE)),"",VLOOKUP(Table1[[#This Row],[item]],INDIRECT("'"&amp;Table1[[#This Row],[sheet]]&amp;"'!$A$8:$T$42"),Table1[[#This Row],[r]],FALSE))</f>
        <v>0</v>
      </c>
      <c r="AE1203" s="72" t="str">
        <f>IF(VLOOKUP(Table1[[#This Row],[sheet]],Prg!$A$7:$J$31,10,FALSE)="","",VLOOKUP(Table1[[#This Row],[sheet]],Prg!$A$7:$J$31,10,FALSE)*1)</f>
        <v/>
      </c>
      <c r="AF1203" s="72">
        <f>VLOOKUP(Table1[[#This Row],[sheet]],Prg!$A$7:$J$31,5,FALSE)</f>
        <v>0</v>
      </c>
      <c r="AG1203" s="72">
        <f>ROW()</f>
        <v>1203</v>
      </c>
    </row>
    <row r="1204" spans="24:33" hidden="1" x14ac:dyDescent="0.35">
      <c r="X1204" s="66">
        <v>7</v>
      </c>
      <c r="Y1204" s="66" t="s">
        <v>483</v>
      </c>
      <c r="Z1204" s="66" t="s">
        <v>470</v>
      </c>
      <c r="AA1204" s="66" t="str">
        <f>IF(OR(VLOOKUP(Table1[[#This Row],[sheet]],Prg!$A$7:$F$31,6,FALSE)=Prg!$O$2,VLOOKUP(Table1[[#This Row],[sheet]],Prg!$A$7:$F$31,6,FALSE)=Prg!$O$3),"Yes","No")</f>
        <v>No</v>
      </c>
      <c r="AB1204" s="66">
        <v>2025</v>
      </c>
      <c r="AC1204" s="72">
        <v>18</v>
      </c>
      <c r="AD1204" s="66">
        <f ca="1">IF(ISERROR(VLOOKUP(Table1[[#This Row],[item]],INDIRECT("'"&amp;Table1[[#This Row],[sheet]]&amp;"'!$A$8:$T$42"),Table1[[#This Row],[r]],FALSE)),"",VLOOKUP(Table1[[#This Row],[item]],INDIRECT("'"&amp;Table1[[#This Row],[sheet]]&amp;"'!$A$8:$T$42"),Table1[[#This Row],[r]],FALSE))</f>
        <v>0</v>
      </c>
      <c r="AE1204" s="72" t="str">
        <f>IF(VLOOKUP(Table1[[#This Row],[sheet]],Prg!$A$7:$J$31,10,FALSE)="","",VLOOKUP(Table1[[#This Row],[sheet]],Prg!$A$7:$J$31,10,FALSE)*1)</f>
        <v/>
      </c>
      <c r="AF1204" s="72">
        <f>VLOOKUP(Table1[[#This Row],[sheet]],Prg!$A$7:$J$31,5,FALSE)</f>
        <v>0</v>
      </c>
      <c r="AG1204" s="72">
        <f>ROW()</f>
        <v>1204</v>
      </c>
    </row>
    <row r="1205" spans="24:33" hidden="1" x14ac:dyDescent="0.35">
      <c r="X1205" s="66">
        <v>7</v>
      </c>
      <c r="Y1205" s="66" t="s">
        <v>484</v>
      </c>
      <c r="Z1205" s="66" t="s">
        <v>471</v>
      </c>
      <c r="AA1205" s="66" t="str">
        <f>IF(OR(VLOOKUP(Table1[[#This Row],[sheet]],Prg!$A$7:$F$31,6,FALSE)=Prg!$O$2,VLOOKUP(Table1[[#This Row],[sheet]],Prg!$A$7:$F$31,6,FALSE)=Prg!$O$3),"Yes","No")</f>
        <v>No</v>
      </c>
      <c r="AB1205" s="66">
        <v>2025</v>
      </c>
      <c r="AC1205" s="72">
        <v>18</v>
      </c>
      <c r="AD1205" s="66">
        <f ca="1">IF(ISERROR(VLOOKUP(Table1[[#This Row],[item]],INDIRECT("'"&amp;Table1[[#This Row],[sheet]]&amp;"'!$A$8:$T$42"),Table1[[#This Row],[r]],FALSE)),"",VLOOKUP(Table1[[#This Row],[item]],INDIRECT("'"&amp;Table1[[#This Row],[sheet]]&amp;"'!$A$8:$T$42"),Table1[[#This Row],[r]],FALSE))</f>
        <v>0</v>
      </c>
      <c r="AE1205" s="72" t="str">
        <f>IF(VLOOKUP(Table1[[#This Row],[sheet]],Prg!$A$7:$J$31,10,FALSE)="","",VLOOKUP(Table1[[#This Row],[sheet]],Prg!$A$7:$J$31,10,FALSE)*1)</f>
        <v/>
      </c>
      <c r="AF1205" s="72">
        <f>VLOOKUP(Table1[[#This Row],[sheet]],Prg!$A$7:$J$31,5,FALSE)</f>
        <v>0</v>
      </c>
      <c r="AG1205" s="72">
        <f>ROW()</f>
        <v>1205</v>
      </c>
    </row>
    <row r="1206" spans="24:33" hidden="1" x14ac:dyDescent="0.35">
      <c r="X1206" s="66">
        <v>7</v>
      </c>
      <c r="Y1206" s="66" t="s">
        <v>485</v>
      </c>
      <c r="Z1206" s="66" t="s">
        <v>472</v>
      </c>
      <c r="AA1206" s="66" t="str">
        <f>IF(OR(VLOOKUP(Table1[[#This Row],[sheet]],Prg!$A$7:$F$31,6,FALSE)=Prg!$O$2,VLOOKUP(Table1[[#This Row],[sheet]],Prg!$A$7:$F$31,6,FALSE)=Prg!$O$3),"Yes","No")</f>
        <v>No</v>
      </c>
      <c r="AB1206" s="66">
        <v>2025</v>
      </c>
      <c r="AC1206" s="72">
        <v>18</v>
      </c>
      <c r="AD1206" s="66">
        <f ca="1">IF(ISERROR(VLOOKUP(Table1[[#This Row],[item]],INDIRECT("'"&amp;Table1[[#This Row],[sheet]]&amp;"'!$A$8:$T$42"),Table1[[#This Row],[r]],FALSE)),"",VLOOKUP(Table1[[#This Row],[item]],INDIRECT("'"&amp;Table1[[#This Row],[sheet]]&amp;"'!$A$8:$T$42"),Table1[[#This Row],[r]],FALSE))</f>
        <v>0</v>
      </c>
      <c r="AE1206" s="72" t="str">
        <f>IF(VLOOKUP(Table1[[#This Row],[sheet]],Prg!$A$7:$J$31,10,FALSE)="","",VLOOKUP(Table1[[#This Row],[sheet]],Prg!$A$7:$J$31,10,FALSE)*1)</f>
        <v/>
      </c>
      <c r="AF1206" s="72">
        <f>VLOOKUP(Table1[[#This Row],[sheet]],Prg!$A$7:$J$31,5,FALSE)</f>
        <v>0</v>
      </c>
      <c r="AG1206" s="72">
        <f>ROW()</f>
        <v>1206</v>
      </c>
    </row>
    <row r="1207" spans="24:33" hidden="1" x14ac:dyDescent="0.35">
      <c r="X1207" s="66">
        <v>7</v>
      </c>
      <c r="Y1207" s="66" t="s">
        <v>486</v>
      </c>
      <c r="Z1207" s="66" t="s">
        <v>31</v>
      </c>
      <c r="AA1207" s="66" t="str">
        <f>IF(OR(VLOOKUP(Table1[[#This Row],[sheet]],Prg!$A$7:$F$31,6,FALSE)=Prg!$O$2,VLOOKUP(Table1[[#This Row],[sheet]],Prg!$A$7:$F$31,6,FALSE)=Prg!$O$3),"Yes","No")</f>
        <v>No</v>
      </c>
      <c r="AB1207" s="66">
        <v>2025</v>
      </c>
      <c r="AC1207" s="72">
        <v>18</v>
      </c>
      <c r="AD1207" s="66">
        <f ca="1">IF(ISERROR(VLOOKUP(Table1[[#This Row],[item]],INDIRECT("'"&amp;Table1[[#This Row],[sheet]]&amp;"'!$A$8:$T$42"),Table1[[#This Row],[r]],FALSE)),"",VLOOKUP(Table1[[#This Row],[item]],INDIRECT("'"&amp;Table1[[#This Row],[sheet]]&amp;"'!$A$8:$T$42"),Table1[[#This Row],[r]],FALSE))</f>
        <v>0</v>
      </c>
      <c r="AE1207" s="72" t="str">
        <f>IF(VLOOKUP(Table1[[#This Row],[sheet]],Prg!$A$7:$J$31,10,FALSE)="","",VLOOKUP(Table1[[#This Row],[sheet]],Prg!$A$7:$J$31,10,FALSE)*1)</f>
        <v/>
      </c>
      <c r="AF1207" s="72">
        <f>VLOOKUP(Table1[[#This Row],[sheet]],Prg!$A$7:$J$31,5,FALSE)</f>
        <v>0</v>
      </c>
      <c r="AG1207" s="72">
        <f>ROW()</f>
        <v>1207</v>
      </c>
    </row>
    <row r="1208" spans="24:33" hidden="1" x14ac:dyDescent="0.35">
      <c r="X1208" s="66">
        <v>7</v>
      </c>
      <c r="Y1208" s="66" t="s">
        <v>487</v>
      </c>
      <c r="Z1208" s="66" t="s">
        <v>12</v>
      </c>
      <c r="AA1208" s="66" t="str">
        <f>IF(OR(VLOOKUP(Table1[[#This Row],[sheet]],Prg!$A$7:$F$31,6,FALSE)=Prg!$O$2,VLOOKUP(Table1[[#This Row],[sheet]],Prg!$A$7:$F$31,6,FALSE)=Prg!$O$3),"Yes","No")</f>
        <v>No</v>
      </c>
      <c r="AB1208" s="66">
        <v>2026</v>
      </c>
      <c r="AC1208" s="72">
        <v>19</v>
      </c>
      <c r="AD1208" s="66">
        <f ca="1">IF(ISERROR(VLOOKUP(Table1[[#This Row],[item]],INDIRECT("'"&amp;Table1[[#This Row],[sheet]]&amp;"'!$A$8:$T$42"),Table1[[#This Row],[r]],FALSE)),"",VLOOKUP(Table1[[#This Row],[item]],INDIRECT("'"&amp;Table1[[#This Row],[sheet]]&amp;"'!$A$8:$T$42"),Table1[[#This Row],[r]],FALSE))</f>
        <v>0</v>
      </c>
      <c r="AE1208" s="72" t="str">
        <f>IF(VLOOKUP(Table1[[#This Row],[sheet]],Prg!$A$7:$J$31,10,FALSE)="","",VLOOKUP(Table1[[#This Row],[sheet]],Prg!$A$7:$J$31,10,FALSE)*1)</f>
        <v/>
      </c>
      <c r="AF1208" s="72">
        <f>VLOOKUP(Table1[[#This Row],[sheet]],Prg!$A$7:$J$31,5,FALSE)</f>
        <v>0</v>
      </c>
      <c r="AG1208" s="72">
        <f>ROW()</f>
        <v>1208</v>
      </c>
    </row>
    <row r="1209" spans="24:33" hidden="1" x14ac:dyDescent="0.35">
      <c r="X1209" s="66">
        <v>7</v>
      </c>
      <c r="Y1209" s="66" t="s">
        <v>488</v>
      </c>
      <c r="Z1209" s="66" t="s">
        <v>13</v>
      </c>
      <c r="AA1209" s="66" t="str">
        <f>IF(OR(VLOOKUP(Table1[[#This Row],[sheet]],Prg!$A$7:$F$31,6,FALSE)=Prg!$O$2,VLOOKUP(Table1[[#This Row],[sheet]],Prg!$A$7:$F$31,6,FALSE)=Prg!$O$3),"Yes","No")</f>
        <v>No</v>
      </c>
      <c r="AB1209" s="66">
        <v>2026</v>
      </c>
      <c r="AC1209" s="72">
        <v>19</v>
      </c>
      <c r="AD1209" s="66">
        <f ca="1">IF(ISERROR(VLOOKUP(Table1[[#This Row],[item]],INDIRECT("'"&amp;Table1[[#This Row],[sheet]]&amp;"'!$A$8:$T$42"),Table1[[#This Row],[r]],FALSE)),"",VLOOKUP(Table1[[#This Row],[item]],INDIRECT("'"&amp;Table1[[#This Row],[sheet]]&amp;"'!$A$8:$T$42"),Table1[[#This Row],[r]],FALSE))</f>
        <v>0</v>
      </c>
      <c r="AE1209" s="72" t="str">
        <f>IF(VLOOKUP(Table1[[#This Row],[sheet]],Prg!$A$7:$J$31,10,FALSE)="","",VLOOKUP(Table1[[#This Row],[sheet]],Prg!$A$7:$J$31,10,FALSE)*1)</f>
        <v/>
      </c>
      <c r="AF1209" s="72">
        <f>VLOOKUP(Table1[[#This Row],[sheet]],Prg!$A$7:$J$31,5,FALSE)</f>
        <v>0</v>
      </c>
      <c r="AG1209" s="72">
        <f>ROW()</f>
        <v>1209</v>
      </c>
    </row>
    <row r="1210" spans="24:33" hidden="1" x14ac:dyDescent="0.35">
      <c r="X1210" s="66">
        <v>7</v>
      </c>
      <c r="Y1210" s="66" t="s">
        <v>489</v>
      </c>
      <c r="Z1210" s="66" t="s">
        <v>14</v>
      </c>
      <c r="AA1210" s="66" t="str">
        <f>IF(OR(VLOOKUP(Table1[[#This Row],[sheet]],Prg!$A$7:$F$31,6,FALSE)=Prg!$O$2,VLOOKUP(Table1[[#This Row],[sheet]],Prg!$A$7:$F$31,6,FALSE)=Prg!$O$3),"Yes","No")</f>
        <v>No</v>
      </c>
      <c r="AB1210" s="66">
        <v>2026</v>
      </c>
      <c r="AC1210" s="72">
        <v>19</v>
      </c>
      <c r="AD1210" s="66">
        <f ca="1">IF(ISERROR(VLOOKUP(Table1[[#This Row],[item]],INDIRECT("'"&amp;Table1[[#This Row],[sheet]]&amp;"'!$A$8:$T$42"),Table1[[#This Row],[r]],FALSE)),"",VLOOKUP(Table1[[#This Row],[item]],INDIRECT("'"&amp;Table1[[#This Row],[sheet]]&amp;"'!$A$8:$T$42"),Table1[[#This Row],[r]],FALSE))</f>
        <v>0</v>
      </c>
      <c r="AE1210" s="72" t="str">
        <f>IF(VLOOKUP(Table1[[#This Row],[sheet]],Prg!$A$7:$J$31,10,FALSE)="","",VLOOKUP(Table1[[#This Row],[sheet]],Prg!$A$7:$J$31,10,FALSE)*1)</f>
        <v/>
      </c>
      <c r="AF1210" s="72">
        <f>VLOOKUP(Table1[[#This Row],[sheet]],Prg!$A$7:$J$31,5,FALSE)</f>
        <v>0</v>
      </c>
      <c r="AG1210" s="72">
        <f>ROW()</f>
        <v>1210</v>
      </c>
    </row>
    <row r="1211" spans="24:33" hidden="1" x14ac:dyDescent="0.35">
      <c r="X1211" s="66">
        <v>7</v>
      </c>
      <c r="Y1211" s="66" t="s">
        <v>490</v>
      </c>
      <c r="Z1211" s="66" t="s">
        <v>464</v>
      </c>
      <c r="AA1211" s="66" t="str">
        <f>IF(OR(VLOOKUP(Table1[[#This Row],[sheet]],Prg!$A$7:$F$31,6,FALSE)=Prg!$O$2,VLOOKUP(Table1[[#This Row],[sheet]],Prg!$A$7:$F$31,6,FALSE)=Prg!$O$3),"Yes","No")</f>
        <v>No</v>
      </c>
      <c r="AB1211" s="66">
        <v>2026</v>
      </c>
      <c r="AC1211" s="72">
        <v>19</v>
      </c>
      <c r="AD1211" s="66">
        <f ca="1">IF(ISERROR(VLOOKUP(Table1[[#This Row],[item]],INDIRECT("'"&amp;Table1[[#This Row],[sheet]]&amp;"'!$A$8:$T$42"),Table1[[#This Row],[r]],FALSE)),"",VLOOKUP(Table1[[#This Row],[item]],INDIRECT("'"&amp;Table1[[#This Row],[sheet]]&amp;"'!$A$8:$T$42"),Table1[[#This Row],[r]],FALSE))</f>
        <v>0</v>
      </c>
      <c r="AE1211" s="72" t="str">
        <f>IF(VLOOKUP(Table1[[#This Row],[sheet]],Prg!$A$7:$J$31,10,FALSE)="","",VLOOKUP(Table1[[#This Row],[sheet]],Prg!$A$7:$J$31,10,FALSE)*1)</f>
        <v/>
      </c>
      <c r="AF1211" s="72">
        <f>VLOOKUP(Table1[[#This Row],[sheet]],Prg!$A$7:$J$31,5,FALSE)</f>
        <v>0</v>
      </c>
      <c r="AG1211" s="72">
        <f>ROW()</f>
        <v>1211</v>
      </c>
    </row>
    <row r="1212" spans="24:33" hidden="1" x14ac:dyDescent="0.35">
      <c r="X1212" s="66">
        <v>7</v>
      </c>
      <c r="Y1212" s="66" t="s">
        <v>491</v>
      </c>
      <c r="Z1212" s="66" t="s">
        <v>15</v>
      </c>
      <c r="AA1212" s="66" t="str">
        <f>IF(OR(VLOOKUP(Table1[[#This Row],[sheet]],Prg!$A$7:$F$31,6,FALSE)=Prg!$O$2,VLOOKUP(Table1[[#This Row],[sheet]],Prg!$A$7:$F$31,6,FALSE)=Prg!$O$3),"Yes","No")</f>
        <v>No</v>
      </c>
      <c r="AB1212" s="66">
        <v>2026</v>
      </c>
      <c r="AC1212" s="72">
        <v>19</v>
      </c>
      <c r="AD1212" s="66">
        <f ca="1">IF(ISERROR(VLOOKUP(Table1[[#This Row],[item]],INDIRECT("'"&amp;Table1[[#This Row],[sheet]]&amp;"'!$A$8:$T$42"),Table1[[#This Row],[r]],FALSE)),"",VLOOKUP(Table1[[#This Row],[item]],INDIRECT("'"&amp;Table1[[#This Row],[sheet]]&amp;"'!$A$8:$T$42"),Table1[[#This Row],[r]],FALSE))</f>
        <v>0</v>
      </c>
      <c r="AE1212" s="72" t="str">
        <f>IF(VLOOKUP(Table1[[#This Row],[sheet]],Prg!$A$7:$J$31,10,FALSE)="","",VLOOKUP(Table1[[#This Row],[sheet]],Prg!$A$7:$J$31,10,FALSE)*1)</f>
        <v/>
      </c>
      <c r="AF1212" s="72">
        <f>VLOOKUP(Table1[[#This Row],[sheet]],Prg!$A$7:$J$31,5,FALSE)</f>
        <v>0</v>
      </c>
      <c r="AG1212" s="72">
        <f>ROW()</f>
        <v>1212</v>
      </c>
    </row>
    <row r="1213" spans="24:33" hidden="1" x14ac:dyDescent="0.35">
      <c r="X1213" s="66">
        <v>7</v>
      </c>
      <c r="Y1213" s="66" t="s">
        <v>492</v>
      </c>
      <c r="Z1213" s="66" t="s">
        <v>16</v>
      </c>
      <c r="AA1213" s="66" t="str">
        <f>IF(OR(VLOOKUP(Table1[[#This Row],[sheet]],Prg!$A$7:$F$31,6,FALSE)=Prg!$O$2,VLOOKUP(Table1[[#This Row],[sheet]],Prg!$A$7:$F$31,6,FALSE)=Prg!$O$3),"Yes","No")</f>
        <v>No</v>
      </c>
      <c r="AB1213" s="66">
        <v>2026</v>
      </c>
      <c r="AC1213" s="72">
        <v>19</v>
      </c>
      <c r="AD1213" s="66">
        <f ca="1">IF(ISERROR(VLOOKUP(Table1[[#This Row],[item]],INDIRECT("'"&amp;Table1[[#This Row],[sheet]]&amp;"'!$A$8:$T$42"),Table1[[#This Row],[r]],FALSE)),"",VLOOKUP(Table1[[#This Row],[item]],INDIRECT("'"&amp;Table1[[#This Row],[sheet]]&amp;"'!$A$8:$T$42"),Table1[[#This Row],[r]],FALSE))</f>
        <v>0</v>
      </c>
      <c r="AE1213" s="72" t="str">
        <f>IF(VLOOKUP(Table1[[#This Row],[sheet]],Prg!$A$7:$J$31,10,FALSE)="","",VLOOKUP(Table1[[#This Row],[sheet]],Prg!$A$7:$J$31,10,FALSE)*1)</f>
        <v/>
      </c>
      <c r="AF1213" s="72">
        <f>VLOOKUP(Table1[[#This Row],[sheet]],Prg!$A$7:$J$31,5,FALSE)</f>
        <v>0</v>
      </c>
      <c r="AG1213" s="72">
        <f>ROW()</f>
        <v>1213</v>
      </c>
    </row>
    <row r="1214" spans="24:33" hidden="1" x14ac:dyDescent="0.35">
      <c r="X1214" s="66">
        <v>7</v>
      </c>
      <c r="Y1214" s="66" t="s">
        <v>493</v>
      </c>
      <c r="Z1214" s="66" t="s">
        <v>17</v>
      </c>
      <c r="AA1214" s="66" t="str">
        <f>IF(OR(VLOOKUP(Table1[[#This Row],[sheet]],Prg!$A$7:$F$31,6,FALSE)=Prg!$O$2,VLOOKUP(Table1[[#This Row],[sheet]],Prg!$A$7:$F$31,6,FALSE)=Prg!$O$3),"Yes","No")</f>
        <v>No</v>
      </c>
      <c r="AB1214" s="66">
        <v>2026</v>
      </c>
      <c r="AC1214" s="72">
        <v>19</v>
      </c>
      <c r="AD1214" s="66">
        <f ca="1">IF(ISERROR(VLOOKUP(Table1[[#This Row],[item]],INDIRECT("'"&amp;Table1[[#This Row],[sheet]]&amp;"'!$A$8:$T$42"),Table1[[#This Row],[r]],FALSE)),"",VLOOKUP(Table1[[#This Row],[item]],INDIRECT("'"&amp;Table1[[#This Row],[sheet]]&amp;"'!$A$8:$T$42"),Table1[[#This Row],[r]],FALSE))</f>
        <v>0</v>
      </c>
      <c r="AE1214" s="72" t="str">
        <f>IF(VLOOKUP(Table1[[#This Row],[sheet]],Prg!$A$7:$J$31,10,FALSE)="","",VLOOKUP(Table1[[#This Row],[sheet]],Prg!$A$7:$J$31,10,FALSE)*1)</f>
        <v/>
      </c>
      <c r="AF1214" s="72">
        <f>VLOOKUP(Table1[[#This Row],[sheet]],Prg!$A$7:$J$31,5,FALSE)</f>
        <v>0</v>
      </c>
      <c r="AG1214" s="72">
        <f>ROW()</f>
        <v>1214</v>
      </c>
    </row>
    <row r="1215" spans="24:33" hidden="1" x14ac:dyDescent="0.35">
      <c r="X1215" s="66">
        <v>7</v>
      </c>
      <c r="Y1215" s="66" t="s">
        <v>494</v>
      </c>
      <c r="Z1215" s="66" t="s">
        <v>465</v>
      </c>
      <c r="AA1215" s="66" t="str">
        <f>IF(OR(VLOOKUP(Table1[[#This Row],[sheet]],Prg!$A$7:$F$31,6,FALSE)=Prg!$O$2,VLOOKUP(Table1[[#This Row],[sheet]],Prg!$A$7:$F$31,6,FALSE)=Prg!$O$3),"Yes","No")</f>
        <v>No</v>
      </c>
      <c r="AB1215" s="66">
        <v>2026</v>
      </c>
      <c r="AC1215" s="72">
        <v>19</v>
      </c>
      <c r="AD1215" s="66">
        <f ca="1">IF(ISERROR(VLOOKUP(Table1[[#This Row],[item]],INDIRECT("'"&amp;Table1[[#This Row],[sheet]]&amp;"'!$A$8:$T$42"),Table1[[#This Row],[r]],FALSE)),"",VLOOKUP(Table1[[#This Row],[item]],INDIRECT("'"&amp;Table1[[#This Row],[sheet]]&amp;"'!$A$8:$T$42"),Table1[[#This Row],[r]],FALSE))</f>
        <v>0</v>
      </c>
      <c r="AE1215" s="72" t="str">
        <f>IF(VLOOKUP(Table1[[#This Row],[sheet]],Prg!$A$7:$J$31,10,FALSE)="","",VLOOKUP(Table1[[#This Row],[sheet]],Prg!$A$7:$J$31,10,FALSE)*1)</f>
        <v/>
      </c>
      <c r="AF1215" s="72">
        <f>VLOOKUP(Table1[[#This Row],[sheet]],Prg!$A$7:$J$31,5,FALSE)</f>
        <v>0</v>
      </c>
      <c r="AG1215" s="72">
        <f>ROW()</f>
        <v>1215</v>
      </c>
    </row>
    <row r="1216" spans="24:33" hidden="1" x14ac:dyDescent="0.35">
      <c r="X1216" s="66">
        <v>7</v>
      </c>
      <c r="Y1216" s="66" t="s">
        <v>495</v>
      </c>
      <c r="Z1216" s="66" t="s">
        <v>18</v>
      </c>
      <c r="AA1216" s="66" t="str">
        <f>IF(OR(VLOOKUP(Table1[[#This Row],[sheet]],Prg!$A$7:$F$31,6,FALSE)=Prg!$O$2,VLOOKUP(Table1[[#This Row],[sheet]],Prg!$A$7:$F$31,6,FALSE)=Prg!$O$3),"Yes","No")</f>
        <v>No</v>
      </c>
      <c r="AB1216" s="66">
        <v>2026</v>
      </c>
      <c r="AC1216" s="72">
        <v>19</v>
      </c>
      <c r="AD1216" s="66">
        <f ca="1">IF(ISERROR(VLOOKUP(Table1[[#This Row],[item]],INDIRECT("'"&amp;Table1[[#This Row],[sheet]]&amp;"'!$A$8:$T$42"),Table1[[#This Row],[r]],FALSE)),"",VLOOKUP(Table1[[#This Row],[item]],INDIRECT("'"&amp;Table1[[#This Row],[sheet]]&amp;"'!$A$8:$T$42"),Table1[[#This Row],[r]],FALSE))</f>
        <v>0</v>
      </c>
      <c r="AE1216" s="72" t="str">
        <f>IF(VLOOKUP(Table1[[#This Row],[sheet]],Prg!$A$7:$J$31,10,FALSE)="","",VLOOKUP(Table1[[#This Row],[sheet]],Prg!$A$7:$J$31,10,FALSE)*1)</f>
        <v/>
      </c>
      <c r="AF1216" s="72">
        <f>VLOOKUP(Table1[[#This Row],[sheet]],Prg!$A$7:$J$31,5,FALSE)</f>
        <v>0</v>
      </c>
      <c r="AG1216" s="72">
        <f>ROW()</f>
        <v>1216</v>
      </c>
    </row>
    <row r="1217" spans="24:33" hidden="1" x14ac:dyDescent="0.35">
      <c r="X1217" s="66">
        <v>7</v>
      </c>
      <c r="Y1217" s="66" t="s">
        <v>496</v>
      </c>
      <c r="Z1217" s="66" t="s">
        <v>19</v>
      </c>
      <c r="AA1217" s="66" t="str">
        <f>IF(OR(VLOOKUP(Table1[[#This Row],[sheet]],Prg!$A$7:$F$31,6,FALSE)=Prg!$O$2,VLOOKUP(Table1[[#This Row],[sheet]],Prg!$A$7:$F$31,6,FALSE)=Prg!$O$3),"Yes","No")</f>
        <v>No</v>
      </c>
      <c r="AB1217" s="66">
        <v>2026</v>
      </c>
      <c r="AC1217" s="72">
        <v>19</v>
      </c>
      <c r="AD1217" s="66">
        <f ca="1">IF(ISERROR(VLOOKUP(Table1[[#This Row],[item]],INDIRECT("'"&amp;Table1[[#This Row],[sheet]]&amp;"'!$A$8:$T$42"),Table1[[#This Row],[r]],FALSE)),"",VLOOKUP(Table1[[#This Row],[item]],INDIRECT("'"&amp;Table1[[#This Row],[sheet]]&amp;"'!$A$8:$T$42"),Table1[[#This Row],[r]],FALSE))</f>
        <v>0</v>
      </c>
      <c r="AE1217" s="72" t="str">
        <f>IF(VLOOKUP(Table1[[#This Row],[sheet]],Prg!$A$7:$J$31,10,FALSE)="","",VLOOKUP(Table1[[#This Row],[sheet]],Prg!$A$7:$J$31,10,FALSE)*1)</f>
        <v/>
      </c>
      <c r="AF1217" s="72">
        <f>VLOOKUP(Table1[[#This Row],[sheet]],Prg!$A$7:$J$31,5,FALSE)</f>
        <v>0</v>
      </c>
      <c r="AG1217" s="72">
        <f>ROW()</f>
        <v>1217</v>
      </c>
    </row>
    <row r="1218" spans="24:33" hidden="1" x14ac:dyDescent="0.35">
      <c r="X1218" s="66">
        <v>7</v>
      </c>
      <c r="Y1218" s="66" t="s">
        <v>497</v>
      </c>
      <c r="Z1218" s="66" t="s">
        <v>20</v>
      </c>
      <c r="AA1218" s="66" t="str">
        <f>IF(OR(VLOOKUP(Table1[[#This Row],[sheet]],Prg!$A$7:$F$31,6,FALSE)=Prg!$O$2,VLOOKUP(Table1[[#This Row],[sheet]],Prg!$A$7:$F$31,6,FALSE)=Prg!$O$3),"Yes","No")</f>
        <v>No</v>
      </c>
      <c r="AB1218" s="66">
        <v>2026</v>
      </c>
      <c r="AC1218" s="72">
        <v>19</v>
      </c>
      <c r="AD1218" s="66">
        <f ca="1">IF(ISERROR(VLOOKUP(Table1[[#This Row],[item]],INDIRECT("'"&amp;Table1[[#This Row],[sheet]]&amp;"'!$A$8:$T$42"),Table1[[#This Row],[r]],FALSE)),"",VLOOKUP(Table1[[#This Row],[item]],INDIRECT("'"&amp;Table1[[#This Row],[sheet]]&amp;"'!$A$8:$T$42"),Table1[[#This Row],[r]],FALSE))</f>
        <v>0</v>
      </c>
      <c r="AE1218" s="72" t="str">
        <f>IF(VLOOKUP(Table1[[#This Row],[sheet]],Prg!$A$7:$J$31,10,FALSE)="","",VLOOKUP(Table1[[#This Row],[sheet]],Prg!$A$7:$J$31,10,FALSE)*1)</f>
        <v/>
      </c>
      <c r="AF1218" s="72">
        <f>VLOOKUP(Table1[[#This Row],[sheet]],Prg!$A$7:$J$31,5,FALSE)</f>
        <v>0</v>
      </c>
      <c r="AG1218" s="72">
        <f>ROW()</f>
        <v>1218</v>
      </c>
    </row>
    <row r="1219" spans="24:33" hidden="1" x14ac:dyDescent="0.35">
      <c r="X1219" s="66">
        <v>7</v>
      </c>
      <c r="Y1219" s="66" t="s">
        <v>498</v>
      </c>
      <c r="Z1219" s="66" t="s">
        <v>466</v>
      </c>
      <c r="AA1219" s="66" t="str">
        <f>IF(OR(VLOOKUP(Table1[[#This Row],[sheet]],Prg!$A$7:$F$31,6,FALSE)=Prg!$O$2,VLOOKUP(Table1[[#This Row],[sheet]],Prg!$A$7:$F$31,6,FALSE)=Prg!$O$3),"Yes","No")</f>
        <v>No</v>
      </c>
      <c r="AB1219" s="66">
        <v>2026</v>
      </c>
      <c r="AC1219" s="72">
        <v>19</v>
      </c>
      <c r="AD1219" s="66">
        <f ca="1">IF(ISERROR(VLOOKUP(Table1[[#This Row],[item]],INDIRECT("'"&amp;Table1[[#This Row],[sheet]]&amp;"'!$A$8:$T$42"),Table1[[#This Row],[r]],FALSE)),"",VLOOKUP(Table1[[#This Row],[item]],INDIRECT("'"&amp;Table1[[#This Row],[sheet]]&amp;"'!$A$8:$T$42"),Table1[[#This Row],[r]],FALSE))</f>
        <v>0</v>
      </c>
      <c r="AE1219" s="72" t="str">
        <f>IF(VLOOKUP(Table1[[#This Row],[sheet]],Prg!$A$7:$J$31,10,FALSE)="","",VLOOKUP(Table1[[#This Row],[sheet]],Prg!$A$7:$J$31,10,FALSE)*1)</f>
        <v/>
      </c>
      <c r="AF1219" s="72">
        <f>VLOOKUP(Table1[[#This Row],[sheet]],Prg!$A$7:$J$31,5,FALSE)</f>
        <v>0</v>
      </c>
      <c r="AG1219" s="72">
        <f>ROW()</f>
        <v>1219</v>
      </c>
    </row>
    <row r="1220" spans="24:33" hidden="1" x14ac:dyDescent="0.35">
      <c r="X1220" s="66">
        <v>7</v>
      </c>
      <c r="Y1220" s="66" t="s">
        <v>499</v>
      </c>
      <c r="Z1220" s="66" t="s">
        <v>21</v>
      </c>
      <c r="AA1220" s="66" t="str">
        <f>IF(OR(VLOOKUP(Table1[[#This Row],[sheet]],Prg!$A$7:$F$31,6,FALSE)=Prg!$O$2,VLOOKUP(Table1[[#This Row],[sheet]],Prg!$A$7:$F$31,6,FALSE)=Prg!$O$3),"Yes","No")</f>
        <v>No</v>
      </c>
      <c r="AB1220" s="66">
        <v>2026</v>
      </c>
      <c r="AC1220" s="72">
        <v>19</v>
      </c>
      <c r="AD1220" s="66">
        <f ca="1">IF(ISERROR(VLOOKUP(Table1[[#This Row],[item]],INDIRECT("'"&amp;Table1[[#This Row],[sheet]]&amp;"'!$A$8:$T$42"),Table1[[#This Row],[r]],FALSE)),"",VLOOKUP(Table1[[#This Row],[item]],INDIRECT("'"&amp;Table1[[#This Row],[sheet]]&amp;"'!$A$8:$T$42"),Table1[[#This Row],[r]],FALSE))</f>
        <v>0</v>
      </c>
      <c r="AE1220" s="72" t="str">
        <f>IF(VLOOKUP(Table1[[#This Row],[sheet]],Prg!$A$7:$J$31,10,FALSE)="","",VLOOKUP(Table1[[#This Row],[sheet]],Prg!$A$7:$J$31,10,FALSE)*1)</f>
        <v/>
      </c>
      <c r="AF1220" s="72">
        <f>VLOOKUP(Table1[[#This Row],[sheet]],Prg!$A$7:$J$31,5,FALSE)</f>
        <v>0</v>
      </c>
      <c r="AG1220" s="72">
        <f>ROW()</f>
        <v>1220</v>
      </c>
    </row>
    <row r="1221" spans="24:33" hidden="1" x14ac:dyDescent="0.35">
      <c r="X1221" s="66">
        <v>7</v>
      </c>
      <c r="Y1221" s="66" t="s">
        <v>500</v>
      </c>
      <c r="Z1221" s="66" t="s">
        <v>22</v>
      </c>
      <c r="AA1221" s="66" t="str">
        <f>IF(OR(VLOOKUP(Table1[[#This Row],[sheet]],Prg!$A$7:$F$31,6,FALSE)=Prg!$O$2,VLOOKUP(Table1[[#This Row],[sheet]],Prg!$A$7:$F$31,6,FALSE)=Prg!$O$3),"Yes","No")</f>
        <v>No</v>
      </c>
      <c r="AB1221" s="66">
        <v>2026</v>
      </c>
      <c r="AC1221" s="72">
        <v>19</v>
      </c>
      <c r="AD1221" s="66">
        <f ca="1">IF(ISERROR(VLOOKUP(Table1[[#This Row],[item]],INDIRECT("'"&amp;Table1[[#This Row],[sheet]]&amp;"'!$A$8:$T$42"),Table1[[#This Row],[r]],FALSE)),"",VLOOKUP(Table1[[#This Row],[item]],INDIRECT("'"&amp;Table1[[#This Row],[sheet]]&amp;"'!$A$8:$T$42"),Table1[[#This Row],[r]],FALSE))</f>
        <v>0</v>
      </c>
      <c r="AE1221" s="72" t="str">
        <f>IF(VLOOKUP(Table1[[#This Row],[sheet]],Prg!$A$7:$J$31,10,FALSE)="","",VLOOKUP(Table1[[#This Row],[sheet]],Prg!$A$7:$J$31,10,FALSE)*1)</f>
        <v/>
      </c>
      <c r="AF1221" s="72">
        <f>VLOOKUP(Table1[[#This Row],[sheet]],Prg!$A$7:$J$31,5,FALSE)</f>
        <v>0</v>
      </c>
      <c r="AG1221" s="72">
        <f>ROW()</f>
        <v>1221</v>
      </c>
    </row>
    <row r="1222" spans="24:33" hidden="1" x14ac:dyDescent="0.35">
      <c r="X1222" s="66">
        <v>7</v>
      </c>
      <c r="Y1222" s="66" t="s">
        <v>501</v>
      </c>
      <c r="Z1222" s="66" t="s">
        <v>23</v>
      </c>
      <c r="AA1222" s="66" t="str">
        <f>IF(OR(VLOOKUP(Table1[[#This Row],[sheet]],Prg!$A$7:$F$31,6,FALSE)=Prg!$O$2,VLOOKUP(Table1[[#This Row],[sheet]],Prg!$A$7:$F$31,6,FALSE)=Prg!$O$3),"Yes","No")</f>
        <v>No</v>
      </c>
      <c r="AB1222" s="66">
        <v>2026</v>
      </c>
      <c r="AC1222" s="72">
        <v>19</v>
      </c>
      <c r="AD1222" s="66">
        <f ca="1">IF(ISERROR(VLOOKUP(Table1[[#This Row],[item]],INDIRECT("'"&amp;Table1[[#This Row],[sheet]]&amp;"'!$A$8:$T$42"),Table1[[#This Row],[r]],FALSE)),"",VLOOKUP(Table1[[#This Row],[item]],INDIRECT("'"&amp;Table1[[#This Row],[sheet]]&amp;"'!$A$8:$T$42"),Table1[[#This Row],[r]],FALSE))</f>
        <v>0</v>
      </c>
      <c r="AE1222" s="72" t="str">
        <f>IF(VLOOKUP(Table1[[#This Row],[sheet]],Prg!$A$7:$J$31,10,FALSE)="","",VLOOKUP(Table1[[#This Row],[sheet]],Prg!$A$7:$J$31,10,FALSE)*1)</f>
        <v/>
      </c>
      <c r="AF1222" s="72">
        <f>VLOOKUP(Table1[[#This Row],[sheet]],Prg!$A$7:$J$31,5,FALSE)</f>
        <v>0</v>
      </c>
      <c r="AG1222" s="72">
        <f>ROW()</f>
        <v>1222</v>
      </c>
    </row>
    <row r="1223" spans="24:33" hidden="1" x14ac:dyDescent="0.35">
      <c r="X1223" s="66">
        <v>7</v>
      </c>
      <c r="Y1223" s="66" t="s">
        <v>502</v>
      </c>
      <c r="Z1223" s="66" t="s">
        <v>467</v>
      </c>
      <c r="AA1223" s="66" t="str">
        <f>IF(OR(VLOOKUP(Table1[[#This Row],[sheet]],Prg!$A$7:$F$31,6,FALSE)=Prg!$O$2,VLOOKUP(Table1[[#This Row],[sheet]],Prg!$A$7:$F$31,6,FALSE)=Prg!$O$3),"Yes","No")</f>
        <v>No</v>
      </c>
      <c r="AB1223" s="66">
        <v>2026</v>
      </c>
      <c r="AC1223" s="72">
        <v>19</v>
      </c>
      <c r="AD1223" s="66">
        <f ca="1">IF(ISERROR(VLOOKUP(Table1[[#This Row],[item]],INDIRECT("'"&amp;Table1[[#This Row],[sheet]]&amp;"'!$A$8:$T$42"),Table1[[#This Row],[r]],FALSE)),"",VLOOKUP(Table1[[#This Row],[item]],INDIRECT("'"&amp;Table1[[#This Row],[sheet]]&amp;"'!$A$8:$T$42"),Table1[[#This Row],[r]],FALSE))</f>
        <v>0</v>
      </c>
      <c r="AE1223" s="72" t="str">
        <f>IF(VLOOKUP(Table1[[#This Row],[sheet]],Prg!$A$7:$J$31,10,FALSE)="","",VLOOKUP(Table1[[#This Row],[sheet]],Prg!$A$7:$J$31,10,FALSE)*1)</f>
        <v/>
      </c>
      <c r="AF1223" s="72">
        <f>VLOOKUP(Table1[[#This Row],[sheet]],Prg!$A$7:$J$31,5,FALSE)</f>
        <v>0</v>
      </c>
      <c r="AG1223" s="72">
        <f>ROW()</f>
        <v>1223</v>
      </c>
    </row>
    <row r="1224" spans="24:33" hidden="1" x14ac:dyDescent="0.35">
      <c r="X1224" s="66">
        <v>7</v>
      </c>
      <c r="Y1224" s="66" t="s">
        <v>473</v>
      </c>
      <c r="Z1224" s="66" t="s">
        <v>1</v>
      </c>
      <c r="AA1224" s="66" t="str">
        <f>IF(OR(VLOOKUP(Table1[[#This Row],[sheet]],Prg!$A$7:$F$31,6,FALSE)=Prg!$O$2,VLOOKUP(Table1[[#This Row],[sheet]],Prg!$A$7:$F$31,6,FALSE)=Prg!$O$3),"Yes","No")</f>
        <v>No</v>
      </c>
      <c r="AB1224" s="66">
        <v>2026</v>
      </c>
      <c r="AC1224" s="72">
        <v>19</v>
      </c>
      <c r="AD1224" s="66">
        <f ca="1">IF(ISERROR(VLOOKUP(Table1[[#This Row],[item]],INDIRECT("'"&amp;Table1[[#This Row],[sheet]]&amp;"'!$A$8:$T$42"),Table1[[#This Row],[r]],FALSE)),"",VLOOKUP(Table1[[#This Row],[item]],INDIRECT("'"&amp;Table1[[#This Row],[sheet]]&amp;"'!$A$8:$T$42"),Table1[[#This Row],[r]],FALSE))</f>
        <v>0</v>
      </c>
      <c r="AE1224" s="72" t="str">
        <f>IF(VLOOKUP(Table1[[#This Row],[sheet]],Prg!$A$7:$J$31,10,FALSE)="","",VLOOKUP(Table1[[#This Row],[sheet]],Prg!$A$7:$J$31,10,FALSE)*1)</f>
        <v/>
      </c>
      <c r="AF1224" s="72">
        <f>VLOOKUP(Table1[[#This Row],[sheet]],Prg!$A$7:$J$31,5,FALSE)</f>
        <v>0</v>
      </c>
      <c r="AG1224" s="72">
        <f>ROW()</f>
        <v>1224</v>
      </c>
    </row>
    <row r="1225" spans="24:33" hidden="1" x14ac:dyDescent="0.35">
      <c r="X1225" s="66">
        <v>7</v>
      </c>
      <c r="Y1225" s="66" t="s">
        <v>474</v>
      </c>
      <c r="Z1225" s="66" t="s">
        <v>24</v>
      </c>
      <c r="AA1225" s="66" t="str">
        <f>IF(OR(VLOOKUP(Table1[[#This Row],[sheet]],Prg!$A$7:$F$31,6,FALSE)=Prg!$O$2,VLOOKUP(Table1[[#This Row],[sheet]],Prg!$A$7:$F$31,6,FALSE)=Prg!$O$3),"Yes","No")</f>
        <v>No</v>
      </c>
      <c r="AB1225" s="66">
        <v>2026</v>
      </c>
      <c r="AC1225" s="72">
        <v>19</v>
      </c>
      <c r="AD1225" s="66">
        <f ca="1">IF(ISERROR(VLOOKUP(Table1[[#This Row],[item]],INDIRECT("'"&amp;Table1[[#This Row],[sheet]]&amp;"'!$A$8:$T$42"),Table1[[#This Row],[r]],FALSE)),"",VLOOKUP(Table1[[#This Row],[item]],INDIRECT("'"&amp;Table1[[#This Row],[sheet]]&amp;"'!$A$8:$T$42"),Table1[[#This Row],[r]],FALSE))</f>
        <v>0</v>
      </c>
      <c r="AE1225" s="72" t="str">
        <f>IF(VLOOKUP(Table1[[#This Row],[sheet]],Prg!$A$7:$J$31,10,FALSE)="","",VLOOKUP(Table1[[#This Row],[sheet]],Prg!$A$7:$J$31,10,FALSE)*1)</f>
        <v/>
      </c>
      <c r="AF1225" s="72">
        <f>VLOOKUP(Table1[[#This Row],[sheet]],Prg!$A$7:$J$31,5,FALSE)</f>
        <v>0</v>
      </c>
      <c r="AG1225" s="72">
        <f>ROW()</f>
        <v>1225</v>
      </c>
    </row>
    <row r="1226" spans="24:33" hidden="1" x14ac:dyDescent="0.35">
      <c r="X1226" s="66">
        <v>7</v>
      </c>
      <c r="Y1226" s="66" t="s">
        <v>477</v>
      </c>
      <c r="Z1226" s="66" t="s">
        <v>25</v>
      </c>
      <c r="AA1226" s="66" t="str">
        <f>IF(OR(VLOOKUP(Table1[[#This Row],[sheet]],Prg!$A$7:$F$31,6,FALSE)=Prg!$O$2,VLOOKUP(Table1[[#This Row],[sheet]],Prg!$A$7:$F$31,6,FALSE)=Prg!$O$3),"Yes","No")</f>
        <v>No</v>
      </c>
      <c r="AB1226" s="66">
        <v>2026</v>
      </c>
      <c r="AC1226" s="72">
        <v>19</v>
      </c>
      <c r="AD1226" s="66">
        <f ca="1">IF(ISERROR(VLOOKUP(Table1[[#This Row],[item]],INDIRECT("'"&amp;Table1[[#This Row],[sheet]]&amp;"'!$A$8:$T$42"),Table1[[#This Row],[r]],FALSE)),"",VLOOKUP(Table1[[#This Row],[item]],INDIRECT("'"&amp;Table1[[#This Row],[sheet]]&amp;"'!$A$8:$T$42"),Table1[[#This Row],[r]],FALSE))</f>
        <v>0</v>
      </c>
      <c r="AE1226" s="72" t="str">
        <f>IF(VLOOKUP(Table1[[#This Row],[sheet]],Prg!$A$7:$J$31,10,FALSE)="","",VLOOKUP(Table1[[#This Row],[sheet]],Prg!$A$7:$J$31,10,FALSE)*1)</f>
        <v/>
      </c>
      <c r="AF1226" s="72">
        <f>VLOOKUP(Table1[[#This Row],[sheet]],Prg!$A$7:$J$31,5,FALSE)</f>
        <v>0</v>
      </c>
      <c r="AG1226" s="72">
        <f>ROW()</f>
        <v>1226</v>
      </c>
    </row>
    <row r="1227" spans="24:33" hidden="1" x14ac:dyDescent="0.35">
      <c r="X1227" s="66">
        <v>7</v>
      </c>
      <c r="Y1227" s="66" t="s">
        <v>478</v>
      </c>
      <c r="Z1227" s="66" t="s">
        <v>26</v>
      </c>
      <c r="AA1227" s="66" t="str">
        <f>IF(OR(VLOOKUP(Table1[[#This Row],[sheet]],Prg!$A$7:$F$31,6,FALSE)=Prg!$O$2,VLOOKUP(Table1[[#This Row],[sheet]],Prg!$A$7:$F$31,6,FALSE)=Prg!$O$3),"Yes","No")</f>
        <v>No</v>
      </c>
      <c r="AB1227" s="66">
        <v>2026</v>
      </c>
      <c r="AC1227" s="72">
        <v>19</v>
      </c>
      <c r="AD1227" s="66">
        <f ca="1">IF(ISERROR(VLOOKUP(Table1[[#This Row],[item]],INDIRECT("'"&amp;Table1[[#This Row],[sheet]]&amp;"'!$A$8:$T$42"),Table1[[#This Row],[r]],FALSE)),"",VLOOKUP(Table1[[#This Row],[item]],INDIRECT("'"&amp;Table1[[#This Row],[sheet]]&amp;"'!$A$8:$T$42"),Table1[[#This Row],[r]],FALSE))</f>
        <v>0</v>
      </c>
      <c r="AE1227" s="72" t="str">
        <f>IF(VLOOKUP(Table1[[#This Row],[sheet]],Prg!$A$7:$J$31,10,FALSE)="","",VLOOKUP(Table1[[#This Row],[sheet]],Prg!$A$7:$J$31,10,FALSE)*1)</f>
        <v/>
      </c>
      <c r="AF1227" s="72">
        <f>VLOOKUP(Table1[[#This Row],[sheet]],Prg!$A$7:$J$31,5,FALSE)</f>
        <v>0</v>
      </c>
      <c r="AG1227" s="72">
        <f>ROW()</f>
        <v>1227</v>
      </c>
    </row>
    <row r="1228" spans="24:33" hidden="1" x14ac:dyDescent="0.35">
      <c r="X1228" s="66">
        <v>7</v>
      </c>
      <c r="Y1228" s="66" t="s">
        <v>479</v>
      </c>
      <c r="Z1228" s="66" t="s">
        <v>27</v>
      </c>
      <c r="AA1228" s="66" t="str">
        <f>IF(OR(VLOOKUP(Table1[[#This Row],[sheet]],Prg!$A$7:$F$31,6,FALSE)=Prg!$O$2,VLOOKUP(Table1[[#This Row],[sheet]],Prg!$A$7:$F$31,6,FALSE)=Prg!$O$3),"Yes","No")</f>
        <v>No</v>
      </c>
      <c r="AB1228" s="66">
        <v>2026</v>
      </c>
      <c r="AC1228" s="72">
        <v>19</v>
      </c>
      <c r="AD1228" s="66">
        <f ca="1">IF(ISERROR(VLOOKUP(Table1[[#This Row],[item]],INDIRECT("'"&amp;Table1[[#This Row],[sheet]]&amp;"'!$A$8:$T$42"),Table1[[#This Row],[r]],FALSE)),"",VLOOKUP(Table1[[#This Row],[item]],INDIRECT("'"&amp;Table1[[#This Row],[sheet]]&amp;"'!$A$8:$T$42"),Table1[[#This Row],[r]],FALSE))</f>
        <v>0</v>
      </c>
      <c r="AE1228" s="72" t="str">
        <f>IF(VLOOKUP(Table1[[#This Row],[sheet]],Prg!$A$7:$J$31,10,FALSE)="","",VLOOKUP(Table1[[#This Row],[sheet]],Prg!$A$7:$J$31,10,FALSE)*1)</f>
        <v/>
      </c>
      <c r="AF1228" s="72">
        <f>VLOOKUP(Table1[[#This Row],[sheet]],Prg!$A$7:$J$31,5,FALSE)</f>
        <v>0</v>
      </c>
      <c r="AG1228" s="72">
        <f>ROW()</f>
        <v>1228</v>
      </c>
    </row>
    <row r="1229" spans="24:33" hidden="1" x14ac:dyDescent="0.35">
      <c r="X1229" s="66">
        <v>7</v>
      </c>
      <c r="Y1229" s="66" t="s">
        <v>475</v>
      </c>
      <c r="Z1229" s="66" t="s">
        <v>28</v>
      </c>
      <c r="AA1229" s="66" t="str">
        <f>IF(OR(VLOOKUP(Table1[[#This Row],[sheet]],Prg!$A$7:$F$31,6,FALSE)=Prg!$O$2,VLOOKUP(Table1[[#This Row],[sheet]],Prg!$A$7:$F$31,6,FALSE)=Prg!$O$3),"Yes","No")</f>
        <v>No</v>
      </c>
      <c r="AB1229" s="66">
        <v>2026</v>
      </c>
      <c r="AC1229" s="72">
        <v>19</v>
      </c>
      <c r="AD1229" s="66">
        <f ca="1">IF(ISERROR(VLOOKUP(Table1[[#This Row],[item]],INDIRECT("'"&amp;Table1[[#This Row],[sheet]]&amp;"'!$A$8:$T$42"),Table1[[#This Row],[r]],FALSE)),"",VLOOKUP(Table1[[#This Row],[item]],INDIRECT("'"&amp;Table1[[#This Row],[sheet]]&amp;"'!$A$8:$T$42"),Table1[[#This Row],[r]],FALSE))</f>
        <v>0</v>
      </c>
      <c r="AE1229" s="72" t="str">
        <f>IF(VLOOKUP(Table1[[#This Row],[sheet]],Prg!$A$7:$J$31,10,FALSE)="","",VLOOKUP(Table1[[#This Row],[sheet]],Prg!$A$7:$J$31,10,FALSE)*1)</f>
        <v/>
      </c>
      <c r="AF1229" s="72">
        <f>VLOOKUP(Table1[[#This Row],[sheet]],Prg!$A$7:$J$31,5,FALSE)</f>
        <v>0</v>
      </c>
      <c r="AG1229" s="72">
        <f>ROW()</f>
        <v>1229</v>
      </c>
    </row>
    <row r="1230" spans="24:33" hidden="1" x14ac:dyDescent="0.35">
      <c r="X1230" s="66">
        <v>7</v>
      </c>
      <c r="Y1230" s="66" t="s">
        <v>480</v>
      </c>
      <c r="Z1230" s="66" t="s">
        <v>29</v>
      </c>
      <c r="AA1230" s="66" t="str">
        <f>IF(OR(VLOOKUP(Table1[[#This Row],[sheet]],Prg!$A$7:$F$31,6,FALSE)=Prg!$O$2,VLOOKUP(Table1[[#This Row],[sheet]],Prg!$A$7:$F$31,6,FALSE)=Prg!$O$3),"Yes","No")</f>
        <v>No</v>
      </c>
      <c r="AB1230" s="66">
        <v>2026</v>
      </c>
      <c r="AC1230" s="72">
        <v>19</v>
      </c>
      <c r="AD1230" s="66">
        <f ca="1">IF(ISERROR(VLOOKUP(Table1[[#This Row],[item]],INDIRECT("'"&amp;Table1[[#This Row],[sheet]]&amp;"'!$A$8:$T$42"),Table1[[#This Row],[r]],FALSE)),"",VLOOKUP(Table1[[#This Row],[item]],INDIRECT("'"&amp;Table1[[#This Row],[sheet]]&amp;"'!$A$8:$T$42"),Table1[[#This Row],[r]],FALSE))</f>
        <v>0</v>
      </c>
      <c r="AE1230" s="72" t="str">
        <f>IF(VLOOKUP(Table1[[#This Row],[sheet]],Prg!$A$7:$J$31,10,FALSE)="","",VLOOKUP(Table1[[#This Row],[sheet]],Prg!$A$7:$J$31,10,FALSE)*1)</f>
        <v/>
      </c>
      <c r="AF1230" s="72">
        <f>VLOOKUP(Table1[[#This Row],[sheet]],Prg!$A$7:$J$31,5,FALSE)</f>
        <v>0</v>
      </c>
      <c r="AG1230" s="72">
        <f>ROW()</f>
        <v>1230</v>
      </c>
    </row>
    <row r="1231" spans="24:33" hidden="1" x14ac:dyDescent="0.35">
      <c r="X1231" s="66">
        <v>7</v>
      </c>
      <c r="Y1231" s="66" t="s">
        <v>481</v>
      </c>
      <c r="Z1231" s="66" t="s">
        <v>30</v>
      </c>
      <c r="AA1231" s="66" t="str">
        <f>IF(OR(VLOOKUP(Table1[[#This Row],[sheet]],Prg!$A$7:$F$31,6,FALSE)=Prg!$O$2,VLOOKUP(Table1[[#This Row],[sheet]],Prg!$A$7:$F$31,6,FALSE)=Prg!$O$3),"Yes","No")</f>
        <v>No</v>
      </c>
      <c r="AB1231" s="66">
        <v>2026</v>
      </c>
      <c r="AC1231" s="72">
        <v>19</v>
      </c>
      <c r="AD1231" s="66">
        <f ca="1">IF(ISERROR(VLOOKUP(Table1[[#This Row],[item]],INDIRECT("'"&amp;Table1[[#This Row],[sheet]]&amp;"'!$A$8:$T$42"),Table1[[#This Row],[r]],FALSE)),"",VLOOKUP(Table1[[#This Row],[item]],INDIRECT("'"&amp;Table1[[#This Row],[sheet]]&amp;"'!$A$8:$T$42"),Table1[[#This Row],[r]],FALSE))</f>
        <v>0</v>
      </c>
      <c r="AE1231" s="72" t="str">
        <f>IF(VLOOKUP(Table1[[#This Row],[sheet]],Prg!$A$7:$J$31,10,FALSE)="","",VLOOKUP(Table1[[#This Row],[sheet]],Prg!$A$7:$J$31,10,FALSE)*1)</f>
        <v/>
      </c>
      <c r="AF1231" s="72">
        <f>VLOOKUP(Table1[[#This Row],[sheet]],Prg!$A$7:$J$31,5,FALSE)</f>
        <v>0</v>
      </c>
      <c r="AG1231" s="72">
        <f>ROW()</f>
        <v>1231</v>
      </c>
    </row>
    <row r="1232" spans="24:33" hidden="1" x14ac:dyDescent="0.35">
      <c r="X1232" s="66">
        <v>7</v>
      </c>
      <c r="Y1232" s="66" t="s">
        <v>482</v>
      </c>
      <c r="Z1232" s="66" t="s">
        <v>27</v>
      </c>
      <c r="AA1232" s="66" t="str">
        <f>IF(OR(VLOOKUP(Table1[[#This Row],[sheet]],Prg!$A$7:$F$31,6,FALSE)=Prg!$O$2,VLOOKUP(Table1[[#This Row],[sheet]],Prg!$A$7:$F$31,6,FALSE)=Prg!$O$3),"Yes","No")</f>
        <v>No</v>
      </c>
      <c r="AB1232" s="66">
        <v>2026</v>
      </c>
      <c r="AC1232" s="72">
        <v>19</v>
      </c>
      <c r="AD1232" s="66">
        <f ca="1">IF(ISERROR(VLOOKUP(Table1[[#This Row],[item]],INDIRECT("'"&amp;Table1[[#This Row],[sheet]]&amp;"'!$A$8:$T$42"),Table1[[#This Row],[r]],FALSE)),"",VLOOKUP(Table1[[#This Row],[item]],INDIRECT("'"&amp;Table1[[#This Row],[sheet]]&amp;"'!$A$8:$T$42"),Table1[[#This Row],[r]],FALSE))</f>
        <v>0</v>
      </c>
      <c r="AE1232" s="72" t="str">
        <f>IF(VLOOKUP(Table1[[#This Row],[sheet]],Prg!$A$7:$J$31,10,FALSE)="","",VLOOKUP(Table1[[#This Row],[sheet]],Prg!$A$7:$J$31,10,FALSE)*1)</f>
        <v/>
      </c>
      <c r="AF1232" s="72">
        <f>VLOOKUP(Table1[[#This Row],[sheet]],Prg!$A$7:$J$31,5,FALSE)</f>
        <v>0</v>
      </c>
      <c r="AG1232" s="72">
        <f>ROW()</f>
        <v>1232</v>
      </c>
    </row>
    <row r="1233" spans="24:33" hidden="1" x14ac:dyDescent="0.35">
      <c r="X1233" s="66">
        <v>7</v>
      </c>
      <c r="Y1233" s="66" t="s">
        <v>476</v>
      </c>
      <c r="Z1233" s="66" t="s">
        <v>469</v>
      </c>
      <c r="AA1233" s="66" t="str">
        <f>IF(OR(VLOOKUP(Table1[[#This Row],[sheet]],Prg!$A$7:$F$31,6,FALSE)=Prg!$O$2,VLOOKUP(Table1[[#This Row],[sheet]],Prg!$A$7:$F$31,6,FALSE)=Prg!$O$3),"Yes","No")</f>
        <v>No</v>
      </c>
      <c r="AB1233" s="66">
        <v>2026</v>
      </c>
      <c r="AC1233" s="72">
        <v>19</v>
      </c>
      <c r="AD1233" s="66">
        <f ca="1">IF(ISERROR(VLOOKUP(Table1[[#This Row],[item]],INDIRECT("'"&amp;Table1[[#This Row],[sheet]]&amp;"'!$A$8:$T$42"),Table1[[#This Row],[r]],FALSE)),"",VLOOKUP(Table1[[#This Row],[item]],INDIRECT("'"&amp;Table1[[#This Row],[sheet]]&amp;"'!$A$8:$T$42"),Table1[[#This Row],[r]],FALSE))</f>
        <v>0</v>
      </c>
      <c r="AE1233" s="72" t="str">
        <f>IF(VLOOKUP(Table1[[#This Row],[sheet]],Prg!$A$7:$J$31,10,FALSE)="","",VLOOKUP(Table1[[#This Row],[sheet]],Prg!$A$7:$J$31,10,FALSE)*1)</f>
        <v/>
      </c>
      <c r="AF1233" s="72">
        <f>VLOOKUP(Table1[[#This Row],[sheet]],Prg!$A$7:$J$31,5,FALSE)</f>
        <v>0</v>
      </c>
      <c r="AG1233" s="72">
        <f>ROW()</f>
        <v>1233</v>
      </c>
    </row>
    <row r="1234" spans="24:33" hidden="1" x14ac:dyDescent="0.35">
      <c r="X1234" s="66">
        <v>7</v>
      </c>
      <c r="Y1234" s="66" t="s">
        <v>483</v>
      </c>
      <c r="Z1234" s="66" t="s">
        <v>470</v>
      </c>
      <c r="AA1234" s="66" t="str">
        <f>IF(OR(VLOOKUP(Table1[[#This Row],[sheet]],Prg!$A$7:$F$31,6,FALSE)=Prg!$O$2,VLOOKUP(Table1[[#This Row],[sheet]],Prg!$A$7:$F$31,6,FALSE)=Prg!$O$3),"Yes","No")</f>
        <v>No</v>
      </c>
      <c r="AB1234" s="66">
        <v>2026</v>
      </c>
      <c r="AC1234" s="72">
        <v>19</v>
      </c>
      <c r="AD1234" s="66">
        <f ca="1">IF(ISERROR(VLOOKUP(Table1[[#This Row],[item]],INDIRECT("'"&amp;Table1[[#This Row],[sheet]]&amp;"'!$A$8:$T$42"),Table1[[#This Row],[r]],FALSE)),"",VLOOKUP(Table1[[#This Row],[item]],INDIRECT("'"&amp;Table1[[#This Row],[sheet]]&amp;"'!$A$8:$T$42"),Table1[[#This Row],[r]],FALSE))</f>
        <v>0</v>
      </c>
      <c r="AE1234" s="72" t="str">
        <f>IF(VLOOKUP(Table1[[#This Row],[sheet]],Prg!$A$7:$J$31,10,FALSE)="","",VLOOKUP(Table1[[#This Row],[sheet]],Prg!$A$7:$J$31,10,FALSE)*1)</f>
        <v/>
      </c>
      <c r="AF1234" s="72">
        <f>VLOOKUP(Table1[[#This Row],[sheet]],Prg!$A$7:$J$31,5,FALSE)</f>
        <v>0</v>
      </c>
      <c r="AG1234" s="72">
        <f>ROW()</f>
        <v>1234</v>
      </c>
    </row>
    <row r="1235" spans="24:33" hidden="1" x14ac:dyDescent="0.35">
      <c r="X1235" s="66">
        <v>7</v>
      </c>
      <c r="Y1235" s="66" t="s">
        <v>484</v>
      </c>
      <c r="Z1235" s="66" t="s">
        <v>471</v>
      </c>
      <c r="AA1235" s="66" t="str">
        <f>IF(OR(VLOOKUP(Table1[[#This Row],[sheet]],Prg!$A$7:$F$31,6,FALSE)=Prg!$O$2,VLOOKUP(Table1[[#This Row],[sheet]],Prg!$A$7:$F$31,6,FALSE)=Prg!$O$3),"Yes","No")</f>
        <v>No</v>
      </c>
      <c r="AB1235" s="66">
        <v>2026</v>
      </c>
      <c r="AC1235" s="72">
        <v>19</v>
      </c>
      <c r="AD1235" s="66">
        <f ca="1">IF(ISERROR(VLOOKUP(Table1[[#This Row],[item]],INDIRECT("'"&amp;Table1[[#This Row],[sheet]]&amp;"'!$A$8:$T$42"),Table1[[#This Row],[r]],FALSE)),"",VLOOKUP(Table1[[#This Row],[item]],INDIRECT("'"&amp;Table1[[#This Row],[sheet]]&amp;"'!$A$8:$T$42"),Table1[[#This Row],[r]],FALSE))</f>
        <v>0</v>
      </c>
      <c r="AE1235" s="72" t="str">
        <f>IF(VLOOKUP(Table1[[#This Row],[sheet]],Prg!$A$7:$J$31,10,FALSE)="","",VLOOKUP(Table1[[#This Row],[sheet]],Prg!$A$7:$J$31,10,FALSE)*1)</f>
        <v/>
      </c>
      <c r="AF1235" s="72">
        <f>VLOOKUP(Table1[[#This Row],[sheet]],Prg!$A$7:$J$31,5,FALSE)</f>
        <v>0</v>
      </c>
      <c r="AG1235" s="72">
        <f>ROW()</f>
        <v>1235</v>
      </c>
    </row>
    <row r="1236" spans="24:33" hidden="1" x14ac:dyDescent="0.35">
      <c r="X1236" s="66">
        <v>7</v>
      </c>
      <c r="Y1236" s="66" t="s">
        <v>485</v>
      </c>
      <c r="Z1236" s="66" t="s">
        <v>472</v>
      </c>
      <c r="AA1236" s="66" t="str">
        <f>IF(OR(VLOOKUP(Table1[[#This Row],[sheet]],Prg!$A$7:$F$31,6,FALSE)=Prg!$O$2,VLOOKUP(Table1[[#This Row],[sheet]],Prg!$A$7:$F$31,6,FALSE)=Prg!$O$3),"Yes","No")</f>
        <v>No</v>
      </c>
      <c r="AB1236" s="66">
        <v>2026</v>
      </c>
      <c r="AC1236" s="72">
        <v>19</v>
      </c>
      <c r="AD1236" s="66">
        <f ca="1">IF(ISERROR(VLOOKUP(Table1[[#This Row],[item]],INDIRECT("'"&amp;Table1[[#This Row],[sheet]]&amp;"'!$A$8:$T$42"),Table1[[#This Row],[r]],FALSE)),"",VLOOKUP(Table1[[#This Row],[item]],INDIRECT("'"&amp;Table1[[#This Row],[sheet]]&amp;"'!$A$8:$T$42"),Table1[[#This Row],[r]],FALSE))</f>
        <v>0</v>
      </c>
      <c r="AE1236" s="72" t="str">
        <f>IF(VLOOKUP(Table1[[#This Row],[sheet]],Prg!$A$7:$J$31,10,FALSE)="","",VLOOKUP(Table1[[#This Row],[sheet]],Prg!$A$7:$J$31,10,FALSE)*1)</f>
        <v/>
      </c>
      <c r="AF1236" s="72">
        <f>VLOOKUP(Table1[[#This Row],[sheet]],Prg!$A$7:$J$31,5,FALSE)</f>
        <v>0</v>
      </c>
      <c r="AG1236" s="72">
        <f>ROW()</f>
        <v>1236</v>
      </c>
    </row>
    <row r="1237" spans="24:33" hidden="1" x14ac:dyDescent="0.35">
      <c r="X1237" s="66">
        <v>7</v>
      </c>
      <c r="Y1237" s="66" t="s">
        <v>486</v>
      </c>
      <c r="Z1237" s="66" t="s">
        <v>31</v>
      </c>
      <c r="AA1237" s="66" t="str">
        <f>IF(OR(VLOOKUP(Table1[[#This Row],[sheet]],Prg!$A$7:$F$31,6,FALSE)=Prg!$O$2,VLOOKUP(Table1[[#This Row],[sheet]],Prg!$A$7:$F$31,6,FALSE)=Prg!$O$3),"Yes","No")</f>
        <v>No</v>
      </c>
      <c r="AB1237" s="66">
        <v>2026</v>
      </c>
      <c r="AC1237" s="72">
        <v>19</v>
      </c>
      <c r="AD1237" s="66">
        <f ca="1">IF(ISERROR(VLOOKUP(Table1[[#This Row],[item]],INDIRECT("'"&amp;Table1[[#This Row],[sheet]]&amp;"'!$A$8:$T$42"),Table1[[#This Row],[r]],FALSE)),"",VLOOKUP(Table1[[#This Row],[item]],INDIRECT("'"&amp;Table1[[#This Row],[sheet]]&amp;"'!$A$8:$T$42"),Table1[[#This Row],[r]],FALSE))</f>
        <v>0</v>
      </c>
      <c r="AE1237" s="72" t="str">
        <f>IF(VLOOKUP(Table1[[#This Row],[sheet]],Prg!$A$7:$J$31,10,FALSE)="","",VLOOKUP(Table1[[#This Row],[sheet]],Prg!$A$7:$J$31,10,FALSE)*1)</f>
        <v/>
      </c>
      <c r="AF1237" s="72">
        <f>VLOOKUP(Table1[[#This Row],[sheet]],Prg!$A$7:$J$31,5,FALSE)</f>
        <v>0</v>
      </c>
      <c r="AG1237" s="72">
        <f>ROW()</f>
        <v>1237</v>
      </c>
    </row>
    <row r="1238" spans="24:33" hidden="1" x14ac:dyDescent="0.35">
      <c r="X1238" s="66">
        <v>7</v>
      </c>
      <c r="Y1238" s="66" t="s">
        <v>487</v>
      </c>
      <c r="Z1238" s="66" t="s">
        <v>12</v>
      </c>
      <c r="AA1238" s="66" t="str">
        <f>IF(OR(VLOOKUP(Table1[[#This Row],[sheet]],Prg!$A$7:$F$31,6,FALSE)=Prg!$O$2,VLOOKUP(Table1[[#This Row],[sheet]],Prg!$A$7:$F$31,6,FALSE)=Prg!$O$3),"Yes","No")</f>
        <v>No</v>
      </c>
      <c r="AB1238" s="66" t="s">
        <v>2</v>
      </c>
      <c r="AC1238" s="72">
        <v>20</v>
      </c>
      <c r="AD1238" s="66">
        <f ca="1">IF(ISERROR(VLOOKUP(Table1[[#This Row],[item]],INDIRECT("'"&amp;Table1[[#This Row],[sheet]]&amp;"'!$A$8:$T$42"),Table1[[#This Row],[r]],FALSE)),"",VLOOKUP(Table1[[#This Row],[item]],INDIRECT("'"&amp;Table1[[#This Row],[sheet]]&amp;"'!$A$8:$T$42"),Table1[[#This Row],[r]],FALSE))</f>
        <v>0</v>
      </c>
      <c r="AE1238" s="72" t="str">
        <f>IF(VLOOKUP(Table1[[#This Row],[sheet]],Prg!$A$7:$J$31,10,FALSE)="","",VLOOKUP(Table1[[#This Row],[sheet]],Prg!$A$7:$J$31,10,FALSE)*1)</f>
        <v/>
      </c>
      <c r="AF1238" s="72">
        <f>VLOOKUP(Table1[[#This Row],[sheet]],Prg!$A$7:$J$31,5,FALSE)</f>
        <v>0</v>
      </c>
      <c r="AG1238" s="72">
        <f>ROW()</f>
        <v>1238</v>
      </c>
    </row>
    <row r="1239" spans="24:33" hidden="1" x14ac:dyDescent="0.35">
      <c r="X1239" s="66">
        <v>7</v>
      </c>
      <c r="Y1239" s="66" t="s">
        <v>488</v>
      </c>
      <c r="Z1239" s="66" t="s">
        <v>13</v>
      </c>
      <c r="AA1239" s="66" t="str">
        <f>IF(OR(VLOOKUP(Table1[[#This Row],[sheet]],Prg!$A$7:$F$31,6,FALSE)=Prg!$O$2,VLOOKUP(Table1[[#This Row],[sheet]],Prg!$A$7:$F$31,6,FALSE)=Prg!$O$3),"Yes","No")</f>
        <v>No</v>
      </c>
      <c r="AB1239" s="66" t="s">
        <v>2</v>
      </c>
      <c r="AC1239" s="72">
        <v>20</v>
      </c>
      <c r="AD1239" s="66">
        <f ca="1">IF(ISERROR(VLOOKUP(Table1[[#This Row],[item]],INDIRECT("'"&amp;Table1[[#This Row],[sheet]]&amp;"'!$A$8:$T$42"),Table1[[#This Row],[r]],FALSE)),"",VLOOKUP(Table1[[#This Row],[item]],INDIRECT("'"&amp;Table1[[#This Row],[sheet]]&amp;"'!$A$8:$T$42"),Table1[[#This Row],[r]],FALSE))</f>
        <v>0</v>
      </c>
      <c r="AE1239" s="72" t="str">
        <f>IF(VLOOKUP(Table1[[#This Row],[sheet]],Prg!$A$7:$J$31,10,FALSE)="","",VLOOKUP(Table1[[#This Row],[sheet]],Prg!$A$7:$J$31,10,FALSE)*1)</f>
        <v/>
      </c>
      <c r="AF1239" s="72">
        <f>VLOOKUP(Table1[[#This Row],[sheet]],Prg!$A$7:$J$31,5,FALSE)</f>
        <v>0</v>
      </c>
      <c r="AG1239" s="72">
        <f>ROW()</f>
        <v>1239</v>
      </c>
    </row>
    <row r="1240" spans="24:33" hidden="1" x14ac:dyDescent="0.35">
      <c r="X1240" s="66">
        <v>7</v>
      </c>
      <c r="Y1240" s="66" t="s">
        <v>489</v>
      </c>
      <c r="Z1240" s="66" t="s">
        <v>14</v>
      </c>
      <c r="AA1240" s="66" t="str">
        <f>IF(OR(VLOOKUP(Table1[[#This Row],[sheet]],Prg!$A$7:$F$31,6,FALSE)=Prg!$O$2,VLOOKUP(Table1[[#This Row],[sheet]],Prg!$A$7:$F$31,6,FALSE)=Prg!$O$3),"Yes","No")</f>
        <v>No</v>
      </c>
      <c r="AB1240" s="66" t="s">
        <v>2</v>
      </c>
      <c r="AC1240" s="72">
        <v>20</v>
      </c>
      <c r="AD1240" s="66">
        <f ca="1">IF(ISERROR(VLOOKUP(Table1[[#This Row],[item]],INDIRECT("'"&amp;Table1[[#This Row],[sheet]]&amp;"'!$A$8:$T$42"),Table1[[#This Row],[r]],FALSE)),"",VLOOKUP(Table1[[#This Row],[item]],INDIRECT("'"&amp;Table1[[#This Row],[sheet]]&amp;"'!$A$8:$T$42"),Table1[[#This Row],[r]],FALSE))</f>
        <v>0</v>
      </c>
      <c r="AE1240" s="72" t="str">
        <f>IF(VLOOKUP(Table1[[#This Row],[sheet]],Prg!$A$7:$J$31,10,FALSE)="","",VLOOKUP(Table1[[#This Row],[sheet]],Prg!$A$7:$J$31,10,FALSE)*1)</f>
        <v/>
      </c>
      <c r="AF1240" s="72">
        <f>VLOOKUP(Table1[[#This Row],[sheet]],Prg!$A$7:$J$31,5,FALSE)</f>
        <v>0</v>
      </c>
      <c r="AG1240" s="72">
        <f>ROW()</f>
        <v>1240</v>
      </c>
    </row>
    <row r="1241" spans="24:33" hidden="1" x14ac:dyDescent="0.35">
      <c r="X1241" s="66">
        <v>7</v>
      </c>
      <c r="Y1241" s="66" t="s">
        <v>490</v>
      </c>
      <c r="Z1241" s="66" t="s">
        <v>464</v>
      </c>
      <c r="AA1241" s="66" t="str">
        <f>IF(OR(VLOOKUP(Table1[[#This Row],[sheet]],Prg!$A$7:$F$31,6,FALSE)=Prg!$O$2,VLOOKUP(Table1[[#This Row],[sheet]],Prg!$A$7:$F$31,6,FALSE)=Prg!$O$3),"Yes","No")</f>
        <v>No</v>
      </c>
      <c r="AB1241" s="66" t="s">
        <v>2</v>
      </c>
      <c r="AC1241" s="72">
        <v>20</v>
      </c>
      <c r="AD1241" s="66">
        <f ca="1">IF(ISERROR(VLOOKUP(Table1[[#This Row],[item]],INDIRECT("'"&amp;Table1[[#This Row],[sheet]]&amp;"'!$A$8:$T$42"),Table1[[#This Row],[r]],FALSE)),"",VLOOKUP(Table1[[#This Row],[item]],INDIRECT("'"&amp;Table1[[#This Row],[sheet]]&amp;"'!$A$8:$T$42"),Table1[[#This Row],[r]],FALSE))</f>
        <v>0</v>
      </c>
      <c r="AE1241" s="72" t="str">
        <f>IF(VLOOKUP(Table1[[#This Row],[sheet]],Prg!$A$7:$J$31,10,FALSE)="","",VLOOKUP(Table1[[#This Row],[sheet]],Prg!$A$7:$J$31,10,FALSE)*1)</f>
        <v/>
      </c>
      <c r="AF1241" s="72">
        <f>VLOOKUP(Table1[[#This Row],[sheet]],Prg!$A$7:$J$31,5,FALSE)</f>
        <v>0</v>
      </c>
      <c r="AG1241" s="72">
        <f>ROW()</f>
        <v>1241</v>
      </c>
    </row>
    <row r="1242" spans="24:33" hidden="1" x14ac:dyDescent="0.35">
      <c r="X1242" s="66">
        <v>7</v>
      </c>
      <c r="Y1242" s="66" t="s">
        <v>491</v>
      </c>
      <c r="Z1242" s="66" t="s">
        <v>15</v>
      </c>
      <c r="AA1242" s="66" t="str">
        <f>IF(OR(VLOOKUP(Table1[[#This Row],[sheet]],Prg!$A$7:$F$31,6,FALSE)=Prg!$O$2,VLOOKUP(Table1[[#This Row],[sheet]],Prg!$A$7:$F$31,6,FALSE)=Prg!$O$3),"Yes","No")</f>
        <v>No</v>
      </c>
      <c r="AB1242" s="66" t="s">
        <v>2</v>
      </c>
      <c r="AC1242" s="72">
        <v>20</v>
      </c>
      <c r="AD1242" s="66">
        <f ca="1">IF(ISERROR(VLOOKUP(Table1[[#This Row],[item]],INDIRECT("'"&amp;Table1[[#This Row],[sheet]]&amp;"'!$A$8:$T$42"),Table1[[#This Row],[r]],FALSE)),"",VLOOKUP(Table1[[#This Row],[item]],INDIRECT("'"&amp;Table1[[#This Row],[sheet]]&amp;"'!$A$8:$T$42"),Table1[[#This Row],[r]],FALSE))</f>
        <v>0</v>
      </c>
      <c r="AE1242" s="72" t="str">
        <f>IF(VLOOKUP(Table1[[#This Row],[sheet]],Prg!$A$7:$J$31,10,FALSE)="","",VLOOKUP(Table1[[#This Row],[sheet]],Prg!$A$7:$J$31,10,FALSE)*1)</f>
        <v/>
      </c>
      <c r="AF1242" s="72">
        <f>VLOOKUP(Table1[[#This Row],[sheet]],Prg!$A$7:$J$31,5,FALSE)</f>
        <v>0</v>
      </c>
      <c r="AG1242" s="72">
        <f>ROW()</f>
        <v>1242</v>
      </c>
    </row>
    <row r="1243" spans="24:33" hidden="1" x14ac:dyDescent="0.35">
      <c r="X1243" s="66">
        <v>7</v>
      </c>
      <c r="Y1243" s="66" t="s">
        <v>492</v>
      </c>
      <c r="Z1243" s="66" t="s">
        <v>16</v>
      </c>
      <c r="AA1243" s="66" t="str">
        <f>IF(OR(VLOOKUP(Table1[[#This Row],[sheet]],Prg!$A$7:$F$31,6,FALSE)=Prg!$O$2,VLOOKUP(Table1[[#This Row],[sheet]],Prg!$A$7:$F$31,6,FALSE)=Prg!$O$3),"Yes","No")</f>
        <v>No</v>
      </c>
      <c r="AB1243" s="66" t="s">
        <v>2</v>
      </c>
      <c r="AC1243" s="72">
        <v>20</v>
      </c>
      <c r="AD1243" s="66">
        <f ca="1">IF(ISERROR(VLOOKUP(Table1[[#This Row],[item]],INDIRECT("'"&amp;Table1[[#This Row],[sheet]]&amp;"'!$A$8:$T$42"),Table1[[#This Row],[r]],FALSE)),"",VLOOKUP(Table1[[#This Row],[item]],INDIRECT("'"&amp;Table1[[#This Row],[sheet]]&amp;"'!$A$8:$T$42"),Table1[[#This Row],[r]],FALSE))</f>
        <v>0</v>
      </c>
      <c r="AE1243" s="72" t="str">
        <f>IF(VLOOKUP(Table1[[#This Row],[sheet]],Prg!$A$7:$J$31,10,FALSE)="","",VLOOKUP(Table1[[#This Row],[sheet]],Prg!$A$7:$J$31,10,FALSE)*1)</f>
        <v/>
      </c>
      <c r="AF1243" s="72">
        <f>VLOOKUP(Table1[[#This Row],[sheet]],Prg!$A$7:$J$31,5,FALSE)</f>
        <v>0</v>
      </c>
      <c r="AG1243" s="72">
        <f>ROW()</f>
        <v>1243</v>
      </c>
    </row>
    <row r="1244" spans="24:33" hidden="1" x14ac:dyDescent="0.35">
      <c r="X1244" s="66">
        <v>7</v>
      </c>
      <c r="Y1244" s="66" t="s">
        <v>493</v>
      </c>
      <c r="Z1244" s="66" t="s">
        <v>17</v>
      </c>
      <c r="AA1244" s="66" t="str">
        <f>IF(OR(VLOOKUP(Table1[[#This Row],[sheet]],Prg!$A$7:$F$31,6,FALSE)=Prg!$O$2,VLOOKUP(Table1[[#This Row],[sheet]],Prg!$A$7:$F$31,6,FALSE)=Prg!$O$3),"Yes","No")</f>
        <v>No</v>
      </c>
      <c r="AB1244" s="66" t="s">
        <v>2</v>
      </c>
      <c r="AC1244" s="72">
        <v>20</v>
      </c>
      <c r="AD1244" s="66">
        <f ca="1">IF(ISERROR(VLOOKUP(Table1[[#This Row],[item]],INDIRECT("'"&amp;Table1[[#This Row],[sheet]]&amp;"'!$A$8:$T$42"),Table1[[#This Row],[r]],FALSE)),"",VLOOKUP(Table1[[#This Row],[item]],INDIRECT("'"&amp;Table1[[#This Row],[sheet]]&amp;"'!$A$8:$T$42"),Table1[[#This Row],[r]],FALSE))</f>
        <v>0</v>
      </c>
      <c r="AE1244" s="72" t="str">
        <f>IF(VLOOKUP(Table1[[#This Row],[sheet]],Prg!$A$7:$J$31,10,FALSE)="","",VLOOKUP(Table1[[#This Row],[sheet]],Prg!$A$7:$J$31,10,FALSE)*1)</f>
        <v/>
      </c>
      <c r="AF1244" s="72">
        <f>VLOOKUP(Table1[[#This Row],[sheet]],Prg!$A$7:$J$31,5,FALSE)</f>
        <v>0</v>
      </c>
      <c r="AG1244" s="72">
        <f>ROW()</f>
        <v>1244</v>
      </c>
    </row>
    <row r="1245" spans="24:33" hidden="1" x14ac:dyDescent="0.35">
      <c r="X1245" s="66">
        <v>7</v>
      </c>
      <c r="Y1245" s="66" t="s">
        <v>494</v>
      </c>
      <c r="Z1245" s="66" t="s">
        <v>465</v>
      </c>
      <c r="AA1245" s="66" t="str">
        <f>IF(OR(VLOOKUP(Table1[[#This Row],[sheet]],Prg!$A$7:$F$31,6,FALSE)=Prg!$O$2,VLOOKUP(Table1[[#This Row],[sheet]],Prg!$A$7:$F$31,6,FALSE)=Prg!$O$3),"Yes","No")</f>
        <v>No</v>
      </c>
      <c r="AB1245" s="66" t="s">
        <v>2</v>
      </c>
      <c r="AC1245" s="72">
        <v>20</v>
      </c>
      <c r="AD1245" s="66">
        <f ca="1">IF(ISERROR(VLOOKUP(Table1[[#This Row],[item]],INDIRECT("'"&amp;Table1[[#This Row],[sheet]]&amp;"'!$A$8:$T$42"),Table1[[#This Row],[r]],FALSE)),"",VLOOKUP(Table1[[#This Row],[item]],INDIRECT("'"&amp;Table1[[#This Row],[sheet]]&amp;"'!$A$8:$T$42"),Table1[[#This Row],[r]],FALSE))</f>
        <v>0</v>
      </c>
      <c r="AE1245" s="72" t="str">
        <f>IF(VLOOKUP(Table1[[#This Row],[sheet]],Prg!$A$7:$J$31,10,FALSE)="","",VLOOKUP(Table1[[#This Row],[sheet]],Prg!$A$7:$J$31,10,FALSE)*1)</f>
        <v/>
      </c>
      <c r="AF1245" s="72">
        <f>VLOOKUP(Table1[[#This Row],[sheet]],Prg!$A$7:$J$31,5,FALSE)</f>
        <v>0</v>
      </c>
      <c r="AG1245" s="72">
        <f>ROW()</f>
        <v>1245</v>
      </c>
    </row>
    <row r="1246" spans="24:33" hidden="1" x14ac:dyDescent="0.35">
      <c r="X1246" s="66">
        <v>7</v>
      </c>
      <c r="Y1246" s="66" t="s">
        <v>495</v>
      </c>
      <c r="Z1246" s="66" t="s">
        <v>18</v>
      </c>
      <c r="AA1246" s="66" t="str">
        <f>IF(OR(VLOOKUP(Table1[[#This Row],[sheet]],Prg!$A$7:$F$31,6,FALSE)=Prg!$O$2,VLOOKUP(Table1[[#This Row],[sheet]],Prg!$A$7:$F$31,6,FALSE)=Prg!$O$3),"Yes","No")</f>
        <v>No</v>
      </c>
      <c r="AB1246" s="66" t="s">
        <v>2</v>
      </c>
      <c r="AC1246" s="72">
        <v>20</v>
      </c>
      <c r="AD1246" s="66">
        <f ca="1">IF(ISERROR(VLOOKUP(Table1[[#This Row],[item]],INDIRECT("'"&amp;Table1[[#This Row],[sheet]]&amp;"'!$A$8:$T$42"),Table1[[#This Row],[r]],FALSE)),"",VLOOKUP(Table1[[#This Row],[item]],INDIRECT("'"&amp;Table1[[#This Row],[sheet]]&amp;"'!$A$8:$T$42"),Table1[[#This Row],[r]],FALSE))</f>
        <v>0</v>
      </c>
      <c r="AE1246" s="72" t="str">
        <f>IF(VLOOKUP(Table1[[#This Row],[sheet]],Prg!$A$7:$J$31,10,FALSE)="","",VLOOKUP(Table1[[#This Row],[sheet]],Prg!$A$7:$J$31,10,FALSE)*1)</f>
        <v/>
      </c>
      <c r="AF1246" s="72">
        <f>VLOOKUP(Table1[[#This Row],[sheet]],Prg!$A$7:$J$31,5,FALSE)</f>
        <v>0</v>
      </c>
      <c r="AG1246" s="72">
        <f>ROW()</f>
        <v>1246</v>
      </c>
    </row>
    <row r="1247" spans="24:33" hidden="1" x14ac:dyDescent="0.35">
      <c r="X1247" s="66">
        <v>7</v>
      </c>
      <c r="Y1247" s="66" t="s">
        <v>496</v>
      </c>
      <c r="Z1247" s="66" t="s">
        <v>19</v>
      </c>
      <c r="AA1247" s="66" t="str">
        <f>IF(OR(VLOOKUP(Table1[[#This Row],[sheet]],Prg!$A$7:$F$31,6,FALSE)=Prg!$O$2,VLOOKUP(Table1[[#This Row],[sheet]],Prg!$A$7:$F$31,6,FALSE)=Prg!$O$3),"Yes","No")</f>
        <v>No</v>
      </c>
      <c r="AB1247" s="66" t="s">
        <v>2</v>
      </c>
      <c r="AC1247" s="72">
        <v>20</v>
      </c>
      <c r="AD1247" s="66">
        <f ca="1">IF(ISERROR(VLOOKUP(Table1[[#This Row],[item]],INDIRECT("'"&amp;Table1[[#This Row],[sheet]]&amp;"'!$A$8:$T$42"),Table1[[#This Row],[r]],FALSE)),"",VLOOKUP(Table1[[#This Row],[item]],INDIRECT("'"&amp;Table1[[#This Row],[sheet]]&amp;"'!$A$8:$T$42"),Table1[[#This Row],[r]],FALSE))</f>
        <v>0</v>
      </c>
      <c r="AE1247" s="72" t="str">
        <f>IF(VLOOKUP(Table1[[#This Row],[sheet]],Prg!$A$7:$J$31,10,FALSE)="","",VLOOKUP(Table1[[#This Row],[sheet]],Prg!$A$7:$J$31,10,FALSE)*1)</f>
        <v/>
      </c>
      <c r="AF1247" s="72">
        <f>VLOOKUP(Table1[[#This Row],[sheet]],Prg!$A$7:$J$31,5,FALSE)</f>
        <v>0</v>
      </c>
      <c r="AG1247" s="72">
        <f>ROW()</f>
        <v>1247</v>
      </c>
    </row>
    <row r="1248" spans="24:33" hidden="1" x14ac:dyDescent="0.35">
      <c r="X1248" s="66">
        <v>7</v>
      </c>
      <c r="Y1248" s="66" t="s">
        <v>497</v>
      </c>
      <c r="Z1248" s="66" t="s">
        <v>20</v>
      </c>
      <c r="AA1248" s="66" t="str">
        <f>IF(OR(VLOOKUP(Table1[[#This Row],[sheet]],Prg!$A$7:$F$31,6,FALSE)=Prg!$O$2,VLOOKUP(Table1[[#This Row],[sheet]],Prg!$A$7:$F$31,6,FALSE)=Prg!$O$3),"Yes","No")</f>
        <v>No</v>
      </c>
      <c r="AB1248" s="66" t="s">
        <v>2</v>
      </c>
      <c r="AC1248" s="72">
        <v>20</v>
      </c>
      <c r="AD1248" s="66">
        <f ca="1">IF(ISERROR(VLOOKUP(Table1[[#This Row],[item]],INDIRECT("'"&amp;Table1[[#This Row],[sheet]]&amp;"'!$A$8:$T$42"),Table1[[#This Row],[r]],FALSE)),"",VLOOKUP(Table1[[#This Row],[item]],INDIRECT("'"&amp;Table1[[#This Row],[sheet]]&amp;"'!$A$8:$T$42"),Table1[[#This Row],[r]],FALSE))</f>
        <v>0</v>
      </c>
      <c r="AE1248" s="72" t="str">
        <f>IF(VLOOKUP(Table1[[#This Row],[sheet]],Prg!$A$7:$J$31,10,FALSE)="","",VLOOKUP(Table1[[#This Row],[sheet]],Prg!$A$7:$J$31,10,FALSE)*1)</f>
        <v/>
      </c>
      <c r="AF1248" s="72">
        <f>VLOOKUP(Table1[[#This Row],[sheet]],Prg!$A$7:$J$31,5,FALSE)</f>
        <v>0</v>
      </c>
      <c r="AG1248" s="72">
        <f>ROW()</f>
        <v>1248</v>
      </c>
    </row>
    <row r="1249" spans="24:33" hidden="1" x14ac:dyDescent="0.35">
      <c r="X1249" s="66">
        <v>7</v>
      </c>
      <c r="Y1249" s="66" t="s">
        <v>498</v>
      </c>
      <c r="Z1249" s="66" t="s">
        <v>466</v>
      </c>
      <c r="AA1249" s="66" t="str">
        <f>IF(OR(VLOOKUP(Table1[[#This Row],[sheet]],Prg!$A$7:$F$31,6,FALSE)=Prg!$O$2,VLOOKUP(Table1[[#This Row],[sheet]],Prg!$A$7:$F$31,6,FALSE)=Prg!$O$3),"Yes","No")</f>
        <v>No</v>
      </c>
      <c r="AB1249" s="66" t="s">
        <v>2</v>
      </c>
      <c r="AC1249" s="72">
        <v>20</v>
      </c>
      <c r="AD1249" s="66">
        <f ca="1">IF(ISERROR(VLOOKUP(Table1[[#This Row],[item]],INDIRECT("'"&amp;Table1[[#This Row],[sheet]]&amp;"'!$A$8:$T$42"),Table1[[#This Row],[r]],FALSE)),"",VLOOKUP(Table1[[#This Row],[item]],INDIRECT("'"&amp;Table1[[#This Row],[sheet]]&amp;"'!$A$8:$T$42"),Table1[[#This Row],[r]],FALSE))</f>
        <v>0</v>
      </c>
      <c r="AE1249" s="72" t="str">
        <f>IF(VLOOKUP(Table1[[#This Row],[sheet]],Prg!$A$7:$J$31,10,FALSE)="","",VLOOKUP(Table1[[#This Row],[sheet]],Prg!$A$7:$J$31,10,FALSE)*1)</f>
        <v/>
      </c>
      <c r="AF1249" s="72">
        <f>VLOOKUP(Table1[[#This Row],[sheet]],Prg!$A$7:$J$31,5,FALSE)</f>
        <v>0</v>
      </c>
      <c r="AG1249" s="72">
        <f>ROW()</f>
        <v>1249</v>
      </c>
    </row>
    <row r="1250" spans="24:33" hidden="1" x14ac:dyDescent="0.35">
      <c r="X1250" s="66">
        <v>7</v>
      </c>
      <c r="Y1250" s="66" t="s">
        <v>499</v>
      </c>
      <c r="Z1250" s="66" t="s">
        <v>21</v>
      </c>
      <c r="AA1250" s="66" t="str">
        <f>IF(OR(VLOOKUP(Table1[[#This Row],[sheet]],Prg!$A$7:$F$31,6,FALSE)=Prg!$O$2,VLOOKUP(Table1[[#This Row],[sheet]],Prg!$A$7:$F$31,6,FALSE)=Prg!$O$3),"Yes","No")</f>
        <v>No</v>
      </c>
      <c r="AB1250" s="66" t="s">
        <v>2</v>
      </c>
      <c r="AC1250" s="72">
        <v>20</v>
      </c>
      <c r="AD1250" s="66">
        <f ca="1">IF(ISERROR(VLOOKUP(Table1[[#This Row],[item]],INDIRECT("'"&amp;Table1[[#This Row],[sheet]]&amp;"'!$A$8:$T$42"),Table1[[#This Row],[r]],FALSE)),"",VLOOKUP(Table1[[#This Row],[item]],INDIRECT("'"&amp;Table1[[#This Row],[sheet]]&amp;"'!$A$8:$T$42"),Table1[[#This Row],[r]],FALSE))</f>
        <v>0</v>
      </c>
      <c r="AE1250" s="72" t="str">
        <f>IF(VLOOKUP(Table1[[#This Row],[sheet]],Prg!$A$7:$J$31,10,FALSE)="","",VLOOKUP(Table1[[#This Row],[sheet]],Prg!$A$7:$J$31,10,FALSE)*1)</f>
        <v/>
      </c>
      <c r="AF1250" s="72">
        <f>VLOOKUP(Table1[[#This Row],[sheet]],Prg!$A$7:$J$31,5,FALSE)</f>
        <v>0</v>
      </c>
      <c r="AG1250" s="72">
        <f>ROW()</f>
        <v>1250</v>
      </c>
    </row>
    <row r="1251" spans="24:33" hidden="1" x14ac:dyDescent="0.35">
      <c r="X1251" s="66">
        <v>7</v>
      </c>
      <c r="Y1251" s="66" t="s">
        <v>500</v>
      </c>
      <c r="Z1251" s="66" t="s">
        <v>22</v>
      </c>
      <c r="AA1251" s="66" t="str">
        <f>IF(OR(VLOOKUP(Table1[[#This Row],[sheet]],Prg!$A$7:$F$31,6,FALSE)=Prg!$O$2,VLOOKUP(Table1[[#This Row],[sheet]],Prg!$A$7:$F$31,6,FALSE)=Prg!$O$3),"Yes","No")</f>
        <v>No</v>
      </c>
      <c r="AB1251" s="66" t="s">
        <v>2</v>
      </c>
      <c r="AC1251" s="72">
        <v>20</v>
      </c>
      <c r="AD1251" s="66">
        <f ca="1">IF(ISERROR(VLOOKUP(Table1[[#This Row],[item]],INDIRECT("'"&amp;Table1[[#This Row],[sheet]]&amp;"'!$A$8:$T$42"),Table1[[#This Row],[r]],FALSE)),"",VLOOKUP(Table1[[#This Row],[item]],INDIRECT("'"&amp;Table1[[#This Row],[sheet]]&amp;"'!$A$8:$T$42"),Table1[[#This Row],[r]],FALSE))</f>
        <v>0</v>
      </c>
      <c r="AE1251" s="72" t="str">
        <f>IF(VLOOKUP(Table1[[#This Row],[sheet]],Prg!$A$7:$J$31,10,FALSE)="","",VLOOKUP(Table1[[#This Row],[sheet]],Prg!$A$7:$J$31,10,FALSE)*1)</f>
        <v/>
      </c>
      <c r="AF1251" s="72">
        <f>VLOOKUP(Table1[[#This Row],[sheet]],Prg!$A$7:$J$31,5,FALSE)</f>
        <v>0</v>
      </c>
      <c r="AG1251" s="72">
        <f>ROW()</f>
        <v>1251</v>
      </c>
    </row>
    <row r="1252" spans="24:33" hidden="1" x14ac:dyDescent="0.35">
      <c r="X1252" s="66">
        <v>7</v>
      </c>
      <c r="Y1252" s="66" t="s">
        <v>501</v>
      </c>
      <c r="Z1252" s="66" t="s">
        <v>23</v>
      </c>
      <c r="AA1252" s="66" t="str">
        <f>IF(OR(VLOOKUP(Table1[[#This Row],[sheet]],Prg!$A$7:$F$31,6,FALSE)=Prg!$O$2,VLOOKUP(Table1[[#This Row],[sheet]],Prg!$A$7:$F$31,6,FALSE)=Prg!$O$3),"Yes","No")</f>
        <v>No</v>
      </c>
      <c r="AB1252" s="66" t="s">
        <v>2</v>
      </c>
      <c r="AC1252" s="72">
        <v>20</v>
      </c>
      <c r="AD1252" s="66">
        <f ca="1">IF(ISERROR(VLOOKUP(Table1[[#This Row],[item]],INDIRECT("'"&amp;Table1[[#This Row],[sheet]]&amp;"'!$A$8:$T$42"),Table1[[#This Row],[r]],FALSE)),"",VLOOKUP(Table1[[#This Row],[item]],INDIRECT("'"&amp;Table1[[#This Row],[sheet]]&amp;"'!$A$8:$T$42"),Table1[[#This Row],[r]],FALSE))</f>
        <v>0</v>
      </c>
      <c r="AE1252" s="72" t="str">
        <f>IF(VLOOKUP(Table1[[#This Row],[sheet]],Prg!$A$7:$J$31,10,FALSE)="","",VLOOKUP(Table1[[#This Row],[sheet]],Prg!$A$7:$J$31,10,FALSE)*1)</f>
        <v/>
      </c>
      <c r="AF1252" s="72">
        <f>VLOOKUP(Table1[[#This Row],[sheet]],Prg!$A$7:$J$31,5,FALSE)</f>
        <v>0</v>
      </c>
      <c r="AG1252" s="72">
        <f>ROW()</f>
        <v>1252</v>
      </c>
    </row>
    <row r="1253" spans="24:33" hidden="1" x14ac:dyDescent="0.35">
      <c r="X1253" s="66">
        <v>7</v>
      </c>
      <c r="Y1253" s="66" t="s">
        <v>502</v>
      </c>
      <c r="Z1253" s="66" t="s">
        <v>467</v>
      </c>
      <c r="AA1253" s="66" t="str">
        <f>IF(OR(VLOOKUP(Table1[[#This Row],[sheet]],Prg!$A$7:$F$31,6,FALSE)=Prg!$O$2,VLOOKUP(Table1[[#This Row],[sheet]],Prg!$A$7:$F$31,6,FALSE)=Prg!$O$3),"Yes","No")</f>
        <v>No</v>
      </c>
      <c r="AB1253" s="66" t="s">
        <v>2</v>
      </c>
      <c r="AC1253" s="72">
        <v>20</v>
      </c>
      <c r="AD1253" s="66">
        <f ca="1">IF(ISERROR(VLOOKUP(Table1[[#This Row],[item]],INDIRECT("'"&amp;Table1[[#This Row],[sheet]]&amp;"'!$A$8:$T$42"),Table1[[#This Row],[r]],FALSE)),"",VLOOKUP(Table1[[#This Row],[item]],INDIRECT("'"&amp;Table1[[#This Row],[sheet]]&amp;"'!$A$8:$T$42"),Table1[[#This Row],[r]],FALSE))</f>
        <v>0</v>
      </c>
      <c r="AE1253" s="72" t="str">
        <f>IF(VLOOKUP(Table1[[#This Row],[sheet]],Prg!$A$7:$J$31,10,FALSE)="","",VLOOKUP(Table1[[#This Row],[sheet]],Prg!$A$7:$J$31,10,FALSE)*1)</f>
        <v/>
      </c>
      <c r="AF1253" s="72">
        <f>VLOOKUP(Table1[[#This Row],[sheet]],Prg!$A$7:$J$31,5,FALSE)</f>
        <v>0</v>
      </c>
      <c r="AG1253" s="72">
        <f>ROW()</f>
        <v>1253</v>
      </c>
    </row>
    <row r="1254" spans="24:33" hidden="1" x14ac:dyDescent="0.35">
      <c r="X1254" s="66">
        <v>7</v>
      </c>
      <c r="Y1254" s="66" t="s">
        <v>473</v>
      </c>
      <c r="Z1254" s="66" t="s">
        <v>1</v>
      </c>
      <c r="AA1254" s="66" t="str">
        <f>IF(OR(VLOOKUP(Table1[[#This Row],[sheet]],Prg!$A$7:$F$31,6,FALSE)=Prg!$O$2,VLOOKUP(Table1[[#This Row],[sheet]],Prg!$A$7:$F$31,6,FALSE)=Prg!$O$3),"Yes","No")</f>
        <v>No</v>
      </c>
      <c r="AB1254" s="66" t="s">
        <v>2</v>
      </c>
      <c r="AC1254" s="72">
        <v>20</v>
      </c>
      <c r="AD1254" s="66">
        <f ca="1">IF(ISERROR(VLOOKUP(Table1[[#This Row],[item]],INDIRECT("'"&amp;Table1[[#This Row],[sheet]]&amp;"'!$A$8:$T$42"),Table1[[#This Row],[r]],FALSE)),"",VLOOKUP(Table1[[#This Row],[item]],INDIRECT("'"&amp;Table1[[#This Row],[sheet]]&amp;"'!$A$8:$T$42"),Table1[[#This Row],[r]],FALSE))</f>
        <v>0</v>
      </c>
      <c r="AE1254" s="72" t="str">
        <f>IF(VLOOKUP(Table1[[#This Row],[sheet]],Prg!$A$7:$J$31,10,FALSE)="","",VLOOKUP(Table1[[#This Row],[sheet]],Prg!$A$7:$J$31,10,FALSE)*1)</f>
        <v/>
      </c>
      <c r="AF1254" s="72">
        <f>VLOOKUP(Table1[[#This Row],[sheet]],Prg!$A$7:$J$31,5,FALSE)</f>
        <v>0</v>
      </c>
      <c r="AG1254" s="72">
        <f>ROW()</f>
        <v>1254</v>
      </c>
    </row>
    <row r="1255" spans="24:33" hidden="1" x14ac:dyDescent="0.35">
      <c r="X1255" s="66">
        <v>7</v>
      </c>
      <c r="Y1255" s="66" t="s">
        <v>474</v>
      </c>
      <c r="Z1255" s="66" t="s">
        <v>24</v>
      </c>
      <c r="AA1255" s="66" t="str">
        <f>IF(OR(VLOOKUP(Table1[[#This Row],[sheet]],Prg!$A$7:$F$31,6,FALSE)=Prg!$O$2,VLOOKUP(Table1[[#This Row],[sheet]],Prg!$A$7:$F$31,6,FALSE)=Prg!$O$3),"Yes","No")</f>
        <v>No</v>
      </c>
      <c r="AB1255" s="66" t="s">
        <v>2</v>
      </c>
      <c r="AC1255" s="72">
        <v>20</v>
      </c>
      <c r="AD1255" s="66">
        <f ca="1">IF(ISERROR(VLOOKUP(Table1[[#This Row],[item]],INDIRECT("'"&amp;Table1[[#This Row],[sheet]]&amp;"'!$A$8:$T$42"),Table1[[#This Row],[r]],FALSE)),"",VLOOKUP(Table1[[#This Row],[item]],INDIRECT("'"&amp;Table1[[#This Row],[sheet]]&amp;"'!$A$8:$T$42"),Table1[[#This Row],[r]],FALSE))</f>
        <v>0</v>
      </c>
      <c r="AE1255" s="72" t="str">
        <f>IF(VLOOKUP(Table1[[#This Row],[sheet]],Prg!$A$7:$J$31,10,FALSE)="","",VLOOKUP(Table1[[#This Row],[sheet]],Prg!$A$7:$J$31,10,FALSE)*1)</f>
        <v/>
      </c>
      <c r="AF1255" s="72">
        <f>VLOOKUP(Table1[[#This Row],[sheet]],Prg!$A$7:$J$31,5,FALSE)</f>
        <v>0</v>
      </c>
      <c r="AG1255" s="72">
        <f>ROW()</f>
        <v>1255</v>
      </c>
    </row>
    <row r="1256" spans="24:33" hidden="1" x14ac:dyDescent="0.35">
      <c r="X1256" s="66">
        <v>7</v>
      </c>
      <c r="Y1256" s="66" t="s">
        <v>477</v>
      </c>
      <c r="Z1256" s="66" t="s">
        <v>25</v>
      </c>
      <c r="AA1256" s="66" t="str">
        <f>IF(OR(VLOOKUP(Table1[[#This Row],[sheet]],Prg!$A$7:$F$31,6,FALSE)=Prg!$O$2,VLOOKUP(Table1[[#This Row],[sheet]],Prg!$A$7:$F$31,6,FALSE)=Prg!$O$3),"Yes","No")</f>
        <v>No</v>
      </c>
      <c r="AB1256" s="66" t="s">
        <v>2</v>
      </c>
      <c r="AC1256" s="72">
        <v>20</v>
      </c>
      <c r="AD1256" s="66">
        <f ca="1">IF(ISERROR(VLOOKUP(Table1[[#This Row],[item]],INDIRECT("'"&amp;Table1[[#This Row],[sheet]]&amp;"'!$A$8:$T$42"),Table1[[#This Row],[r]],FALSE)),"",VLOOKUP(Table1[[#This Row],[item]],INDIRECT("'"&amp;Table1[[#This Row],[sheet]]&amp;"'!$A$8:$T$42"),Table1[[#This Row],[r]],FALSE))</f>
        <v>0</v>
      </c>
      <c r="AE1256" s="72" t="str">
        <f>IF(VLOOKUP(Table1[[#This Row],[sheet]],Prg!$A$7:$J$31,10,FALSE)="","",VLOOKUP(Table1[[#This Row],[sheet]],Prg!$A$7:$J$31,10,FALSE)*1)</f>
        <v/>
      </c>
      <c r="AF1256" s="72">
        <f>VLOOKUP(Table1[[#This Row],[sheet]],Prg!$A$7:$J$31,5,FALSE)</f>
        <v>0</v>
      </c>
      <c r="AG1256" s="72">
        <f>ROW()</f>
        <v>1256</v>
      </c>
    </row>
    <row r="1257" spans="24:33" hidden="1" x14ac:dyDescent="0.35">
      <c r="X1257" s="66">
        <v>7</v>
      </c>
      <c r="Y1257" s="66" t="s">
        <v>478</v>
      </c>
      <c r="Z1257" s="66" t="s">
        <v>26</v>
      </c>
      <c r="AA1257" s="66" t="str">
        <f>IF(OR(VLOOKUP(Table1[[#This Row],[sheet]],Prg!$A$7:$F$31,6,FALSE)=Prg!$O$2,VLOOKUP(Table1[[#This Row],[sheet]],Prg!$A$7:$F$31,6,FALSE)=Prg!$O$3),"Yes","No")</f>
        <v>No</v>
      </c>
      <c r="AB1257" s="66" t="s">
        <v>2</v>
      </c>
      <c r="AC1257" s="72">
        <v>20</v>
      </c>
      <c r="AD1257" s="66">
        <f ca="1">IF(ISERROR(VLOOKUP(Table1[[#This Row],[item]],INDIRECT("'"&amp;Table1[[#This Row],[sheet]]&amp;"'!$A$8:$T$42"),Table1[[#This Row],[r]],FALSE)),"",VLOOKUP(Table1[[#This Row],[item]],INDIRECT("'"&amp;Table1[[#This Row],[sheet]]&amp;"'!$A$8:$T$42"),Table1[[#This Row],[r]],FALSE))</f>
        <v>0</v>
      </c>
      <c r="AE1257" s="72" t="str">
        <f>IF(VLOOKUP(Table1[[#This Row],[sheet]],Prg!$A$7:$J$31,10,FALSE)="","",VLOOKUP(Table1[[#This Row],[sheet]],Prg!$A$7:$J$31,10,FALSE)*1)</f>
        <v/>
      </c>
      <c r="AF1257" s="72">
        <f>VLOOKUP(Table1[[#This Row],[sheet]],Prg!$A$7:$J$31,5,FALSE)</f>
        <v>0</v>
      </c>
      <c r="AG1257" s="72">
        <f>ROW()</f>
        <v>1257</v>
      </c>
    </row>
    <row r="1258" spans="24:33" hidden="1" x14ac:dyDescent="0.35">
      <c r="X1258" s="66">
        <v>7</v>
      </c>
      <c r="Y1258" s="66" t="s">
        <v>479</v>
      </c>
      <c r="Z1258" s="66" t="s">
        <v>27</v>
      </c>
      <c r="AA1258" s="66" t="str">
        <f>IF(OR(VLOOKUP(Table1[[#This Row],[sheet]],Prg!$A$7:$F$31,6,FALSE)=Prg!$O$2,VLOOKUP(Table1[[#This Row],[sheet]],Prg!$A$7:$F$31,6,FALSE)=Prg!$O$3),"Yes","No")</f>
        <v>No</v>
      </c>
      <c r="AB1258" s="66" t="s">
        <v>2</v>
      </c>
      <c r="AC1258" s="72">
        <v>20</v>
      </c>
      <c r="AD1258" s="66">
        <f ca="1">IF(ISERROR(VLOOKUP(Table1[[#This Row],[item]],INDIRECT("'"&amp;Table1[[#This Row],[sheet]]&amp;"'!$A$8:$T$42"),Table1[[#This Row],[r]],FALSE)),"",VLOOKUP(Table1[[#This Row],[item]],INDIRECT("'"&amp;Table1[[#This Row],[sheet]]&amp;"'!$A$8:$T$42"),Table1[[#This Row],[r]],FALSE))</f>
        <v>0</v>
      </c>
      <c r="AE1258" s="72" t="str">
        <f>IF(VLOOKUP(Table1[[#This Row],[sheet]],Prg!$A$7:$J$31,10,FALSE)="","",VLOOKUP(Table1[[#This Row],[sheet]],Prg!$A$7:$J$31,10,FALSE)*1)</f>
        <v/>
      </c>
      <c r="AF1258" s="72">
        <f>VLOOKUP(Table1[[#This Row],[sheet]],Prg!$A$7:$J$31,5,FALSE)</f>
        <v>0</v>
      </c>
      <c r="AG1258" s="72">
        <f>ROW()</f>
        <v>1258</v>
      </c>
    </row>
    <row r="1259" spans="24:33" hidden="1" x14ac:dyDescent="0.35">
      <c r="X1259" s="66">
        <v>7</v>
      </c>
      <c r="Y1259" s="66" t="s">
        <v>475</v>
      </c>
      <c r="Z1259" s="66" t="s">
        <v>28</v>
      </c>
      <c r="AA1259" s="66" t="str">
        <f>IF(OR(VLOOKUP(Table1[[#This Row],[sheet]],Prg!$A$7:$F$31,6,FALSE)=Prg!$O$2,VLOOKUP(Table1[[#This Row],[sheet]],Prg!$A$7:$F$31,6,FALSE)=Prg!$O$3),"Yes","No")</f>
        <v>No</v>
      </c>
      <c r="AB1259" s="66" t="s">
        <v>2</v>
      </c>
      <c r="AC1259" s="72">
        <v>20</v>
      </c>
      <c r="AD1259" s="66">
        <f ca="1">IF(ISERROR(VLOOKUP(Table1[[#This Row],[item]],INDIRECT("'"&amp;Table1[[#This Row],[sheet]]&amp;"'!$A$8:$T$42"),Table1[[#This Row],[r]],FALSE)),"",VLOOKUP(Table1[[#This Row],[item]],INDIRECT("'"&amp;Table1[[#This Row],[sheet]]&amp;"'!$A$8:$T$42"),Table1[[#This Row],[r]],FALSE))</f>
        <v>0</v>
      </c>
      <c r="AE1259" s="72" t="str">
        <f>IF(VLOOKUP(Table1[[#This Row],[sheet]],Prg!$A$7:$J$31,10,FALSE)="","",VLOOKUP(Table1[[#This Row],[sheet]],Prg!$A$7:$J$31,10,FALSE)*1)</f>
        <v/>
      </c>
      <c r="AF1259" s="72">
        <f>VLOOKUP(Table1[[#This Row],[sheet]],Prg!$A$7:$J$31,5,FALSE)</f>
        <v>0</v>
      </c>
      <c r="AG1259" s="72">
        <f>ROW()</f>
        <v>1259</v>
      </c>
    </row>
    <row r="1260" spans="24:33" hidden="1" x14ac:dyDescent="0.35">
      <c r="X1260" s="66">
        <v>7</v>
      </c>
      <c r="Y1260" s="66" t="s">
        <v>480</v>
      </c>
      <c r="Z1260" s="66" t="s">
        <v>29</v>
      </c>
      <c r="AA1260" s="66" t="str">
        <f>IF(OR(VLOOKUP(Table1[[#This Row],[sheet]],Prg!$A$7:$F$31,6,FALSE)=Prg!$O$2,VLOOKUP(Table1[[#This Row],[sheet]],Prg!$A$7:$F$31,6,FALSE)=Prg!$O$3),"Yes","No")</f>
        <v>No</v>
      </c>
      <c r="AB1260" s="66" t="s">
        <v>2</v>
      </c>
      <c r="AC1260" s="72">
        <v>20</v>
      </c>
      <c r="AD1260" s="66">
        <f ca="1">IF(ISERROR(VLOOKUP(Table1[[#This Row],[item]],INDIRECT("'"&amp;Table1[[#This Row],[sheet]]&amp;"'!$A$8:$T$42"),Table1[[#This Row],[r]],FALSE)),"",VLOOKUP(Table1[[#This Row],[item]],INDIRECT("'"&amp;Table1[[#This Row],[sheet]]&amp;"'!$A$8:$T$42"),Table1[[#This Row],[r]],FALSE))</f>
        <v>0</v>
      </c>
      <c r="AE1260" s="72" t="str">
        <f>IF(VLOOKUP(Table1[[#This Row],[sheet]],Prg!$A$7:$J$31,10,FALSE)="","",VLOOKUP(Table1[[#This Row],[sheet]],Prg!$A$7:$J$31,10,FALSE)*1)</f>
        <v/>
      </c>
      <c r="AF1260" s="72">
        <f>VLOOKUP(Table1[[#This Row],[sheet]],Prg!$A$7:$J$31,5,FALSE)</f>
        <v>0</v>
      </c>
      <c r="AG1260" s="72">
        <f>ROW()</f>
        <v>1260</v>
      </c>
    </row>
    <row r="1261" spans="24:33" hidden="1" x14ac:dyDescent="0.35">
      <c r="X1261" s="66">
        <v>7</v>
      </c>
      <c r="Y1261" s="66" t="s">
        <v>481</v>
      </c>
      <c r="Z1261" s="66" t="s">
        <v>30</v>
      </c>
      <c r="AA1261" s="66" t="str">
        <f>IF(OR(VLOOKUP(Table1[[#This Row],[sheet]],Prg!$A$7:$F$31,6,FALSE)=Prg!$O$2,VLOOKUP(Table1[[#This Row],[sheet]],Prg!$A$7:$F$31,6,FALSE)=Prg!$O$3),"Yes","No")</f>
        <v>No</v>
      </c>
      <c r="AB1261" s="66" t="s">
        <v>2</v>
      </c>
      <c r="AC1261" s="72">
        <v>20</v>
      </c>
      <c r="AD1261" s="66">
        <f ca="1">IF(ISERROR(VLOOKUP(Table1[[#This Row],[item]],INDIRECT("'"&amp;Table1[[#This Row],[sheet]]&amp;"'!$A$8:$T$42"),Table1[[#This Row],[r]],FALSE)),"",VLOOKUP(Table1[[#This Row],[item]],INDIRECT("'"&amp;Table1[[#This Row],[sheet]]&amp;"'!$A$8:$T$42"),Table1[[#This Row],[r]],FALSE))</f>
        <v>0</v>
      </c>
      <c r="AE1261" s="72" t="str">
        <f>IF(VLOOKUP(Table1[[#This Row],[sheet]],Prg!$A$7:$J$31,10,FALSE)="","",VLOOKUP(Table1[[#This Row],[sheet]],Prg!$A$7:$J$31,10,FALSE)*1)</f>
        <v/>
      </c>
      <c r="AF1261" s="72">
        <f>VLOOKUP(Table1[[#This Row],[sheet]],Prg!$A$7:$J$31,5,FALSE)</f>
        <v>0</v>
      </c>
      <c r="AG1261" s="72">
        <f>ROW()</f>
        <v>1261</v>
      </c>
    </row>
    <row r="1262" spans="24:33" hidden="1" x14ac:dyDescent="0.35">
      <c r="X1262" s="66">
        <v>7</v>
      </c>
      <c r="Y1262" s="66" t="s">
        <v>482</v>
      </c>
      <c r="Z1262" s="66" t="s">
        <v>27</v>
      </c>
      <c r="AA1262" s="66" t="str">
        <f>IF(OR(VLOOKUP(Table1[[#This Row],[sheet]],Prg!$A$7:$F$31,6,FALSE)=Prg!$O$2,VLOOKUP(Table1[[#This Row],[sheet]],Prg!$A$7:$F$31,6,FALSE)=Prg!$O$3),"Yes","No")</f>
        <v>No</v>
      </c>
      <c r="AB1262" s="66" t="s">
        <v>2</v>
      </c>
      <c r="AC1262" s="72">
        <v>20</v>
      </c>
      <c r="AD1262" s="66">
        <f ca="1">IF(ISERROR(VLOOKUP(Table1[[#This Row],[item]],INDIRECT("'"&amp;Table1[[#This Row],[sheet]]&amp;"'!$A$8:$T$42"),Table1[[#This Row],[r]],FALSE)),"",VLOOKUP(Table1[[#This Row],[item]],INDIRECT("'"&amp;Table1[[#This Row],[sheet]]&amp;"'!$A$8:$T$42"),Table1[[#This Row],[r]],FALSE))</f>
        <v>0</v>
      </c>
      <c r="AE1262" s="72" t="str">
        <f>IF(VLOOKUP(Table1[[#This Row],[sheet]],Prg!$A$7:$J$31,10,FALSE)="","",VLOOKUP(Table1[[#This Row],[sheet]],Prg!$A$7:$J$31,10,FALSE)*1)</f>
        <v/>
      </c>
      <c r="AF1262" s="72">
        <f>VLOOKUP(Table1[[#This Row],[sheet]],Prg!$A$7:$J$31,5,FALSE)</f>
        <v>0</v>
      </c>
      <c r="AG1262" s="72">
        <f>ROW()</f>
        <v>1262</v>
      </c>
    </row>
    <row r="1263" spans="24:33" hidden="1" x14ac:dyDescent="0.35">
      <c r="X1263" s="66">
        <v>7</v>
      </c>
      <c r="Y1263" s="66" t="s">
        <v>476</v>
      </c>
      <c r="Z1263" s="66" t="s">
        <v>469</v>
      </c>
      <c r="AA1263" s="66" t="str">
        <f>IF(OR(VLOOKUP(Table1[[#This Row],[sheet]],Prg!$A$7:$F$31,6,FALSE)=Prg!$O$2,VLOOKUP(Table1[[#This Row],[sheet]],Prg!$A$7:$F$31,6,FALSE)=Prg!$O$3),"Yes","No")</f>
        <v>No</v>
      </c>
      <c r="AB1263" s="66" t="s">
        <v>2</v>
      </c>
      <c r="AC1263" s="72">
        <v>20</v>
      </c>
      <c r="AD1263" s="66">
        <f ca="1">IF(ISERROR(VLOOKUP(Table1[[#This Row],[item]],INDIRECT("'"&amp;Table1[[#This Row],[sheet]]&amp;"'!$A$8:$T$42"),Table1[[#This Row],[r]],FALSE)),"",VLOOKUP(Table1[[#This Row],[item]],INDIRECT("'"&amp;Table1[[#This Row],[sheet]]&amp;"'!$A$8:$T$42"),Table1[[#This Row],[r]],FALSE))</f>
        <v>0</v>
      </c>
      <c r="AE1263" s="72" t="str">
        <f>IF(VLOOKUP(Table1[[#This Row],[sheet]],Prg!$A$7:$J$31,10,FALSE)="","",VLOOKUP(Table1[[#This Row],[sheet]],Prg!$A$7:$J$31,10,FALSE)*1)</f>
        <v/>
      </c>
      <c r="AF1263" s="72">
        <f>VLOOKUP(Table1[[#This Row],[sheet]],Prg!$A$7:$J$31,5,FALSE)</f>
        <v>0</v>
      </c>
      <c r="AG1263" s="72">
        <f>ROW()</f>
        <v>1263</v>
      </c>
    </row>
    <row r="1264" spans="24:33" hidden="1" x14ac:dyDescent="0.35">
      <c r="X1264" s="66">
        <v>7</v>
      </c>
      <c r="Y1264" s="66" t="s">
        <v>483</v>
      </c>
      <c r="Z1264" s="66" t="s">
        <v>470</v>
      </c>
      <c r="AA1264" s="66" t="str">
        <f>IF(OR(VLOOKUP(Table1[[#This Row],[sheet]],Prg!$A$7:$F$31,6,FALSE)=Prg!$O$2,VLOOKUP(Table1[[#This Row],[sheet]],Prg!$A$7:$F$31,6,FALSE)=Prg!$O$3),"Yes","No")</f>
        <v>No</v>
      </c>
      <c r="AB1264" s="66" t="s">
        <v>2</v>
      </c>
      <c r="AC1264" s="72">
        <v>20</v>
      </c>
      <c r="AD1264" s="66">
        <f ca="1">IF(ISERROR(VLOOKUP(Table1[[#This Row],[item]],INDIRECT("'"&amp;Table1[[#This Row],[sheet]]&amp;"'!$A$8:$T$42"),Table1[[#This Row],[r]],FALSE)),"",VLOOKUP(Table1[[#This Row],[item]],INDIRECT("'"&amp;Table1[[#This Row],[sheet]]&amp;"'!$A$8:$T$42"),Table1[[#This Row],[r]],FALSE))</f>
        <v>0</v>
      </c>
      <c r="AE1264" s="72" t="str">
        <f>IF(VLOOKUP(Table1[[#This Row],[sheet]],Prg!$A$7:$J$31,10,FALSE)="","",VLOOKUP(Table1[[#This Row],[sheet]],Prg!$A$7:$J$31,10,FALSE)*1)</f>
        <v/>
      </c>
      <c r="AF1264" s="72">
        <f>VLOOKUP(Table1[[#This Row],[sheet]],Prg!$A$7:$J$31,5,FALSE)</f>
        <v>0</v>
      </c>
      <c r="AG1264" s="72">
        <f>ROW()</f>
        <v>1264</v>
      </c>
    </row>
    <row r="1265" spans="24:33" hidden="1" x14ac:dyDescent="0.35">
      <c r="X1265" s="66">
        <v>7</v>
      </c>
      <c r="Y1265" s="66" t="s">
        <v>484</v>
      </c>
      <c r="Z1265" s="66" t="s">
        <v>471</v>
      </c>
      <c r="AA1265" s="66" t="str">
        <f>IF(OR(VLOOKUP(Table1[[#This Row],[sheet]],Prg!$A$7:$F$31,6,FALSE)=Prg!$O$2,VLOOKUP(Table1[[#This Row],[sheet]],Prg!$A$7:$F$31,6,FALSE)=Prg!$O$3),"Yes","No")</f>
        <v>No</v>
      </c>
      <c r="AB1265" s="66" t="s">
        <v>2</v>
      </c>
      <c r="AC1265" s="72">
        <v>20</v>
      </c>
      <c r="AD1265" s="66">
        <f ca="1">IF(ISERROR(VLOOKUP(Table1[[#This Row],[item]],INDIRECT("'"&amp;Table1[[#This Row],[sheet]]&amp;"'!$A$8:$T$42"),Table1[[#This Row],[r]],FALSE)),"",VLOOKUP(Table1[[#This Row],[item]],INDIRECT("'"&amp;Table1[[#This Row],[sheet]]&amp;"'!$A$8:$T$42"),Table1[[#This Row],[r]],FALSE))</f>
        <v>0</v>
      </c>
      <c r="AE1265" s="72" t="str">
        <f>IF(VLOOKUP(Table1[[#This Row],[sheet]],Prg!$A$7:$J$31,10,FALSE)="","",VLOOKUP(Table1[[#This Row],[sheet]],Prg!$A$7:$J$31,10,FALSE)*1)</f>
        <v/>
      </c>
      <c r="AF1265" s="72">
        <f>VLOOKUP(Table1[[#This Row],[sheet]],Prg!$A$7:$J$31,5,FALSE)</f>
        <v>0</v>
      </c>
      <c r="AG1265" s="72">
        <f>ROW()</f>
        <v>1265</v>
      </c>
    </row>
    <row r="1266" spans="24:33" hidden="1" x14ac:dyDescent="0.35">
      <c r="X1266" s="66">
        <v>7</v>
      </c>
      <c r="Y1266" s="66" t="s">
        <v>485</v>
      </c>
      <c r="Z1266" s="66" t="s">
        <v>472</v>
      </c>
      <c r="AA1266" s="66" t="str">
        <f>IF(OR(VLOOKUP(Table1[[#This Row],[sheet]],Prg!$A$7:$F$31,6,FALSE)=Prg!$O$2,VLOOKUP(Table1[[#This Row],[sheet]],Prg!$A$7:$F$31,6,FALSE)=Prg!$O$3),"Yes","No")</f>
        <v>No</v>
      </c>
      <c r="AB1266" s="66" t="s">
        <v>2</v>
      </c>
      <c r="AC1266" s="72">
        <v>20</v>
      </c>
      <c r="AD1266" s="66">
        <f ca="1">IF(ISERROR(VLOOKUP(Table1[[#This Row],[item]],INDIRECT("'"&amp;Table1[[#This Row],[sheet]]&amp;"'!$A$8:$T$42"),Table1[[#This Row],[r]],FALSE)),"",VLOOKUP(Table1[[#This Row],[item]],INDIRECT("'"&amp;Table1[[#This Row],[sheet]]&amp;"'!$A$8:$T$42"),Table1[[#This Row],[r]],FALSE))</f>
        <v>0</v>
      </c>
      <c r="AE1266" s="72" t="str">
        <f>IF(VLOOKUP(Table1[[#This Row],[sheet]],Prg!$A$7:$J$31,10,FALSE)="","",VLOOKUP(Table1[[#This Row],[sheet]],Prg!$A$7:$J$31,10,FALSE)*1)</f>
        <v/>
      </c>
      <c r="AF1266" s="72">
        <f>VLOOKUP(Table1[[#This Row],[sheet]],Prg!$A$7:$J$31,5,FALSE)</f>
        <v>0</v>
      </c>
      <c r="AG1266" s="72">
        <f>ROW()</f>
        <v>1266</v>
      </c>
    </row>
    <row r="1267" spans="24:33" hidden="1" x14ac:dyDescent="0.35">
      <c r="X1267" s="66">
        <v>7</v>
      </c>
      <c r="Y1267" s="66" t="s">
        <v>486</v>
      </c>
      <c r="Z1267" s="66" t="s">
        <v>31</v>
      </c>
      <c r="AA1267" s="66" t="str">
        <f>IF(OR(VLOOKUP(Table1[[#This Row],[sheet]],Prg!$A$7:$F$31,6,FALSE)=Prg!$O$2,VLOOKUP(Table1[[#This Row],[sheet]],Prg!$A$7:$F$31,6,FALSE)=Prg!$O$3),"Yes","No")</f>
        <v>No</v>
      </c>
      <c r="AB1267" s="66" t="s">
        <v>2</v>
      </c>
      <c r="AC1267" s="72">
        <v>20</v>
      </c>
      <c r="AD1267" s="66">
        <f ca="1">IF(ISERROR(VLOOKUP(Table1[[#This Row],[item]],INDIRECT("'"&amp;Table1[[#This Row],[sheet]]&amp;"'!$A$8:$T$42"),Table1[[#This Row],[r]],FALSE)),"",VLOOKUP(Table1[[#This Row],[item]],INDIRECT("'"&amp;Table1[[#This Row],[sheet]]&amp;"'!$A$8:$T$42"),Table1[[#This Row],[r]],FALSE))</f>
        <v>0</v>
      </c>
      <c r="AE1267" s="72" t="str">
        <f>IF(VLOOKUP(Table1[[#This Row],[sheet]],Prg!$A$7:$J$31,10,FALSE)="","",VLOOKUP(Table1[[#This Row],[sheet]],Prg!$A$7:$J$31,10,FALSE)*1)</f>
        <v/>
      </c>
      <c r="AF1267" s="72">
        <f>VLOOKUP(Table1[[#This Row],[sheet]],Prg!$A$7:$J$31,5,FALSE)</f>
        <v>0</v>
      </c>
      <c r="AG1267" s="72">
        <f>ROW()</f>
        <v>1267</v>
      </c>
    </row>
    <row r="1268" spans="24:33" hidden="1" x14ac:dyDescent="0.35">
      <c r="X1268" s="66">
        <v>8</v>
      </c>
      <c r="Y1268" s="66" t="s">
        <v>487</v>
      </c>
      <c r="Z1268" s="66" t="s">
        <v>12</v>
      </c>
      <c r="AA1268" s="66" t="str">
        <f>IF(OR(VLOOKUP(Table1[[#This Row],[sheet]],Prg!$A$7:$F$31,6,FALSE)=Prg!$O$2,VLOOKUP(Table1[[#This Row],[sheet]],Prg!$A$7:$F$31,6,FALSE)=Prg!$O$3),"Yes","No")</f>
        <v>No</v>
      </c>
      <c r="AB1268" s="66">
        <v>2022</v>
      </c>
      <c r="AC1268" s="72">
        <v>15</v>
      </c>
      <c r="AD1268" s="66">
        <f ca="1">IF(ISERROR(VLOOKUP(Table1[[#This Row],[item]],INDIRECT("'"&amp;Table1[[#This Row],[sheet]]&amp;"'!$A$8:$T$42"),Table1[[#This Row],[r]],FALSE)),"",VLOOKUP(Table1[[#This Row],[item]],INDIRECT("'"&amp;Table1[[#This Row],[sheet]]&amp;"'!$A$8:$T$42"),Table1[[#This Row],[r]],FALSE))</f>
        <v>0</v>
      </c>
      <c r="AE1268" s="72" t="str">
        <f>IF(VLOOKUP(Table1[[#This Row],[sheet]],Prg!$A$7:$J$31,10,FALSE)="","",VLOOKUP(Table1[[#This Row],[sheet]],Prg!$A$7:$J$31,10,FALSE)*1)</f>
        <v/>
      </c>
      <c r="AF1268" s="72">
        <f>VLOOKUP(Table1[[#This Row],[sheet]],Prg!$A$7:$J$31,5,FALSE)</f>
        <v>0</v>
      </c>
      <c r="AG1268" s="72">
        <f>ROW()</f>
        <v>1268</v>
      </c>
    </row>
    <row r="1269" spans="24:33" hidden="1" x14ac:dyDescent="0.35">
      <c r="X1269" s="66">
        <v>8</v>
      </c>
      <c r="Y1269" s="66" t="s">
        <v>488</v>
      </c>
      <c r="Z1269" s="66" t="s">
        <v>13</v>
      </c>
      <c r="AA1269" s="66" t="str">
        <f>IF(OR(VLOOKUP(Table1[[#This Row],[sheet]],Prg!$A$7:$F$31,6,FALSE)=Prg!$O$2,VLOOKUP(Table1[[#This Row],[sheet]],Prg!$A$7:$F$31,6,FALSE)=Prg!$O$3),"Yes","No")</f>
        <v>No</v>
      </c>
      <c r="AB1269" s="66">
        <v>2022</v>
      </c>
      <c r="AC1269" s="72">
        <v>15</v>
      </c>
      <c r="AD1269" s="66">
        <f ca="1">IF(ISERROR(VLOOKUP(Table1[[#This Row],[item]],INDIRECT("'"&amp;Table1[[#This Row],[sheet]]&amp;"'!$A$8:$T$42"),Table1[[#This Row],[r]],FALSE)),"",VLOOKUP(Table1[[#This Row],[item]],INDIRECT("'"&amp;Table1[[#This Row],[sheet]]&amp;"'!$A$8:$T$42"),Table1[[#This Row],[r]],FALSE))</f>
        <v>0</v>
      </c>
      <c r="AE1269" s="72" t="str">
        <f>IF(VLOOKUP(Table1[[#This Row],[sheet]],Prg!$A$7:$J$31,10,FALSE)="","",VLOOKUP(Table1[[#This Row],[sheet]],Prg!$A$7:$J$31,10,FALSE)*1)</f>
        <v/>
      </c>
      <c r="AF1269" s="72">
        <f>VLOOKUP(Table1[[#This Row],[sheet]],Prg!$A$7:$J$31,5,FALSE)</f>
        <v>0</v>
      </c>
      <c r="AG1269" s="72">
        <f>ROW()</f>
        <v>1269</v>
      </c>
    </row>
    <row r="1270" spans="24:33" hidden="1" x14ac:dyDescent="0.35">
      <c r="X1270" s="66">
        <v>8</v>
      </c>
      <c r="Y1270" s="66" t="s">
        <v>489</v>
      </c>
      <c r="Z1270" s="66" t="s">
        <v>14</v>
      </c>
      <c r="AA1270" s="66" t="str">
        <f>IF(OR(VLOOKUP(Table1[[#This Row],[sheet]],Prg!$A$7:$F$31,6,FALSE)=Prg!$O$2,VLOOKUP(Table1[[#This Row],[sheet]],Prg!$A$7:$F$31,6,FALSE)=Prg!$O$3),"Yes","No")</f>
        <v>No</v>
      </c>
      <c r="AB1270" s="66">
        <v>2022</v>
      </c>
      <c r="AC1270" s="72">
        <v>15</v>
      </c>
      <c r="AD1270" s="66">
        <f ca="1">IF(ISERROR(VLOOKUP(Table1[[#This Row],[item]],INDIRECT("'"&amp;Table1[[#This Row],[sheet]]&amp;"'!$A$8:$T$42"),Table1[[#This Row],[r]],FALSE)),"",VLOOKUP(Table1[[#This Row],[item]],INDIRECT("'"&amp;Table1[[#This Row],[sheet]]&amp;"'!$A$8:$T$42"),Table1[[#This Row],[r]],FALSE))</f>
        <v>0</v>
      </c>
      <c r="AE1270" s="72" t="str">
        <f>IF(VLOOKUP(Table1[[#This Row],[sheet]],Prg!$A$7:$J$31,10,FALSE)="","",VLOOKUP(Table1[[#This Row],[sheet]],Prg!$A$7:$J$31,10,FALSE)*1)</f>
        <v/>
      </c>
      <c r="AF1270" s="72">
        <f>VLOOKUP(Table1[[#This Row],[sheet]],Prg!$A$7:$J$31,5,FALSE)</f>
        <v>0</v>
      </c>
      <c r="AG1270" s="72">
        <f>ROW()</f>
        <v>1270</v>
      </c>
    </row>
    <row r="1271" spans="24:33" hidden="1" x14ac:dyDescent="0.35">
      <c r="X1271" s="66">
        <v>8</v>
      </c>
      <c r="Y1271" s="66" t="s">
        <v>490</v>
      </c>
      <c r="Z1271" s="66" t="s">
        <v>464</v>
      </c>
      <c r="AA1271" s="66" t="str">
        <f>IF(OR(VLOOKUP(Table1[[#This Row],[sheet]],Prg!$A$7:$F$31,6,FALSE)=Prg!$O$2,VLOOKUP(Table1[[#This Row],[sheet]],Prg!$A$7:$F$31,6,FALSE)=Prg!$O$3),"Yes","No")</f>
        <v>No</v>
      </c>
      <c r="AB1271" s="66">
        <v>2022</v>
      </c>
      <c r="AC1271" s="72">
        <v>15</v>
      </c>
      <c r="AD1271" s="66">
        <f ca="1">IF(ISERROR(VLOOKUP(Table1[[#This Row],[item]],INDIRECT("'"&amp;Table1[[#This Row],[sheet]]&amp;"'!$A$8:$T$42"),Table1[[#This Row],[r]],FALSE)),"",VLOOKUP(Table1[[#This Row],[item]],INDIRECT("'"&amp;Table1[[#This Row],[sheet]]&amp;"'!$A$8:$T$42"),Table1[[#This Row],[r]],FALSE))</f>
        <v>0</v>
      </c>
      <c r="AE1271" s="72" t="str">
        <f>IF(VLOOKUP(Table1[[#This Row],[sheet]],Prg!$A$7:$J$31,10,FALSE)="","",VLOOKUP(Table1[[#This Row],[sheet]],Prg!$A$7:$J$31,10,FALSE)*1)</f>
        <v/>
      </c>
      <c r="AF1271" s="72">
        <f>VLOOKUP(Table1[[#This Row],[sheet]],Prg!$A$7:$J$31,5,FALSE)</f>
        <v>0</v>
      </c>
      <c r="AG1271" s="72">
        <f>ROW()</f>
        <v>1271</v>
      </c>
    </row>
    <row r="1272" spans="24:33" hidden="1" x14ac:dyDescent="0.35">
      <c r="X1272" s="66">
        <v>8</v>
      </c>
      <c r="Y1272" s="66" t="s">
        <v>491</v>
      </c>
      <c r="Z1272" s="66" t="s">
        <v>15</v>
      </c>
      <c r="AA1272" s="66" t="str">
        <f>IF(OR(VLOOKUP(Table1[[#This Row],[sheet]],Prg!$A$7:$F$31,6,FALSE)=Prg!$O$2,VLOOKUP(Table1[[#This Row],[sheet]],Prg!$A$7:$F$31,6,FALSE)=Prg!$O$3),"Yes","No")</f>
        <v>No</v>
      </c>
      <c r="AB1272" s="66">
        <v>2022</v>
      </c>
      <c r="AC1272" s="72">
        <v>15</v>
      </c>
      <c r="AD1272" s="66">
        <f ca="1">IF(ISERROR(VLOOKUP(Table1[[#This Row],[item]],INDIRECT("'"&amp;Table1[[#This Row],[sheet]]&amp;"'!$A$8:$T$42"),Table1[[#This Row],[r]],FALSE)),"",VLOOKUP(Table1[[#This Row],[item]],INDIRECT("'"&amp;Table1[[#This Row],[sheet]]&amp;"'!$A$8:$T$42"),Table1[[#This Row],[r]],FALSE))</f>
        <v>0</v>
      </c>
      <c r="AE1272" s="72" t="str">
        <f>IF(VLOOKUP(Table1[[#This Row],[sheet]],Prg!$A$7:$J$31,10,FALSE)="","",VLOOKUP(Table1[[#This Row],[sheet]],Prg!$A$7:$J$31,10,FALSE)*1)</f>
        <v/>
      </c>
      <c r="AF1272" s="72">
        <f>VLOOKUP(Table1[[#This Row],[sheet]],Prg!$A$7:$J$31,5,FALSE)</f>
        <v>0</v>
      </c>
      <c r="AG1272" s="72">
        <f>ROW()</f>
        <v>1272</v>
      </c>
    </row>
    <row r="1273" spans="24:33" hidden="1" x14ac:dyDescent="0.35">
      <c r="X1273" s="66">
        <v>8</v>
      </c>
      <c r="Y1273" s="66" t="s">
        <v>492</v>
      </c>
      <c r="Z1273" s="66" t="s">
        <v>16</v>
      </c>
      <c r="AA1273" s="66" t="str">
        <f>IF(OR(VLOOKUP(Table1[[#This Row],[sheet]],Prg!$A$7:$F$31,6,FALSE)=Prg!$O$2,VLOOKUP(Table1[[#This Row],[sheet]],Prg!$A$7:$F$31,6,FALSE)=Prg!$O$3),"Yes","No")</f>
        <v>No</v>
      </c>
      <c r="AB1273" s="66">
        <v>2022</v>
      </c>
      <c r="AC1273" s="72">
        <v>15</v>
      </c>
      <c r="AD1273" s="66">
        <f ca="1">IF(ISERROR(VLOOKUP(Table1[[#This Row],[item]],INDIRECT("'"&amp;Table1[[#This Row],[sheet]]&amp;"'!$A$8:$T$42"),Table1[[#This Row],[r]],FALSE)),"",VLOOKUP(Table1[[#This Row],[item]],INDIRECT("'"&amp;Table1[[#This Row],[sheet]]&amp;"'!$A$8:$T$42"),Table1[[#This Row],[r]],FALSE))</f>
        <v>0</v>
      </c>
      <c r="AE1273" s="72" t="str">
        <f>IF(VLOOKUP(Table1[[#This Row],[sheet]],Prg!$A$7:$J$31,10,FALSE)="","",VLOOKUP(Table1[[#This Row],[sheet]],Prg!$A$7:$J$31,10,FALSE)*1)</f>
        <v/>
      </c>
      <c r="AF1273" s="72">
        <f>VLOOKUP(Table1[[#This Row],[sheet]],Prg!$A$7:$J$31,5,FALSE)</f>
        <v>0</v>
      </c>
      <c r="AG1273" s="72">
        <f>ROW()</f>
        <v>1273</v>
      </c>
    </row>
    <row r="1274" spans="24:33" hidden="1" x14ac:dyDescent="0.35">
      <c r="X1274" s="66">
        <v>8</v>
      </c>
      <c r="Y1274" s="66" t="s">
        <v>493</v>
      </c>
      <c r="Z1274" s="66" t="s">
        <v>17</v>
      </c>
      <c r="AA1274" s="66" t="str">
        <f>IF(OR(VLOOKUP(Table1[[#This Row],[sheet]],Prg!$A$7:$F$31,6,FALSE)=Prg!$O$2,VLOOKUP(Table1[[#This Row],[sheet]],Prg!$A$7:$F$31,6,FALSE)=Prg!$O$3),"Yes","No")</f>
        <v>No</v>
      </c>
      <c r="AB1274" s="66">
        <v>2022</v>
      </c>
      <c r="AC1274" s="72">
        <v>15</v>
      </c>
      <c r="AD1274" s="66">
        <f ca="1">IF(ISERROR(VLOOKUP(Table1[[#This Row],[item]],INDIRECT("'"&amp;Table1[[#This Row],[sheet]]&amp;"'!$A$8:$T$42"),Table1[[#This Row],[r]],FALSE)),"",VLOOKUP(Table1[[#This Row],[item]],INDIRECT("'"&amp;Table1[[#This Row],[sheet]]&amp;"'!$A$8:$T$42"),Table1[[#This Row],[r]],FALSE))</f>
        <v>0</v>
      </c>
      <c r="AE1274" s="72" t="str">
        <f>IF(VLOOKUP(Table1[[#This Row],[sheet]],Prg!$A$7:$J$31,10,FALSE)="","",VLOOKUP(Table1[[#This Row],[sheet]],Prg!$A$7:$J$31,10,FALSE)*1)</f>
        <v/>
      </c>
      <c r="AF1274" s="72">
        <f>VLOOKUP(Table1[[#This Row],[sheet]],Prg!$A$7:$J$31,5,FALSE)</f>
        <v>0</v>
      </c>
      <c r="AG1274" s="72">
        <f>ROW()</f>
        <v>1274</v>
      </c>
    </row>
    <row r="1275" spans="24:33" hidden="1" x14ac:dyDescent="0.35">
      <c r="X1275" s="66">
        <v>8</v>
      </c>
      <c r="Y1275" s="66" t="s">
        <v>494</v>
      </c>
      <c r="Z1275" s="66" t="s">
        <v>465</v>
      </c>
      <c r="AA1275" s="66" t="str">
        <f>IF(OR(VLOOKUP(Table1[[#This Row],[sheet]],Prg!$A$7:$F$31,6,FALSE)=Prg!$O$2,VLOOKUP(Table1[[#This Row],[sheet]],Prg!$A$7:$F$31,6,FALSE)=Prg!$O$3),"Yes","No")</f>
        <v>No</v>
      </c>
      <c r="AB1275" s="66">
        <v>2022</v>
      </c>
      <c r="AC1275" s="72">
        <v>15</v>
      </c>
      <c r="AD1275" s="66">
        <f ca="1">IF(ISERROR(VLOOKUP(Table1[[#This Row],[item]],INDIRECT("'"&amp;Table1[[#This Row],[sheet]]&amp;"'!$A$8:$T$42"),Table1[[#This Row],[r]],FALSE)),"",VLOOKUP(Table1[[#This Row],[item]],INDIRECT("'"&amp;Table1[[#This Row],[sheet]]&amp;"'!$A$8:$T$42"),Table1[[#This Row],[r]],FALSE))</f>
        <v>0</v>
      </c>
      <c r="AE1275" s="72" t="str">
        <f>IF(VLOOKUP(Table1[[#This Row],[sheet]],Prg!$A$7:$J$31,10,FALSE)="","",VLOOKUP(Table1[[#This Row],[sheet]],Prg!$A$7:$J$31,10,FALSE)*1)</f>
        <v/>
      </c>
      <c r="AF1275" s="72">
        <f>VLOOKUP(Table1[[#This Row],[sheet]],Prg!$A$7:$J$31,5,FALSE)</f>
        <v>0</v>
      </c>
      <c r="AG1275" s="72">
        <f>ROW()</f>
        <v>1275</v>
      </c>
    </row>
    <row r="1276" spans="24:33" hidden="1" x14ac:dyDescent="0.35">
      <c r="X1276" s="66">
        <v>8</v>
      </c>
      <c r="Y1276" s="66" t="s">
        <v>495</v>
      </c>
      <c r="Z1276" s="66" t="s">
        <v>18</v>
      </c>
      <c r="AA1276" s="66" t="str">
        <f>IF(OR(VLOOKUP(Table1[[#This Row],[sheet]],Prg!$A$7:$F$31,6,FALSE)=Prg!$O$2,VLOOKUP(Table1[[#This Row],[sheet]],Prg!$A$7:$F$31,6,FALSE)=Prg!$O$3),"Yes","No")</f>
        <v>No</v>
      </c>
      <c r="AB1276" s="66">
        <v>2022</v>
      </c>
      <c r="AC1276" s="72">
        <v>15</v>
      </c>
      <c r="AD1276" s="66">
        <f ca="1">IF(ISERROR(VLOOKUP(Table1[[#This Row],[item]],INDIRECT("'"&amp;Table1[[#This Row],[sheet]]&amp;"'!$A$8:$T$42"),Table1[[#This Row],[r]],FALSE)),"",VLOOKUP(Table1[[#This Row],[item]],INDIRECT("'"&amp;Table1[[#This Row],[sheet]]&amp;"'!$A$8:$T$42"),Table1[[#This Row],[r]],FALSE))</f>
        <v>0</v>
      </c>
      <c r="AE1276" s="72" t="str">
        <f>IF(VLOOKUP(Table1[[#This Row],[sheet]],Prg!$A$7:$J$31,10,FALSE)="","",VLOOKUP(Table1[[#This Row],[sheet]],Prg!$A$7:$J$31,10,FALSE)*1)</f>
        <v/>
      </c>
      <c r="AF1276" s="72">
        <f>VLOOKUP(Table1[[#This Row],[sheet]],Prg!$A$7:$J$31,5,FALSE)</f>
        <v>0</v>
      </c>
      <c r="AG1276" s="72">
        <f>ROW()</f>
        <v>1276</v>
      </c>
    </row>
    <row r="1277" spans="24:33" hidden="1" x14ac:dyDescent="0.35">
      <c r="X1277" s="66">
        <v>8</v>
      </c>
      <c r="Y1277" s="66" t="s">
        <v>496</v>
      </c>
      <c r="Z1277" s="66" t="s">
        <v>19</v>
      </c>
      <c r="AA1277" s="66" t="str">
        <f>IF(OR(VLOOKUP(Table1[[#This Row],[sheet]],Prg!$A$7:$F$31,6,FALSE)=Prg!$O$2,VLOOKUP(Table1[[#This Row],[sheet]],Prg!$A$7:$F$31,6,FALSE)=Prg!$O$3),"Yes","No")</f>
        <v>No</v>
      </c>
      <c r="AB1277" s="66">
        <v>2022</v>
      </c>
      <c r="AC1277" s="72">
        <v>15</v>
      </c>
      <c r="AD1277" s="66">
        <f ca="1">IF(ISERROR(VLOOKUP(Table1[[#This Row],[item]],INDIRECT("'"&amp;Table1[[#This Row],[sheet]]&amp;"'!$A$8:$T$42"),Table1[[#This Row],[r]],FALSE)),"",VLOOKUP(Table1[[#This Row],[item]],INDIRECT("'"&amp;Table1[[#This Row],[sheet]]&amp;"'!$A$8:$T$42"),Table1[[#This Row],[r]],FALSE))</f>
        <v>0</v>
      </c>
      <c r="AE1277" s="72" t="str">
        <f>IF(VLOOKUP(Table1[[#This Row],[sheet]],Prg!$A$7:$J$31,10,FALSE)="","",VLOOKUP(Table1[[#This Row],[sheet]],Prg!$A$7:$J$31,10,FALSE)*1)</f>
        <v/>
      </c>
      <c r="AF1277" s="72">
        <f>VLOOKUP(Table1[[#This Row],[sheet]],Prg!$A$7:$J$31,5,FALSE)</f>
        <v>0</v>
      </c>
      <c r="AG1277" s="72">
        <f>ROW()</f>
        <v>1277</v>
      </c>
    </row>
    <row r="1278" spans="24:33" hidden="1" x14ac:dyDescent="0.35">
      <c r="X1278" s="66">
        <v>8</v>
      </c>
      <c r="Y1278" s="66" t="s">
        <v>497</v>
      </c>
      <c r="Z1278" s="66" t="s">
        <v>20</v>
      </c>
      <c r="AA1278" s="66" t="str">
        <f>IF(OR(VLOOKUP(Table1[[#This Row],[sheet]],Prg!$A$7:$F$31,6,FALSE)=Prg!$O$2,VLOOKUP(Table1[[#This Row],[sheet]],Prg!$A$7:$F$31,6,FALSE)=Prg!$O$3),"Yes","No")</f>
        <v>No</v>
      </c>
      <c r="AB1278" s="66">
        <v>2022</v>
      </c>
      <c r="AC1278" s="72">
        <v>15</v>
      </c>
      <c r="AD1278" s="66">
        <f ca="1">IF(ISERROR(VLOOKUP(Table1[[#This Row],[item]],INDIRECT("'"&amp;Table1[[#This Row],[sheet]]&amp;"'!$A$8:$T$42"),Table1[[#This Row],[r]],FALSE)),"",VLOOKUP(Table1[[#This Row],[item]],INDIRECT("'"&amp;Table1[[#This Row],[sheet]]&amp;"'!$A$8:$T$42"),Table1[[#This Row],[r]],FALSE))</f>
        <v>0</v>
      </c>
      <c r="AE1278" s="72" t="str">
        <f>IF(VLOOKUP(Table1[[#This Row],[sheet]],Prg!$A$7:$J$31,10,FALSE)="","",VLOOKUP(Table1[[#This Row],[sheet]],Prg!$A$7:$J$31,10,FALSE)*1)</f>
        <v/>
      </c>
      <c r="AF1278" s="72">
        <f>VLOOKUP(Table1[[#This Row],[sheet]],Prg!$A$7:$J$31,5,FALSE)</f>
        <v>0</v>
      </c>
      <c r="AG1278" s="72">
        <f>ROW()</f>
        <v>1278</v>
      </c>
    </row>
    <row r="1279" spans="24:33" hidden="1" x14ac:dyDescent="0.35">
      <c r="X1279" s="66">
        <v>8</v>
      </c>
      <c r="Y1279" s="66" t="s">
        <v>498</v>
      </c>
      <c r="Z1279" s="66" t="s">
        <v>466</v>
      </c>
      <c r="AA1279" s="66" t="str">
        <f>IF(OR(VLOOKUP(Table1[[#This Row],[sheet]],Prg!$A$7:$F$31,6,FALSE)=Prg!$O$2,VLOOKUP(Table1[[#This Row],[sheet]],Prg!$A$7:$F$31,6,FALSE)=Prg!$O$3),"Yes","No")</f>
        <v>No</v>
      </c>
      <c r="AB1279" s="66">
        <v>2022</v>
      </c>
      <c r="AC1279" s="72">
        <v>15</v>
      </c>
      <c r="AD1279" s="66">
        <f ca="1">IF(ISERROR(VLOOKUP(Table1[[#This Row],[item]],INDIRECT("'"&amp;Table1[[#This Row],[sheet]]&amp;"'!$A$8:$T$42"),Table1[[#This Row],[r]],FALSE)),"",VLOOKUP(Table1[[#This Row],[item]],INDIRECT("'"&amp;Table1[[#This Row],[sheet]]&amp;"'!$A$8:$T$42"),Table1[[#This Row],[r]],FALSE))</f>
        <v>0</v>
      </c>
      <c r="AE1279" s="72" t="str">
        <f>IF(VLOOKUP(Table1[[#This Row],[sheet]],Prg!$A$7:$J$31,10,FALSE)="","",VLOOKUP(Table1[[#This Row],[sheet]],Prg!$A$7:$J$31,10,FALSE)*1)</f>
        <v/>
      </c>
      <c r="AF1279" s="72">
        <f>VLOOKUP(Table1[[#This Row],[sheet]],Prg!$A$7:$J$31,5,FALSE)</f>
        <v>0</v>
      </c>
      <c r="AG1279" s="72">
        <f>ROW()</f>
        <v>1279</v>
      </c>
    </row>
    <row r="1280" spans="24:33" hidden="1" x14ac:dyDescent="0.35">
      <c r="X1280" s="66">
        <v>8</v>
      </c>
      <c r="Y1280" s="66" t="s">
        <v>499</v>
      </c>
      <c r="Z1280" s="66" t="s">
        <v>21</v>
      </c>
      <c r="AA1280" s="66" t="str">
        <f>IF(OR(VLOOKUP(Table1[[#This Row],[sheet]],Prg!$A$7:$F$31,6,FALSE)=Prg!$O$2,VLOOKUP(Table1[[#This Row],[sheet]],Prg!$A$7:$F$31,6,FALSE)=Prg!$O$3),"Yes","No")</f>
        <v>No</v>
      </c>
      <c r="AB1280" s="66">
        <v>2022</v>
      </c>
      <c r="AC1280" s="72">
        <v>15</v>
      </c>
      <c r="AD1280" s="66">
        <f ca="1">IF(ISERROR(VLOOKUP(Table1[[#This Row],[item]],INDIRECT("'"&amp;Table1[[#This Row],[sheet]]&amp;"'!$A$8:$T$42"),Table1[[#This Row],[r]],FALSE)),"",VLOOKUP(Table1[[#This Row],[item]],INDIRECT("'"&amp;Table1[[#This Row],[sheet]]&amp;"'!$A$8:$T$42"),Table1[[#This Row],[r]],FALSE))</f>
        <v>0</v>
      </c>
      <c r="AE1280" s="72" t="str">
        <f>IF(VLOOKUP(Table1[[#This Row],[sheet]],Prg!$A$7:$J$31,10,FALSE)="","",VLOOKUP(Table1[[#This Row],[sheet]],Prg!$A$7:$J$31,10,FALSE)*1)</f>
        <v/>
      </c>
      <c r="AF1280" s="72">
        <f>VLOOKUP(Table1[[#This Row],[sheet]],Prg!$A$7:$J$31,5,FALSE)</f>
        <v>0</v>
      </c>
      <c r="AG1280" s="72">
        <f>ROW()</f>
        <v>1280</v>
      </c>
    </row>
    <row r="1281" spans="24:33" hidden="1" x14ac:dyDescent="0.35">
      <c r="X1281" s="66">
        <v>8</v>
      </c>
      <c r="Y1281" s="66" t="s">
        <v>500</v>
      </c>
      <c r="Z1281" s="66" t="s">
        <v>22</v>
      </c>
      <c r="AA1281" s="66" t="str">
        <f>IF(OR(VLOOKUP(Table1[[#This Row],[sheet]],Prg!$A$7:$F$31,6,FALSE)=Prg!$O$2,VLOOKUP(Table1[[#This Row],[sheet]],Prg!$A$7:$F$31,6,FALSE)=Prg!$O$3),"Yes","No")</f>
        <v>No</v>
      </c>
      <c r="AB1281" s="66">
        <v>2022</v>
      </c>
      <c r="AC1281" s="72">
        <v>15</v>
      </c>
      <c r="AD1281" s="66">
        <f ca="1">IF(ISERROR(VLOOKUP(Table1[[#This Row],[item]],INDIRECT("'"&amp;Table1[[#This Row],[sheet]]&amp;"'!$A$8:$T$42"),Table1[[#This Row],[r]],FALSE)),"",VLOOKUP(Table1[[#This Row],[item]],INDIRECT("'"&amp;Table1[[#This Row],[sheet]]&amp;"'!$A$8:$T$42"),Table1[[#This Row],[r]],FALSE))</f>
        <v>0</v>
      </c>
      <c r="AE1281" s="72" t="str">
        <f>IF(VLOOKUP(Table1[[#This Row],[sheet]],Prg!$A$7:$J$31,10,FALSE)="","",VLOOKUP(Table1[[#This Row],[sheet]],Prg!$A$7:$J$31,10,FALSE)*1)</f>
        <v/>
      </c>
      <c r="AF1281" s="72">
        <f>VLOOKUP(Table1[[#This Row],[sheet]],Prg!$A$7:$J$31,5,FALSE)</f>
        <v>0</v>
      </c>
      <c r="AG1281" s="72">
        <f>ROW()</f>
        <v>1281</v>
      </c>
    </row>
    <row r="1282" spans="24:33" hidden="1" x14ac:dyDescent="0.35">
      <c r="X1282" s="66">
        <v>8</v>
      </c>
      <c r="Y1282" s="66" t="s">
        <v>501</v>
      </c>
      <c r="Z1282" s="66" t="s">
        <v>23</v>
      </c>
      <c r="AA1282" s="66" t="str">
        <f>IF(OR(VLOOKUP(Table1[[#This Row],[sheet]],Prg!$A$7:$F$31,6,FALSE)=Prg!$O$2,VLOOKUP(Table1[[#This Row],[sheet]],Prg!$A$7:$F$31,6,FALSE)=Prg!$O$3),"Yes","No")</f>
        <v>No</v>
      </c>
      <c r="AB1282" s="66">
        <v>2022</v>
      </c>
      <c r="AC1282" s="72">
        <v>15</v>
      </c>
      <c r="AD1282" s="66">
        <f ca="1">IF(ISERROR(VLOOKUP(Table1[[#This Row],[item]],INDIRECT("'"&amp;Table1[[#This Row],[sheet]]&amp;"'!$A$8:$T$42"),Table1[[#This Row],[r]],FALSE)),"",VLOOKUP(Table1[[#This Row],[item]],INDIRECT("'"&amp;Table1[[#This Row],[sheet]]&amp;"'!$A$8:$T$42"),Table1[[#This Row],[r]],FALSE))</f>
        <v>0</v>
      </c>
      <c r="AE1282" s="72" t="str">
        <f>IF(VLOOKUP(Table1[[#This Row],[sheet]],Prg!$A$7:$J$31,10,FALSE)="","",VLOOKUP(Table1[[#This Row],[sheet]],Prg!$A$7:$J$31,10,FALSE)*1)</f>
        <v/>
      </c>
      <c r="AF1282" s="72">
        <f>VLOOKUP(Table1[[#This Row],[sheet]],Prg!$A$7:$J$31,5,FALSE)</f>
        <v>0</v>
      </c>
      <c r="AG1282" s="72">
        <f>ROW()</f>
        <v>1282</v>
      </c>
    </row>
    <row r="1283" spans="24:33" hidden="1" x14ac:dyDescent="0.35">
      <c r="X1283" s="66">
        <v>8</v>
      </c>
      <c r="Y1283" s="66" t="s">
        <v>502</v>
      </c>
      <c r="Z1283" s="66" t="s">
        <v>467</v>
      </c>
      <c r="AA1283" s="66" t="str">
        <f>IF(OR(VLOOKUP(Table1[[#This Row],[sheet]],Prg!$A$7:$F$31,6,FALSE)=Prg!$O$2,VLOOKUP(Table1[[#This Row],[sheet]],Prg!$A$7:$F$31,6,FALSE)=Prg!$O$3),"Yes","No")</f>
        <v>No</v>
      </c>
      <c r="AB1283" s="66">
        <v>2022</v>
      </c>
      <c r="AC1283" s="72">
        <v>15</v>
      </c>
      <c r="AD1283" s="66">
        <f ca="1">IF(ISERROR(VLOOKUP(Table1[[#This Row],[item]],INDIRECT("'"&amp;Table1[[#This Row],[sheet]]&amp;"'!$A$8:$T$42"),Table1[[#This Row],[r]],FALSE)),"",VLOOKUP(Table1[[#This Row],[item]],INDIRECT("'"&amp;Table1[[#This Row],[sheet]]&amp;"'!$A$8:$T$42"),Table1[[#This Row],[r]],FALSE))</f>
        <v>0</v>
      </c>
      <c r="AE1283" s="72" t="str">
        <f>IF(VLOOKUP(Table1[[#This Row],[sheet]],Prg!$A$7:$J$31,10,FALSE)="","",VLOOKUP(Table1[[#This Row],[sheet]],Prg!$A$7:$J$31,10,FALSE)*1)</f>
        <v/>
      </c>
      <c r="AF1283" s="72">
        <f>VLOOKUP(Table1[[#This Row],[sheet]],Prg!$A$7:$J$31,5,FALSE)</f>
        <v>0</v>
      </c>
      <c r="AG1283" s="72">
        <f>ROW()</f>
        <v>1283</v>
      </c>
    </row>
    <row r="1284" spans="24:33" hidden="1" x14ac:dyDescent="0.35">
      <c r="X1284" s="66">
        <v>8</v>
      </c>
      <c r="Y1284" s="66" t="s">
        <v>473</v>
      </c>
      <c r="Z1284" s="66" t="s">
        <v>1</v>
      </c>
      <c r="AA1284" s="66" t="str">
        <f>IF(OR(VLOOKUP(Table1[[#This Row],[sheet]],Prg!$A$7:$F$31,6,FALSE)=Prg!$O$2,VLOOKUP(Table1[[#This Row],[sheet]],Prg!$A$7:$F$31,6,FALSE)=Prg!$O$3),"Yes","No")</f>
        <v>No</v>
      </c>
      <c r="AB1284" s="66">
        <v>2022</v>
      </c>
      <c r="AC1284" s="72">
        <v>15</v>
      </c>
      <c r="AD1284" s="66">
        <f ca="1">IF(ISERROR(VLOOKUP(Table1[[#This Row],[item]],INDIRECT("'"&amp;Table1[[#This Row],[sheet]]&amp;"'!$A$8:$T$42"),Table1[[#This Row],[r]],FALSE)),"",VLOOKUP(Table1[[#This Row],[item]],INDIRECT("'"&amp;Table1[[#This Row],[sheet]]&amp;"'!$A$8:$T$42"),Table1[[#This Row],[r]],FALSE))</f>
        <v>0</v>
      </c>
      <c r="AE1284" s="72" t="str">
        <f>IF(VLOOKUP(Table1[[#This Row],[sheet]],Prg!$A$7:$J$31,10,FALSE)="","",VLOOKUP(Table1[[#This Row],[sheet]],Prg!$A$7:$J$31,10,FALSE)*1)</f>
        <v/>
      </c>
      <c r="AF1284" s="72">
        <f>VLOOKUP(Table1[[#This Row],[sheet]],Prg!$A$7:$J$31,5,FALSE)</f>
        <v>0</v>
      </c>
      <c r="AG1284" s="72">
        <f>ROW()</f>
        <v>1284</v>
      </c>
    </row>
    <row r="1285" spans="24:33" hidden="1" x14ac:dyDescent="0.35">
      <c r="X1285" s="66">
        <v>8</v>
      </c>
      <c r="Y1285" s="66" t="s">
        <v>474</v>
      </c>
      <c r="Z1285" s="66" t="s">
        <v>24</v>
      </c>
      <c r="AA1285" s="66" t="str">
        <f>IF(OR(VLOOKUP(Table1[[#This Row],[sheet]],Prg!$A$7:$F$31,6,FALSE)=Prg!$O$2,VLOOKUP(Table1[[#This Row],[sheet]],Prg!$A$7:$F$31,6,FALSE)=Prg!$O$3),"Yes","No")</f>
        <v>No</v>
      </c>
      <c r="AB1285" s="66">
        <v>2022</v>
      </c>
      <c r="AC1285" s="72">
        <v>15</v>
      </c>
      <c r="AD1285" s="66">
        <f ca="1">IF(ISERROR(VLOOKUP(Table1[[#This Row],[item]],INDIRECT("'"&amp;Table1[[#This Row],[sheet]]&amp;"'!$A$8:$T$42"),Table1[[#This Row],[r]],FALSE)),"",VLOOKUP(Table1[[#This Row],[item]],INDIRECT("'"&amp;Table1[[#This Row],[sheet]]&amp;"'!$A$8:$T$42"),Table1[[#This Row],[r]],FALSE))</f>
        <v>0</v>
      </c>
      <c r="AE1285" s="72" t="str">
        <f>IF(VLOOKUP(Table1[[#This Row],[sheet]],Prg!$A$7:$J$31,10,FALSE)="","",VLOOKUP(Table1[[#This Row],[sheet]],Prg!$A$7:$J$31,10,FALSE)*1)</f>
        <v/>
      </c>
      <c r="AF1285" s="72">
        <f>VLOOKUP(Table1[[#This Row],[sheet]],Prg!$A$7:$J$31,5,FALSE)</f>
        <v>0</v>
      </c>
      <c r="AG1285" s="72">
        <f>ROW()</f>
        <v>1285</v>
      </c>
    </row>
    <row r="1286" spans="24:33" hidden="1" x14ac:dyDescent="0.35">
      <c r="X1286" s="66">
        <v>8</v>
      </c>
      <c r="Y1286" s="66" t="s">
        <v>477</v>
      </c>
      <c r="Z1286" s="66" t="s">
        <v>25</v>
      </c>
      <c r="AA1286" s="66" t="str">
        <f>IF(OR(VLOOKUP(Table1[[#This Row],[sheet]],Prg!$A$7:$F$31,6,FALSE)=Prg!$O$2,VLOOKUP(Table1[[#This Row],[sheet]],Prg!$A$7:$F$31,6,FALSE)=Prg!$O$3),"Yes","No")</f>
        <v>No</v>
      </c>
      <c r="AB1286" s="66">
        <v>2022</v>
      </c>
      <c r="AC1286" s="72">
        <v>15</v>
      </c>
      <c r="AD1286" s="66">
        <f ca="1">IF(ISERROR(VLOOKUP(Table1[[#This Row],[item]],INDIRECT("'"&amp;Table1[[#This Row],[sheet]]&amp;"'!$A$8:$T$42"),Table1[[#This Row],[r]],FALSE)),"",VLOOKUP(Table1[[#This Row],[item]],INDIRECT("'"&amp;Table1[[#This Row],[sheet]]&amp;"'!$A$8:$T$42"),Table1[[#This Row],[r]],FALSE))</f>
        <v>0</v>
      </c>
      <c r="AE1286" s="72" t="str">
        <f>IF(VLOOKUP(Table1[[#This Row],[sheet]],Prg!$A$7:$J$31,10,FALSE)="","",VLOOKUP(Table1[[#This Row],[sheet]],Prg!$A$7:$J$31,10,FALSE)*1)</f>
        <v/>
      </c>
      <c r="AF1286" s="72">
        <f>VLOOKUP(Table1[[#This Row],[sheet]],Prg!$A$7:$J$31,5,FALSE)</f>
        <v>0</v>
      </c>
      <c r="AG1286" s="72">
        <f>ROW()</f>
        <v>1286</v>
      </c>
    </row>
    <row r="1287" spans="24:33" hidden="1" x14ac:dyDescent="0.35">
      <c r="X1287" s="66">
        <v>8</v>
      </c>
      <c r="Y1287" s="66" t="s">
        <v>478</v>
      </c>
      <c r="Z1287" s="66" t="s">
        <v>26</v>
      </c>
      <c r="AA1287" s="66" t="str">
        <f>IF(OR(VLOOKUP(Table1[[#This Row],[sheet]],Prg!$A$7:$F$31,6,FALSE)=Prg!$O$2,VLOOKUP(Table1[[#This Row],[sheet]],Prg!$A$7:$F$31,6,FALSE)=Prg!$O$3),"Yes","No")</f>
        <v>No</v>
      </c>
      <c r="AB1287" s="66">
        <v>2022</v>
      </c>
      <c r="AC1287" s="72">
        <v>15</v>
      </c>
      <c r="AD1287" s="66">
        <f ca="1">IF(ISERROR(VLOOKUP(Table1[[#This Row],[item]],INDIRECT("'"&amp;Table1[[#This Row],[sheet]]&amp;"'!$A$8:$T$42"),Table1[[#This Row],[r]],FALSE)),"",VLOOKUP(Table1[[#This Row],[item]],INDIRECT("'"&amp;Table1[[#This Row],[sheet]]&amp;"'!$A$8:$T$42"),Table1[[#This Row],[r]],FALSE))</f>
        <v>0</v>
      </c>
      <c r="AE1287" s="72" t="str">
        <f>IF(VLOOKUP(Table1[[#This Row],[sheet]],Prg!$A$7:$J$31,10,FALSE)="","",VLOOKUP(Table1[[#This Row],[sheet]],Prg!$A$7:$J$31,10,FALSE)*1)</f>
        <v/>
      </c>
      <c r="AF1287" s="72">
        <f>VLOOKUP(Table1[[#This Row],[sheet]],Prg!$A$7:$J$31,5,FALSE)</f>
        <v>0</v>
      </c>
      <c r="AG1287" s="72">
        <f>ROW()</f>
        <v>1287</v>
      </c>
    </row>
    <row r="1288" spans="24:33" hidden="1" x14ac:dyDescent="0.35">
      <c r="X1288" s="66">
        <v>8</v>
      </c>
      <c r="Y1288" s="66" t="s">
        <v>479</v>
      </c>
      <c r="Z1288" s="66" t="s">
        <v>27</v>
      </c>
      <c r="AA1288" s="66" t="str">
        <f>IF(OR(VLOOKUP(Table1[[#This Row],[sheet]],Prg!$A$7:$F$31,6,FALSE)=Prg!$O$2,VLOOKUP(Table1[[#This Row],[sheet]],Prg!$A$7:$F$31,6,FALSE)=Prg!$O$3),"Yes","No")</f>
        <v>No</v>
      </c>
      <c r="AB1288" s="66">
        <v>2022</v>
      </c>
      <c r="AC1288" s="72">
        <v>15</v>
      </c>
      <c r="AD1288" s="66">
        <f ca="1">IF(ISERROR(VLOOKUP(Table1[[#This Row],[item]],INDIRECT("'"&amp;Table1[[#This Row],[sheet]]&amp;"'!$A$8:$T$42"),Table1[[#This Row],[r]],FALSE)),"",VLOOKUP(Table1[[#This Row],[item]],INDIRECT("'"&amp;Table1[[#This Row],[sheet]]&amp;"'!$A$8:$T$42"),Table1[[#This Row],[r]],FALSE))</f>
        <v>0</v>
      </c>
      <c r="AE1288" s="72" t="str">
        <f>IF(VLOOKUP(Table1[[#This Row],[sheet]],Prg!$A$7:$J$31,10,FALSE)="","",VLOOKUP(Table1[[#This Row],[sheet]],Prg!$A$7:$J$31,10,FALSE)*1)</f>
        <v/>
      </c>
      <c r="AF1288" s="72">
        <f>VLOOKUP(Table1[[#This Row],[sheet]],Prg!$A$7:$J$31,5,FALSE)</f>
        <v>0</v>
      </c>
      <c r="AG1288" s="72">
        <f>ROW()</f>
        <v>1288</v>
      </c>
    </row>
    <row r="1289" spans="24:33" hidden="1" x14ac:dyDescent="0.35">
      <c r="X1289" s="66">
        <v>8</v>
      </c>
      <c r="Y1289" s="66" t="s">
        <v>475</v>
      </c>
      <c r="Z1289" s="66" t="s">
        <v>28</v>
      </c>
      <c r="AA1289" s="66" t="str">
        <f>IF(OR(VLOOKUP(Table1[[#This Row],[sheet]],Prg!$A$7:$F$31,6,FALSE)=Prg!$O$2,VLOOKUP(Table1[[#This Row],[sheet]],Prg!$A$7:$F$31,6,FALSE)=Prg!$O$3),"Yes","No")</f>
        <v>No</v>
      </c>
      <c r="AB1289" s="66">
        <v>2022</v>
      </c>
      <c r="AC1289" s="72">
        <v>15</v>
      </c>
      <c r="AD1289" s="66">
        <f ca="1">IF(ISERROR(VLOOKUP(Table1[[#This Row],[item]],INDIRECT("'"&amp;Table1[[#This Row],[sheet]]&amp;"'!$A$8:$T$42"),Table1[[#This Row],[r]],FALSE)),"",VLOOKUP(Table1[[#This Row],[item]],INDIRECT("'"&amp;Table1[[#This Row],[sheet]]&amp;"'!$A$8:$T$42"),Table1[[#This Row],[r]],FALSE))</f>
        <v>0</v>
      </c>
      <c r="AE1289" s="72" t="str">
        <f>IF(VLOOKUP(Table1[[#This Row],[sheet]],Prg!$A$7:$J$31,10,FALSE)="","",VLOOKUP(Table1[[#This Row],[sheet]],Prg!$A$7:$J$31,10,FALSE)*1)</f>
        <v/>
      </c>
      <c r="AF1289" s="72">
        <f>VLOOKUP(Table1[[#This Row],[sheet]],Prg!$A$7:$J$31,5,FALSE)</f>
        <v>0</v>
      </c>
      <c r="AG1289" s="72">
        <f>ROW()</f>
        <v>1289</v>
      </c>
    </row>
    <row r="1290" spans="24:33" hidden="1" x14ac:dyDescent="0.35">
      <c r="X1290" s="66">
        <v>8</v>
      </c>
      <c r="Y1290" s="66" t="s">
        <v>480</v>
      </c>
      <c r="Z1290" s="66" t="s">
        <v>29</v>
      </c>
      <c r="AA1290" s="66" t="str">
        <f>IF(OR(VLOOKUP(Table1[[#This Row],[sheet]],Prg!$A$7:$F$31,6,FALSE)=Prg!$O$2,VLOOKUP(Table1[[#This Row],[sheet]],Prg!$A$7:$F$31,6,FALSE)=Prg!$O$3),"Yes","No")</f>
        <v>No</v>
      </c>
      <c r="AB1290" s="66">
        <v>2022</v>
      </c>
      <c r="AC1290" s="72">
        <v>15</v>
      </c>
      <c r="AD1290" s="66">
        <f ca="1">IF(ISERROR(VLOOKUP(Table1[[#This Row],[item]],INDIRECT("'"&amp;Table1[[#This Row],[sheet]]&amp;"'!$A$8:$T$42"),Table1[[#This Row],[r]],FALSE)),"",VLOOKUP(Table1[[#This Row],[item]],INDIRECT("'"&amp;Table1[[#This Row],[sheet]]&amp;"'!$A$8:$T$42"),Table1[[#This Row],[r]],FALSE))</f>
        <v>0</v>
      </c>
      <c r="AE1290" s="72" t="str">
        <f>IF(VLOOKUP(Table1[[#This Row],[sheet]],Prg!$A$7:$J$31,10,FALSE)="","",VLOOKUP(Table1[[#This Row],[sheet]],Prg!$A$7:$J$31,10,FALSE)*1)</f>
        <v/>
      </c>
      <c r="AF1290" s="72">
        <f>VLOOKUP(Table1[[#This Row],[sheet]],Prg!$A$7:$J$31,5,FALSE)</f>
        <v>0</v>
      </c>
      <c r="AG1290" s="72">
        <f>ROW()</f>
        <v>1290</v>
      </c>
    </row>
    <row r="1291" spans="24:33" hidden="1" x14ac:dyDescent="0.35">
      <c r="X1291" s="66">
        <v>8</v>
      </c>
      <c r="Y1291" s="66" t="s">
        <v>481</v>
      </c>
      <c r="Z1291" s="66" t="s">
        <v>30</v>
      </c>
      <c r="AA1291" s="66" t="str">
        <f>IF(OR(VLOOKUP(Table1[[#This Row],[sheet]],Prg!$A$7:$F$31,6,FALSE)=Prg!$O$2,VLOOKUP(Table1[[#This Row],[sheet]],Prg!$A$7:$F$31,6,FALSE)=Prg!$O$3),"Yes","No")</f>
        <v>No</v>
      </c>
      <c r="AB1291" s="66">
        <v>2022</v>
      </c>
      <c r="AC1291" s="72">
        <v>15</v>
      </c>
      <c r="AD1291" s="66">
        <f ca="1">IF(ISERROR(VLOOKUP(Table1[[#This Row],[item]],INDIRECT("'"&amp;Table1[[#This Row],[sheet]]&amp;"'!$A$8:$T$42"),Table1[[#This Row],[r]],FALSE)),"",VLOOKUP(Table1[[#This Row],[item]],INDIRECT("'"&amp;Table1[[#This Row],[sheet]]&amp;"'!$A$8:$T$42"),Table1[[#This Row],[r]],FALSE))</f>
        <v>0</v>
      </c>
      <c r="AE1291" s="72" t="str">
        <f>IF(VLOOKUP(Table1[[#This Row],[sheet]],Prg!$A$7:$J$31,10,FALSE)="","",VLOOKUP(Table1[[#This Row],[sheet]],Prg!$A$7:$J$31,10,FALSE)*1)</f>
        <v/>
      </c>
      <c r="AF1291" s="72">
        <f>VLOOKUP(Table1[[#This Row],[sheet]],Prg!$A$7:$J$31,5,FALSE)</f>
        <v>0</v>
      </c>
      <c r="AG1291" s="72">
        <f>ROW()</f>
        <v>1291</v>
      </c>
    </row>
    <row r="1292" spans="24:33" hidden="1" x14ac:dyDescent="0.35">
      <c r="X1292" s="66">
        <v>8</v>
      </c>
      <c r="Y1292" s="66" t="s">
        <v>482</v>
      </c>
      <c r="Z1292" s="66" t="s">
        <v>27</v>
      </c>
      <c r="AA1292" s="66" t="str">
        <f>IF(OR(VLOOKUP(Table1[[#This Row],[sheet]],Prg!$A$7:$F$31,6,FALSE)=Prg!$O$2,VLOOKUP(Table1[[#This Row],[sheet]],Prg!$A$7:$F$31,6,FALSE)=Prg!$O$3),"Yes","No")</f>
        <v>No</v>
      </c>
      <c r="AB1292" s="66">
        <v>2022</v>
      </c>
      <c r="AC1292" s="72">
        <v>15</v>
      </c>
      <c r="AD1292" s="66">
        <f ca="1">IF(ISERROR(VLOOKUP(Table1[[#This Row],[item]],INDIRECT("'"&amp;Table1[[#This Row],[sheet]]&amp;"'!$A$8:$T$42"),Table1[[#This Row],[r]],FALSE)),"",VLOOKUP(Table1[[#This Row],[item]],INDIRECT("'"&amp;Table1[[#This Row],[sheet]]&amp;"'!$A$8:$T$42"),Table1[[#This Row],[r]],FALSE))</f>
        <v>0</v>
      </c>
      <c r="AE1292" s="72" t="str">
        <f>IF(VLOOKUP(Table1[[#This Row],[sheet]],Prg!$A$7:$J$31,10,FALSE)="","",VLOOKUP(Table1[[#This Row],[sheet]],Prg!$A$7:$J$31,10,FALSE)*1)</f>
        <v/>
      </c>
      <c r="AF1292" s="72">
        <f>VLOOKUP(Table1[[#This Row],[sheet]],Prg!$A$7:$J$31,5,FALSE)</f>
        <v>0</v>
      </c>
      <c r="AG1292" s="72">
        <f>ROW()</f>
        <v>1292</v>
      </c>
    </row>
    <row r="1293" spans="24:33" hidden="1" x14ac:dyDescent="0.35">
      <c r="X1293" s="66">
        <v>8</v>
      </c>
      <c r="Y1293" s="66" t="s">
        <v>476</v>
      </c>
      <c r="Z1293" s="66" t="s">
        <v>469</v>
      </c>
      <c r="AA1293" s="66" t="str">
        <f>IF(OR(VLOOKUP(Table1[[#This Row],[sheet]],Prg!$A$7:$F$31,6,FALSE)=Prg!$O$2,VLOOKUP(Table1[[#This Row],[sheet]],Prg!$A$7:$F$31,6,FALSE)=Prg!$O$3),"Yes","No")</f>
        <v>No</v>
      </c>
      <c r="AB1293" s="66">
        <v>2022</v>
      </c>
      <c r="AC1293" s="72">
        <v>15</v>
      </c>
      <c r="AD1293" s="66">
        <f ca="1">IF(ISERROR(VLOOKUP(Table1[[#This Row],[item]],INDIRECT("'"&amp;Table1[[#This Row],[sheet]]&amp;"'!$A$8:$T$42"),Table1[[#This Row],[r]],FALSE)),"",VLOOKUP(Table1[[#This Row],[item]],INDIRECT("'"&amp;Table1[[#This Row],[sheet]]&amp;"'!$A$8:$T$42"),Table1[[#This Row],[r]],FALSE))</f>
        <v>0</v>
      </c>
      <c r="AE1293" s="72" t="str">
        <f>IF(VLOOKUP(Table1[[#This Row],[sheet]],Prg!$A$7:$J$31,10,FALSE)="","",VLOOKUP(Table1[[#This Row],[sheet]],Prg!$A$7:$J$31,10,FALSE)*1)</f>
        <v/>
      </c>
      <c r="AF1293" s="72">
        <f>VLOOKUP(Table1[[#This Row],[sheet]],Prg!$A$7:$J$31,5,FALSE)</f>
        <v>0</v>
      </c>
      <c r="AG1293" s="72">
        <f>ROW()</f>
        <v>1293</v>
      </c>
    </row>
    <row r="1294" spans="24:33" hidden="1" x14ac:dyDescent="0.35">
      <c r="X1294" s="66">
        <v>8</v>
      </c>
      <c r="Y1294" s="66" t="s">
        <v>483</v>
      </c>
      <c r="Z1294" s="66" t="s">
        <v>470</v>
      </c>
      <c r="AA1294" s="66" t="str">
        <f>IF(OR(VLOOKUP(Table1[[#This Row],[sheet]],Prg!$A$7:$F$31,6,FALSE)=Prg!$O$2,VLOOKUP(Table1[[#This Row],[sheet]],Prg!$A$7:$F$31,6,FALSE)=Prg!$O$3),"Yes","No")</f>
        <v>No</v>
      </c>
      <c r="AB1294" s="66">
        <v>2022</v>
      </c>
      <c r="AC1294" s="72">
        <v>15</v>
      </c>
      <c r="AD1294" s="66">
        <f ca="1">IF(ISERROR(VLOOKUP(Table1[[#This Row],[item]],INDIRECT("'"&amp;Table1[[#This Row],[sheet]]&amp;"'!$A$8:$T$42"),Table1[[#This Row],[r]],FALSE)),"",VLOOKUP(Table1[[#This Row],[item]],INDIRECT("'"&amp;Table1[[#This Row],[sheet]]&amp;"'!$A$8:$T$42"),Table1[[#This Row],[r]],FALSE))</f>
        <v>0</v>
      </c>
      <c r="AE1294" s="72" t="str">
        <f>IF(VLOOKUP(Table1[[#This Row],[sheet]],Prg!$A$7:$J$31,10,FALSE)="","",VLOOKUP(Table1[[#This Row],[sheet]],Prg!$A$7:$J$31,10,FALSE)*1)</f>
        <v/>
      </c>
      <c r="AF1294" s="72">
        <f>VLOOKUP(Table1[[#This Row],[sheet]],Prg!$A$7:$J$31,5,FALSE)</f>
        <v>0</v>
      </c>
      <c r="AG1294" s="72">
        <f>ROW()</f>
        <v>1294</v>
      </c>
    </row>
    <row r="1295" spans="24:33" hidden="1" x14ac:dyDescent="0.35">
      <c r="X1295" s="66">
        <v>8</v>
      </c>
      <c r="Y1295" s="66" t="s">
        <v>484</v>
      </c>
      <c r="Z1295" s="66" t="s">
        <v>471</v>
      </c>
      <c r="AA1295" s="66" t="str">
        <f>IF(OR(VLOOKUP(Table1[[#This Row],[sheet]],Prg!$A$7:$F$31,6,FALSE)=Prg!$O$2,VLOOKUP(Table1[[#This Row],[sheet]],Prg!$A$7:$F$31,6,FALSE)=Prg!$O$3),"Yes","No")</f>
        <v>No</v>
      </c>
      <c r="AB1295" s="66">
        <v>2022</v>
      </c>
      <c r="AC1295" s="72">
        <v>15</v>
      </c>
      <c r="AD1295" s="66">
        <f ca="1">IF(ISERROR(VLOOKUP(Table1[[#This Row],[item]],INDIRECT("'"&amp;Table1[[#This Row],[sheet]]&amp;"'!$A$8:$T$42"),Table1[[#This Row],[r]],FALSE)),"",VLOOKUP(Table1[[#This Row],[item]],INDIRECT("'"&amp;Table1[[#This Row],[sheet]]&amp;"'!$A$8:$T$42"),Table1[[#This Row],[r]],FALSE))</f>
        <v>0</v>
      </c>
      <c r="AE1295" s="72" t="str">
        <f>IF(VLOOKUP(Table1[[#This Row],[sheet]],Prg!$A$7:$J$31,10,FALSE)="","",VLOOKUP(Table1[[#This Row],[sheet]],Prg!$A$7:$J$31,10,FALSE)*1)</f>
        <v/>
      </c>
      <c r="AF1295" s="72">
        <f>VLOOKUP(Table1[[#This Row],[sheet]],Prg!$A$7:$J$31,5,FALSE)</f>
        <v>0</v>
      </c>
      <c r="AG1295" s="72">
        <f>ROW()</f>
        <v>1295</v>
      </c>
    </row>
    <row r="1296" spans="24:33" hidden="1" x14ac:dyDescent="0.35">
      <c r="X1296" s="66">
        <v>8</v>
      </c>
      <c r="Y1296" s="66" t="s">
        <v>485</v>
      </c>
      <c r="Z1296" s="66" t="s">
        <v>472</v>
      </c>
      <c r="AA1296" s="66" t="str">
        <f>IF(OR(VLOOKUP(Table1[[#This Row],[sheet]],Prg!$A$7:$F$31,6,FALSE)=Prg!$O$2,VLOOKUP(Table1[[#This Row],[sheet]],Prg!$A$7:$F$31,6,FALSE)=Prg!$O$3),"Yes","No")</f>
        <v>No</v>
      </c>
      <c r="AB1296" s="66">
        <v>2022</v>
      </c>
      <c r="AC1296" s="72">
        <v>15</v>
      </c>
      <c r="AD1296" s="66">
        <f ca="1">IF(ISERROR(VLOOKUP(Table1[[#This Row],[item]],INDIRECT("'"&amp;Table1[[#This Row],[sheet]]&amp;"'!$A$8:$T$42"),Table1[[#This Row],[r]],FALSE)),"",VLOOKUP(Table1[[#This Row],[item]],INDIRECT("'"&amp;Table1[[#This Row],[sheet]]&amp;"'!$A$8:$T$42"),Table1[[#This Row],[r]],FALSE))</f>
        <v>0</v>
      </c>
      <c r="AE1296" s="72" t="str">
        <f>IF(VLOOKUP(Table1[[#This Row],[sheet]],Prg!$A$7:$J$31,10,FALSE)="","",VLOOKUP(Table1[[#This Row],[sheet]],Prg!$A$7:$J$31,10,FALSE)*1)</f>
        <v/>
      </c>
      <c r="AF1296" s="72">
        <f>VLOOKUP(Table1[[#This Row],[sheet]],Prg!$A$7:$J$31,5,FALSE)</f>
        <v>0</v>
      </c>
      <c r="AG1296" s="72">
        <f>ROW()</f>
        <v>1296</v>
      </c>
    </row>
    <row r="1297" spans="24:33" hidden="1" x14ac:dyDescent="0.35">
      <c r="X1297" s="66">
        <v>8</v>
      </c>
      <c r="Y1297" s="66" t="s">
        <v>486</v>
      </c>
      <c r="Z1297" s="66" t="s">
        <v>31</v>
      </c>
      <c r="AA1297" s="66" t="str">
        <f>IF(OR(VLOOKUP(Table1[[#This Row],[sheet]],Prg!$A$7:$F$31,6,FALSE)=Prg!$O$2,VLOOKUP(Table1[[#This Row],[sheet]],Prg!$A$7:$F$31,6,FALSE)=Prg!$O$3),"Yes","No")</f>
        <v>No</v>
      </c>
      <c r="AB1297" s="66">
        <v>2022</v>
      </c>
      <c r="AC1297" s="72">
        <v>15</v>
      </c>
      <c r="AD1297" s="66">
        <f ca="1">IF(ISERROR(VLOOKUP(Table1[[#This Row],[item]],INDIRECT("'"&amp;Table1[[#This Row],[sheet]]&amp;"'!$A$8:$T$42"),Table1[[#This Row],[r]],FALSE)),"",VLOOKUP(Table1[[#This Row],[item]],INDIRECT("'"&amp;Table1[[#This Row],[sheet]]&amp;"'!$A$8:$T$42"),Table1[[#This Row],[r]],FALSE))</f>
        <v>0</v>
      </c>
      <c r="AE1297" s="72" t="str">
        <f>IF(VLOOKUP(Table1[[#This Row],[sheet]],Prg!$A$7:$J$31,10,FALSE)="","",VLOOKUP(Table1[[#This Row],[sheet]],Prg!$A$7:$J$31,10,FALSE)*1)</f>
        <v/>
      </c>
      <c r="AF1297" s="72">
        <f>VLOOKUP(Table1[[#This Row],[sheet]],Prg!$A$7:$J$31,5,FALSE)</f>
        <v>0</v>
      </c>
      <c r="AG1297" s="72">
        <f>ROW()</f>
        <v>1297</v>
      </c>
    </row>
    <row r="1298" spans="24:33" hidden="1" x14ac:dyDescent="0.35">
      <c r="X1298" s="66">
        <v>8</v>
      </c>
      <c r="Y1298" s="66" t="s">
        <v>487</v>
      </c>
      <c r="Z1298" s="66" t="s">
        <v>12</v>
      </c>
      <c r="AA1298" s="66" t="str">
        <f>IF(OR(VLOOKUP(Table1[[#This Row],[sheet]],Prg!$A$7:$F$31,6,FALSE)=Prg!$O$2,VLOOKUP(Table1[[#This Row],[sheet]],Prg!$A$7:$F$31,6,FALSE)=Prg!$O$3),"Yes","No")</f>
        <v>No</v>
      </c>
      <c r="AB1298" s="66">
        <v>2023</v>
      </c>
      <c r="AC1298" s="72">
        <v>16</v>
      </c>
      <c r="AD1298" s="66">
        <f ca="1">IF(ISERROR(VLOOKUP(Table1[[#This Row],[item]],INDIRECT("'"&amp;Table1[[#This Row],[sheet]]&amp;"'!$A$8:$T$42"),Table1[[#This Row],[r]],FALSE)),"",VLOOKUP(Table1[[#This Row],[item]],INDIRECT("'"&amp;Table1[[#This Row],[sheet]]&amp;"'!$A$8:$T$42"),Table1[[#This Row],[r]],FALSE))</f>
        <v>0</v>
      </c>
      <c r="AE1298" s="72" t="str">
        <f>IF(VLOOKUP(Table1[[#This Row],[sheet]],Prg!$A$7:$J$31,10,FALSE)="","",VLOOKUP(Table1[[#This Row],[sheet]],Prg!$A$7:$J$31,10,FALSE)*1)</f>
        <v/>
      </c>
      <c r="AF1298" s="72">
        <f>VLOOKUP(Table1[[#This Row],[sheet]],Prg!$A$7:$J$31,5,FALSE)</f>
        <v>0</v>
      </c>
      <c r="AG1298" s="72">
        <f>ROW()</f>
        <v>1298</v>
      </c>
    </row>
    <row r="1299" spans="24:33" hidden="1" x14ac:dyDescent="0.35">
      <c r="X1299" s="66">
        <v>8</v>
      </c>
      <c r="Y1299" s="66" t="s">
        <v>488</v>
      </c>
      <c r="Z1299" s="66" t="s">
        <v>13</v>
      </c>
      <c r="AA1299" s="66" t="str">
        <f>IF(OR(VLOOKUP(Table1[[#This Row],[sheet]],Prg!$A$7:$F$31,6,FALSE)=Prg!$O$2,VLOOKUP(Table1[[#This Row],[sheet]],Prg!$A$7:$F$31,6,FALSE)=Prg!$O$3),"Yes","No")</f>
        <v>No</v>
      </c>
      <c r="AB1299" s="66">
        <v>2023</v>
      </c>
      <c r="AC1299" s="72">
        <v>16</v>
      </c>
      <c r="AD1299" s="66">
        <f ca="1">IF(ISERROR(VLOOKUP(Table1[[#This Row],[item]],INDIRECT("'"&amp;Table1[[#This Row],[sheet]]&amp;"'!$A$8:$T$42"),Table1[[#This Row],[r]],FALSE)),"",VLOOKUP(Table1[[#This Row],[item]],INDIRECT("'"&amp;Table1[[#This Row],[sheet]]&amp;"'!$A$8:$T$42"),Table1[[#This Row],[r]],FALSE))</f>
        <v>0</v>
      </c>
      <c r="AE1299" s="72" t="str">
        <f>IF(VLOOKUP(Table1[[#This Row],[sheet]],Prg!$A$7:$J$31,10,FALSE)="","",VLOOKUP(Table1[[#This Row],[sheet]],Prg!$A$7:$J$31,10,FALSE)*1)</f>
        <v/>
      </c>
      <c r="AF1299" s="72">
        <f>VLOOKUP(Table1[[#This Row],[sheet]],Prg!$A$7:$J$31,5,FALSE)</f>
        <v>0</v>
      </c>
      <c r="AG1299" s="72">
        <f>ROW()</f>
        <v>1299</v>
      </c>
    </row>
    <row r="1300" spans="24:33" hidden="1" x14ac:dyDescent="0.35">
      <c r="X1300" s="66">
        <v>8</v>
      </c>
      <c r="Y1300" s="66" t="s">
        <v>489</v>
      </c>
      <c r="Z1300" s="66" t="s">
        <v>14</v>
      </c>
      <c r="AA1300" s="66" t="str">
        <f>IF(OR(VLOOKUP(Table1[[#This Row],[sheet]],Prg!$A$7:$F$31,6,FALSE)=Prg!$O$2,VLOOKUP(Table1[[#This Row],[sheet]],Prg!$A$7:$F$31,6,FALSE)=Prg!$O$3),"Yes","No")</f>
        <v>No</v>
      </c>
      <c r="AB1300" s="66">
        <v>2023</v>
      </c>
      <c r="AC1300" s="72">
        <v>16</v>
      </c>
      <c r="AD1300" s="66">
        <f ca="1">IF(ISERROR(VLOOKUP(Table1[[#This Row],[item]],INDIRECT("'"&amp;Table1[[#This Row],[sheet]]&amp;"'!$A$8:$T$42"),Table1[[#This Row],[r]],FALSE)),"",VLOOKUP(Table1[[#This Row],[item]],INDIRECT("'"&amp;Table1[[#This Row],[sheet]]&amp;"'!$A$8:$T$42"),Table1[[#This Row],[r]],FALSE))</f>
        <v>0</v>
      </c>
      <c r="AE1300" s="72" t="str">
        <f>IF(VLOOKUP(Table1[[#This Row],[sheet]],Prg!$A$7:$J$31,10,FALSE)="","",VLOOKUP(Table1[[#This Row],[sheet]],Prg!$A$7:$J$31,10,FALSE)*1)</f>
        <v/>
      </c>
      <c r="AF1300" s="72">
        <f>VLOOKUP(Table1[[#This Row],[sheet]],Prg!$A$7:$J$31,5,FALSE)</f>
        <v>0</v>
      </c>
      <c r="AG1300" s="72">
        <f>ROW()</f>
        <v>1300</v>
      </c>
    </row>
    <row r="1301" spans="24:33" hidden="1" x14ac:dyDescent="0.35">
      <c r="X1301" s="66">
        <v>8</v>
      </c>
      <c r="Y1301" s="66" t="s">
        <v>490</v>
      </c>
      <c r="Z1301" s="66" t="s">
        <v>464</v>
      </c>
      <c r="AA1301" s="66" t="str">
        <f>IF(OR(VLOOKUP(Table1[[#This Row],[sheet]],Prg!$A$7:$F$31,6,FALSE)=Prg!$O$2,VLOOKUP(Table1[[#This Row],[sheet]],Prg!$A$7:$F$31,6,FALSE)=Prg!$O$3),"Yes","No")</f>
        <v>No</v>
      </c>
      <c r="AB1301" s="66">
        <v>2023</v>
      </c>
      <c r="AC1301" s="72">
        <v>16</v>
      </c>
      <c r="AD1301" s="66">
        <f ca="1">IF(ISERROR(VLOOKUP(Table1[[#This Row],[item]],INDIRECT("'"&amp;Table1[[#This Row],[sheet]]&amp;"'!$A$8:$T$42"),Table1[[#This Row],[r]],FALSE)),"",VLOOKUP(Table1[[#This Row],[item]],INDIRECT("'"&amp;Table1[[#This Row],[sheet]]&amp;"'!$A$8:$T$42"),Table1[[#This Row],[r]],FALSE))</f>
        <v>0</v>
      </c>
      <c r="AE1301" s="72" t="str">
        <f>IF(VLOOKUP(Table1[[#This Row],[sheet]],Prg!$A$7:$J$31,10,FALSE)="","",VLOOKUP(Table1[[#This Row],[sheet]],Prg!$A$7:$J$31,10,FALSE)*1)</f>
        <v/>
      </c>
      <c r="AF1301" s="72">
        <f>VLOOKUP(Table1[[#This Row],[sheet]],Prg!$A$7:$J$31,5,FALSE)</f>
        <v>0</v>
      </c>
      <c r="AG1301" s="72">
        <f>ROW()</f>
        <v>1301</v>
      </c>
    </row>
    <row r="1302" spans="24:33" hidden="1" x14ac:dyDescent="0.35">
      <c r="X1302" s="66">
        <v>8</v>
      </c>
      <c r="Y1302" s="66" t="s">
        <v>491</v>
      </c>
      <c r="Z1302" s="66" t="s">
        <v>15</v>
      </c>
      <c r="AA1302" s="66" t="str">
        <f>IF(OR(VLOOKUP(Table1[[#This Row],[sheet]],Prg!$A$7:$F$31,6,FALSE)=Prg!$O$2,VLOOKUP(Table1[[#This Row],[sheet]],Prg!$A$7:$F$31,6,FALSE)=Prg!$O$3),"Yes","No")</f>
        <v>No</v>
      </c>
      <c r="AB1302" s="66">
        <v>2023</v>
      </c>
      <c r="AC1302" s="72">
        <v>16</v>
      </c>
      <c r="AD1302" s="66">
        <f ca="1">IF(ISERROR(VLOOKUP(Table1[[#This Row],[item]],INDIRECT("'"&amp;Table1[[#This Row],[sheet]]&amp;"'!$A$8:$T$42"),Table1[[#This Row],[r]],FALSE)),"",VLOOKUP(Table1[[#This Row],[item]],INDIRECT("'"&amp;Table1[[#This Row],[sheet]]&amp;"'!$A$8:$T$42"),Table1[[#This Row],[r]],FALSE))</f>
        <v>0</v>
      </c>
      <c r="AE1302" s="72" t="str">
        <f>IF(VLOOKUP(Table1[[#This Row],[sheet]],Prg!$A$7:$J$31,10,FALSE)="","",VLOOKUP(Table1[[#This Row],[sheet]],Prg!$A$7:$J$31,10,FALSE)*1)</f>
        <v/>
      </c>
      <c r="AF1302" s="72">
        <f>VLOOKUP(Table1[[#This Row],[sheet]],Prg!$A$7:$J$31,5,FALSE)</f>
        <v>0</v>
      </c>
      <c r="AG1302" s="72">
        <f>ROW()</f>
        <v>1302</v>
      </c>
    </row>
    <row r="1303" spans="24:33" hidden="1" x14ac:dyDescent="0.35">
      <c r="X1303" s="66">
        <v>8</v>
      </c>
      <c r="Y1303" s="66" t="s">
        <v>492</v>
      </c>
      <c r="Z1303" s="66" t="s">
        <v>16</v>
      </c>
      <c r="AA1303" s="66" t="str">
        <f>IF(OR(VLOOKUP(Table1[[#This Row],[sheet]],Prg!$A$7:$F$31,6,FALSE)=Prg!$O$2,VLOOKUP(Table1[[#This Row],[sheet]],Prg!$A$7:$F$31,6,FALSE)=Prg!$O$3),"Yes","No")</f>
        <v>No</v>
      </c>
      <c r="AB1303" s="66">
        <v>2023</v>
      </c>
      <c r="AC1303" s="72">
        <v>16</v>
      </c>
      <c r="AD1303" s="66">
        <f ca="1">IF(ISERROR(VLOOKUP(Table1[[#This Row],[item]],INDIRECT("'"&amp;Table1[[#This Row],[sheet]]&amp;"'!$A$8:$T$42"),Table1[[#This Row],[r]],FALSE)),"",VLOOKUP(Table1[[#This Row],[item]],INDIRECT("'"&amp;Table1[[#This Row],[sheet]]&amp;"'!$A$8:$T$42"),Table1[[#This Row],[r]],FALSE))</f>
        <v>0</v>
      </c>
      <c r="AE1303" s="72" t="str">
        <f>IF(VLOOKUP(Table1[[#This Row],[sheet]],Prg!$A$7:$J$31,10,FALSE)="","",VLOOKUP(Table1[[#This Row],[sheet]],Prg!$A$7:$J$31,10,FALSE)*1)</f>
        <v/>
      </c>
      <c r="AF1303" s="72">
        <f>VLOOKUP(Table1[[#This Row],[sheet]],Prg!$A$7:$J$31,5,FALSE)</f>
        <v>0</v>
      </c>
      <c r="AG1303" s="72">
        <f>ROW()</f>
        <v>1303</v>
      </c>
    </row>
    <row r="1304" spans="24:33" hidden="1" x14ac:dyDescent="0.35">
      <c r="X1304" s="66">
        <v>8</v>
      </c>
      <c r="Y1304" s="66" t="s">
        <v>493</v>
      </c>
      <c r="Z1304" s="66" t="s">
        <v>17</v>
      </c>
      <c r="AA1304" s="66" t="str">
        <f>IF(OR(VLOOKUP(Table1[[#This Row],[sheet]],Prg!$A$7:$F$31,6,FALSE)=Prg!$O$2,VLOOKUP(Table1[[#This Row],[sheet]],Prg!$A$7:$F$31,6,FALSE)=Prg!$O$3),"Yes","No")</f>
        <v>No</v>
      </c>
      <c r="AB1304" s="66">
        <v>2023</v>
      </c>
      <c r="AC1304" s="72">
        <v>16</v>
      </c>
      <c r="AD1304" s="66">
        <f ca="1">IF(ISERROR(VLOOKUP(Table1[[#This Row],[item]],INDIRECT("'"&amp;Table1[[#This Row],[sheet]]&amp;"'!$A$8:$T$42"),Table1[[#This Row],[r]],FALSE)),"",VLOOKUP(Table1[[#This Row],[item]],INDIRECT("'"&amp;Table1[[#This Row],[sheet]]&amp;"'!$A$8:$T$42"),Table1[[#This Row],[r]],FALSE))</f>
        <v>0</v>
      </c>
      <c r="AE1304" s="72" t="str">
        <f>IF(VLOOKUP(Table1[[#This Row],[sheet]],Prg!$A$7:$J$31,10,FALSE)="","",VLOOKUP(Table1[[#This Row],[sheet]],Prg!$A$7:$J$31,10,FALSE)*1)</f>
        <v/>
      </c>
      <c r="AF1304" s="72">
        <f>VLOOKUP(Table1[[#This Row],[sheet]],Prg!$A$7:$J$31,5,FALSE)</f>
        <v>0</v>
      </c>
      <c r="AG1304" s="72">
        <f>ROW()</f>
        <v>1304</v>
      </c>
    </row>
    <row r="1305" spans="24:33" hidden="1" x14ac:dyDescent="0.35">
      <c r="X1305" s="66">
        <v>8</v>
      </c>
      <c r="Y1305" s="66" t="s">
        <v>494</v>
      </c>
      <c r="Z1305" s="66" t="s">
        <v>465</v>
      </c>
      <c r="AA1305" s="66" t="str">
        <f>IF(OR(VLOOKUP(Table1[[#This Row],[sheet]],Prg!$A$7:$F$31,6,FALSE)=Prg!$O$2,VLOOKUP(Table1[[#This Row],[sheet]],Prg!$A$7:$F$31,6,FALSE)=Prg!$O$3),"Yes","No")</f>
        <v>No</v>
      </c>
      <c r="AB1305" s="66">
        <v>2023</v>
      </c>
      <c r="AC1305" s="72">
        <v>16</v>
      </c>
      <c r="AD1305" s="66">
        <f ca="1">IF(ISERROR(VLOOKUP(Table1[[#This Row],[item]],INDIRECT("'"&amp;Table1[[#This Row],[sheet]]&amp;"'!$A$8:$T$42"),Table1[[#This Row],[r]],FALSE)),"",VLOOKUP(Table1[[#This Row],[item]],INDIRECT("'"&amp;Table1[[#This Row],[sheet]]&amp;"'!$A$8:$T$42"),Table1[[#This Row],[r]],FALSE))</f>
        <v>0</v>
      </c>
      <c r="AE1305" s="72" t="str">
        <f>IF(VLOOKUP(Table1[[#This Row],[sheet]],Prg!$A$7:$J$31,10,FALSE)="","",VLOOKUP(Table1[[#This Row],[sheet]],Prg!$A$7:$J$31,10,FALSE)*1)</f>
        <v/>
      </c>
      <c r="AF1305" s="72">
        <f>VLOOKUP(Table1[[#This Row],[sheet]],Prg!$A$7:$J$31,5,FALSE)</f>
        <v>0</v>
      </c>
      <c r="AG1305" s="72">
        <f>ROW()</f>
        <v>1305</v>
      </c>
    </row>
    <row r="1306" spans="24:33" hidden="1" x14ac:dyDescent="0.35">
      <c r="X1306" s="66">
        <v>8</v>
      </c>
      <c r="Y1306" s="66" t="s">
        <v>495</v>
      </c>
      <c r="Z1306" s="66" t="s">
        <v>18</v>
      </c>
      <c r="AA1306" s="66" t="str">
        <f>IF(OR(VLOOKUP(Table1[[#This Row],[sheet]],Prg!$A$7:$F$31,6,FALSE)=Prg!$O$2,VLOOKUP(Table1[[#This Row],[sheet]],Prg!$A$7:$F$31,6,FALSE)=Prg!$O$3),"Yes","No")</f>
        <v>No</v>
      </c>
      <c r="AB1306" s="66">
        <v>2023</v>
      </c>
      <c r="AC1306" s="72">
        <v>16</v>
      </c>
      <c r="AD1306" s="66">
        <f ca="1">IF(ISERROR(VLOOKUP(Table1[[#This Row],[item]],INDIRECT("'"&amp;Table1[[#This Row],[sheet]]&amp;"'!$A$8:$T$42"),Table1[[#This Row],[r]],FALSE)),"",VLOOKUP(Table1[[#This Row],[item]],INDIRECT("'"&amp;Table1[[#This Row],[sheet]]&amp;"'!$A$8:$T$42"),Table1[[#This Row],[r]],FALSE))</f>
        <v>0</v>
      </c>
      <c r="AE1306" s="72" t="str">
        <f>IF(VLOOKUP(Table1[[#This Row],[sheet]],Prg!$A$7:$J$31,10,FALSE)="","",VLOOKUP(Table1[[#This Row],[sheet]],Prg!$A$7:$J$31,10,FALSE)*1)</f>
        <v/>
      </c>
      <c r="AF1306" s="72">
        <f>VLOOKUP(Table1[[#This Row],[sheet]],Prg!$A$7:$J$31,5,FALSE)</f>
        <v>0</v>
      </c>
      <c r="AG1306" s="72">
        <f>ROW()</f>
        <v>1306</v>
      </c>
    </row>
    <row r="1307" spans="24:33" hidden="1" x14ac:dyDescent="0.35">
      <c r="X1307" s="66">
        <v>8</v>
      </c>
      <c r="Y1307" s="66" t="s">
        <v>496</v>
      </c>
      <c r="Z1307" s="66" t="s">
        <v>19</v>
      </c>
      <c r="AA1307" s="66" t="str">
        <f>IF(OR(VLOOKUP(Table1[[#This Row],[sheet]],Prg!$A$7:$F$31,6,FALSE)=Prg!$O$2,VLOOKUP(Table1[[#This Row],[sheet]],Prg!$A$7:$F$31,6,FALSE)=Prg!$O$3),"Yes","No")</f>
        <v>No</v>
      </c>
      <c r="AB1307" s="66">
        <v>2023</v>
      </c>
      <c r="AC1307" s="72">
        <v>16</v>
      </c>
      <c r="AD1307" s="66">
        <f ca="1">IF(ISERROR(VLOOKUP(Table1[[#This Row],[item]],INDIRECT("'"&amp;Table1[[#This Row],[sheet]]&amp;"'!$A$8:$T$42"),Table1[[#This Row],[r]],FALSE)),"",VLOOKUP(Table1[[#This Row],[item]],INDIRECT("'"&amp;Table1[[#This Row],[sheet]]&amp;"'!$A$8:$T$42"),Table1[[#This Row],[r]],FALSE))</f>
        <v>0</v>
      </c>
      <c r="AE1307" s="72" t="str">
        <f>IF(VLOOKUP(Table1[[#This Row],[sheet]],Prg!$A$7:$J$31,10,FALSE)="","",VLOOKUP(Table1[[#This Row],[sheet]],Prg!$A$7:$J$31,10,FALSE)*1)</f>
        <v/>
      </c>
      <c r="AF1307" s="72">
        <f>VLOOKUP(Table1[[#This Row],[sheet]],Prg!$A$7:$J$31,5,FALSE)</f>
        <v>0</v>
      </c>
      <c r="AG1307" s="72">
        <f>ROW()</f>
        <v>1307</v>
      </c>
    </row>
    <row r="1308" spans="24:33" hidden="1" x14ac:dyDescent="0.35">
      <c r="X1308" s="66">
        <v>8</v>
      </c>
      <c r="Y1308" s="66" t="s">
        <v>497</v>
      </c>
      <c r="Z1308" s="66" t="s">
        <v>20</v>
      </c>
      <c r="AA1308" s="66" t="str">
        <f>IF(OR(VLOOKUP(Table1[[#This Row],[sheet]],Prg!$A$7:$F$31,6,FALSE)=Prg!$O$2,VLOOKUP(Table1[[#This Row],[sheet]],Prg!$A$7:$F$31,6,FALSE)=Prg!$O$3),"Yes","No")</f>
        <v>No</v>
      </c>
      <c r="AB1308" s="66">
        <v>2023</v>
      </c>
      <c r="AC1308" s="72">
        <v>16</v>
      </c>
      <c r="AD1308" s="66">
        <f ca="1">IF(ISERROR(VLOOKUP(Table1[[#This Row],[item]],INDIRECT("'"&amp;Table1[[#This Row],[sheet]]&amp;"'!$A$8:$T$42"),Table1[[#This Row],[r]],FALSE)),"",VLOOKUP(Table1[[#This Row],[item]],INDIRECT("'"&amp;Table1[[#This Row],[sheet]]&amp;"'!$A$8:$T$42"),Table1[[#This Row],[r]],FALSE))</f>
        <v>0</v>
      </c>
      <c r="AE1308" s="72" t="str">
        <f>IF(VLOOKUP(Table1[[#This Row],[sheet]],Prg!$A$7:$J$31,10,FALSE)="","",VLOOKUP(Table1[[#This Row],[sheet]],Prg!$A$7:$J$31,10,FALSE)*1)</f>
        <v/>
      </c>
      <c r="AF1308" s="72">
        <f>VLOOKUP(Table1[[#This Row],[sheet]],Prg!$A$7:$J$31,5,FALSE)</f>
        <v>0</v>
      </c>
      <c r="AG1308" s="72">
        <f>ROW()</f>
        <v>1308</v>
      </c>
    </row>
    <row r="1309" spans="24:33" hidden="1" x14ac:dyDescent="0.35">
      <c r="X1309" s="66">
        <v>8</v>
      </c>
      <c r="Y1309" s="66" t="s">
        <v>498</v>
      </c>
      <c r="Z1309" s="66" t="s">
        <v>466</v>
      </c>
      <c r="AA1309" s="66" t="str">
        <f>IF(OR(VLOOKUP(Table1[[#This Row],[sheet]],Prg!$A$7:$F$31,6,FALSE)=Prg!$O$2,VLOOKUP(Table1[[#This Row],[sheet]],Prg!$A$7:$F$31,6,FALSE)=Prg!$O$3),"Yes","No")</f>
        <v>No</v>
      </c>
      <c r="AB1309" s="66">
        <v>2023</v>
      </c>
      <c r="AC1309" s="72">
        <v>16</v>
      </c>
      <c r="AD1309" s="66">
        <f ca="1">IF(ISERROR(VLOOKUP(Table1[[#This Row],[item]],INDIRECT("'"&amp;Table1[[#This Row],[sheet]]&amp;"'!$A$8:$T$42"),Table1[[#This Row],[r]],FALSE)),"",VLOOKUP(Table1[[#This Row],[item]],INDIRECT("'"&amp;Table1[[#This Row],[sheet]]&amp;"'!$A$8:$T$42"),Table1[[#This Row],[r]],FALSE))</f>
        <v>0</v>
      </c>
      <c r="AE1309" s="72" t="str">
        <f>IF(VLOOKUP(Table1[[#This Row],[sheet]],Prg!$A$7:$J$31,10,FALSE)="","",VLOOKUP(Table1[[#This Row],[sheet]],Prg!$A$7:$J$31,10,FALSE)*1)</f>
        <v/>
      </c>
      <c r="AF1309" s="72">
        <f>VLOOKUP(Table1[[#This Row],[sheet]],Prg!$A$7:$J$31,5,FALSE)</f>
        <v>0</v>
      </c>
      <c r="AG1309" s="72">
        <f>ROW()</f>
        <v>1309</v>
      </c>
    </row>
    <row r="1310" spans="24:33" hidden="1" x14ac:dyDescent="0.35">
      <c r="X1310" s="66">
        <v>8</v>
      </c>
      <c r="Y1310" s="66" t="s">
        <v>499</v>
      </c>
      <c r="Z1310" s="66" t="s">
        <v>21</v>
      </c>
      <c r="AA1310" s="66" t="str">
        <f>IF(OR(VLOOKUP(Table1[[#This Row],[sheet]],Prg!$A$7:$F$31,6,FALSE)=Prg!$O$2,VLOOKUP(Table1[[#This Row],[sheet]],Prg!$A$7:$F$31,6,FALSE)=Prg!$O$3),"Yes","No")</f>
        <v>No</v>
      </c>
      <c r="AB1310" s="66">
        <v>2023</v>
      </c>
      <c r="AC1310" s="72">
        <v>16</v>
      </c>
      <c r="AD1310" s="66">
        <f ca="1">IF(ISERROR(VLOOKUP(Table1[[#This Row],[item]],INDIRECT("'"&amp;Table1[[#This Row],[sheet]]&amp;"'!$A$8:$T$42"),Table1[[#This Row],[r]],FALSE)),"",VLOOKUP(Table1[[#This Row],[item]],INDIRECT("'"&amp;Table1[[#This Row],[sheet]]&amp;"'!$A$8:$T$42"),Table1[[#This Row],[r]],FALSE))</f>
        <v>0</v>
      </c>
      <c r="AE1310" s="72" t="str">
        <f>IF(VLOOKUP(Table1[[#This Row],[sheet]],Prg!$A$7:$J$31,10,FALSE)="","",VLOOKUP(Table1[[#This Row],[sheet]],Prg!$A$7:$J$31,10,FALSE)*1)</f>
        <v/>
      </c>
      <c r="AF1310" s="72">
        <f>VLOOKUP(Table1[[#This Row],[sheet]],Prg!$A$7:$J$31,5,FALSE)</f>
        <v>0</v>
      </c>
      <c r="AG1310" s="72">
        <f>ROW()</f>
        <v>1310</v>
      </c>
    </row>
    <row r="1311" spans="24:33" hidden="1" x14ac:dyDescent="0.35">
      <c r="X1311" s="66">
        <v>8</v>
      </c>
      <c r="Y1311" s="66" t="s">
        <v>500</v>
      </c>
      <c r="Z1311" s="66" t="s">
        <v>22</v>
      </c>
      <c r="AA1311" s="66" t="str">
        <f>IF(OR(VLOOKUP(Table1[[#This Row],[sheet]],Prg!$A$7:$F$31,6,FALSE)=Prg!$O$2,VLOOKUP(Table1[[#This Row],[sheet]],Prg!$A$7:$F$31,6,FALSE)=Prg!$O$3),"Yes","No")</f>
        <v>No</v>
      </c>
      <c r="AB1311" s="66">
        <v>2023</v>
      </c>
      <c r="AC1311" s="72">
        <v>16</v>
      </c>
      <c r="AD1311" s="66">
        <f ca="1">IF(ISERROR(VLOOKUP(Table1[[#This Row],[item]],INDIRECT("'"&amp;Table1[[#This Row],[sheet]]&amp;"'!$A$8:$T$42"),Table1[[#This Row],[r]],FALSE)),"",VLOOKUP(Table1[[#This Row],[item]],INDIRECT("'"&amp;Table1[[#This Row],[sheet]]&amp;"'!$A$8:$T$42"),Table1[[#This Row],[r]],FALSE))</f>
        <v>0</v>
      </c>
      <c r="AE1311" s="72" t="str">
        <f>IF(VLOOKUP(Table1[[#This Row],[sheet]],Prg!$A$7:$J$31,10,FALSE)="","",VLOOKUP(Table1[[#This Row],[sheet]],Prg!$A$7:$J$31,10,FALSE)*1)</f>
        <v/>
      </c>
      <c r="AF1311" s="72">
        <f>VLOOKUP(Table1[[#This Row],[sheet]],Prg!$A$7:$J$31,5,FALSE)</f>
        <v>0</v>
      </c>
      <c r="AG1311" s="72">
        <f>ROW()</f>
        <v>1311</v>
      </c>
    </row>
    <row r="1312" spans="24:33" hidden="1" x14ac:dyDescent="0.35">
      <c r="X1312" s="66">
        <v>8</v>
      </c>
      <c r="Y1312" s="66" t="s">
        <v>501</v>
      </c>
      <c r="Z1312" s="66" t="s">
        <v>23</v>
      </c>
      <c r="AA1312" s="66" t="str">
        <f>IF(OR(VLOOKUP(Table1[[#This Row],[sheet]],Prg!$A$7:$F$31,6,FALSE)=Prg!$O$2,VLOOKUP(Table1[[#This Row],[sheet]],Prg!$A$7:$F$31,6,FALSE)=Prg!$O$3),"Yes","No")</f>
        <v>No</v>
      </c>
      <c r="AB1312" s="66">
        <v>2023</v>
      </c>
      <c r="AC1312" s="72">
        <v>16</v>
      </c>
      <c r="AD1312" s="66">
        <f ca="1">IF(ISERROR(VLOOKUP(Table1[[#This Row],[item]],INDIRECT("'"&amp;Table1[[#This Row],[sheet]]&amp;"'!$A$8:$T$42"),Table1[[#This Row],[r]],FALSE)),"",VLOOKUP(Table1[[#This Row],[item]],INDIRECT("'"&amp;Table1[[#This Row],[sheet]]&amp;"'!$A$8:$T$42"),Table1[[#This Row],[r]],FALSE))</f>
        <v>0</v>
      </c>
      <c r="AE1312" s="72" t="str">
        <f>IF(VLOOKUP(Table1[[#This Row],[sheet]],Prg!$A$7:$J$31,10,FALSE)="","",VLOOKUP(Table1[[#This Row],[sheet]],Prg!$A$7:$J$31,10,FALSE)*1)</f>
        <v/>
      </c>
      <c r="AF1312" s="72">
        <f>VLOOKUP(Table1[[#This Row],[sheet]],Prg!$A$7:$J$31,5,FALSE)</f>
        <v>0</v>
      </c>
      <c r="AG1312" s="72">
        <f>ROW()</f>
        <v>1312</v>
      </c>
    </row>
    <row r="1313" spans="24:33" hidden="1" x14ac:dyDescent="0.35">
      <c r="X1313" s="66">
        <v>8</v>
      </c>
      <c r="Y1313" s="66" t="s">
        <v>502</v>
      </c>
      <c r="Z1313" s="66" t="s">
        <v>467</v>
      </c>
      <c r="AA1313" s="66" t="str">
        <f>IF(OR(VLOOKUP(Table1[[#This Row],[sheet]],Prg!$A$7:$F$31,6,FALSE)=Prg!$O$2,VLOOKUP(Table1[[#This Row],[sheet]],Prg!$A$7:$F$31,6,FALSE)=Prg!$O$3),"Yes","No")</f>
        <v>No</v>
      </c>
      <c r="AB1313" s="66">
        <v>2023</v>
      </c>
      <c r="AC1313" s="72">
        <v>16</v>
      </c>
      <c r="AD1313" s="66">
        <f ca="1">IF(ISERROR(VLOOKUP(Table1[[#This Row],[item]],INDIRECT("'"&amp;Table1[[#This Row],[sheet]]&amp;"'!$A$8:$T$42"),Table1[[#This Row],[r]],FALSE)),"",VLOOKUP(Table1[[#This Row],[item]],INDIRECT("'"&amp;Table1[[#This Row],[sheet]]&amp;"'!$A$8:$T$42"),Table1[[#This Row],[r]],FALSE))</f>
        <v>0</v>
      </c>
      <c r="AE1313" s="72" t="str">
        <f>IF(VLOOKUP(Table1[[#This Row],[sheet]],Prg!$A$7:$J$31,10,FALSE)="","",VLOOKUP(Table1[[#This Row],[sheet]],Prg!$A$7:$J$31,10,FALSE)*1)</f>
        <v/>
      </c>
      <c r="AF1313" s="72">
        <f>VLOOKUP(Table1[[#This Row],[sheet]],Prg!$A$7:$J$31,5,FALSE)</f>
        <v>0</v>
      </c>
      <c r="AG1313" s="72">
        <f>ROW()</f>
        <v>1313</v>
      </c>
    </row>
    <row r="1314" spans="24:33" hidden="1" x14ac:dyDescent="0.35">
      <c r="X1314" s="66">
        <v>8</v>
      </c>
      <c r="Y1314" s="66" t="s">
        <v>473</v>
      </c>
      <c r="Z1314" s="66" t="s">
        <v>1</v>
      </c>
      <c r="AA1314" s="66" t="str">
        <f>IF(OR(VLOOKUP(Table1[[#This Row],[sheet]],Prg!$A$7:$F$31,6,FALSE)=Prg!$O$2,VLOOKUP(Table1[[#This Row],[sheet]],Prg!$A$7:$F$31,6,FALSE)=Prg!$O$3),"Yes","No")</f>
        <v>No</v>
      </c>
      <c r="AB1314" s="66">
        <v>2023</v>
      </c>
      <c r="AC1314" s="72">
        <v>16</v>
      </c>
      <c r="AD1314" s="66">
        <f ca="1">IF(ISERROR(VLOOKUP(Table1[[#This Row],[item]],INDIRECT("'"&amp;Table1[[#This Row],[sheet]]&amp;"'!$A$8:$T$42"),Table1[[#This Row],[r]],FALSE)),"",VLOOKUP(Table1[[#This Row],[item]],INDIRECT("'"&amp;Table1[[#This Row],[sheet]]&amp;"'!$A$8:$T$42"),Table1[[#This Row],[r]],FALSE))</f>
        <v>0</v>
      </c>
      <c r="AE1314" s="72" t="str">
        <f>IF(VLOOKUP(Table1[[#This Row],[sheet]],Prg!$A$7:$J$31,10,FALSE)="","",VLOOKUP(Table1[[#This Row],[sheet]],Prg!$A$7:$J$31,10,FALSE)*1)</f>
        <v/>
      </c>
      <c r="AF1314" s="72">
        <f>VLOOKUP(Table1[[#This Row],[sheet]],Prg!$A$7:$J$31,5,FALSE)</f>
        <v>0</v>
      </c>
      <c r="AG1314" s="72">
        <f>ROW()</f>
        <v>1314</v>
      </c>
    </row>
    <row r="1315" spans="24:33" hidden="1" x14ac:dyDescent="0.35">
      <c r="X1315" s="66">
        <v>8</v>
      </c>
      <c r="Y1315" s="66" t="s">
        <v>474</v>
      </c>
      <c r="Z1315" s="66" t="s">
        <v>24</v>
      </c>
      <c r="AA1315" s="66" t="str">
        <f>IF(OR(VLOOKUP(Table1[[#This Row],[sheet]],Prg!$A$7:$F$31,6,FALSE)=Prg!$O$2,VLOOKUP(Table1[[#This Row],[sheet]],Prg!$A$7:$F$31,6,FALSE)=Prg!$O$3),"Yes","No")</f>
        <v>No</v>
      </c>
      <c r="AB1315" s="66">
        <v>2023</v>
      </c>
      <c r="AC1315" s="72">
        <v>16</v>
      </c>
      <c r="AD1315" s="66">
        <f ca="1">IF(ISERROR(VLOOKUP(Table1[[#This Row],[item]],INDIRECT("'"&amp;Table1[[#This Row],[sheet]]&amp;"'!$A$8:$T$42"),Table1[[#This Row],[r]],FALSE)),"",VLOOKUP(Table1[[#This Row],[item]],INDIRECT("'"&amp;Table1[[#This Row],[sheet]]&amp;"'!$A$8:$T$42"),Table1[[#This Row],[r]],FALSE))</f>
        <v>0</v>
      </c>
      <c r="AE1315" s="72" t="str">
        <f>IF(VLOOKUP(Table1[[#This Row],[sheet]],Prg!$A$7:$J$31,10,FALSE)="","",VLOOKUP(Table1[[#This Row],[sheet]],Prg!$A$7:$J$31,10,FALSE)*1)</f>
        <v/>
      </c>
      <c r="AF1315" s="72">
        <f>VLOOKUP(Table1[[#This Row],[sheet]],Prg!$A$7:$J$31,5,FALSE)</f>
        <v>0</v>
      </c>
      <c r="AG1315" s="72">
        <f>ROW()</f>
        <v>1315</v>
      </c>
    </row>
    <row r="1316" spans="24:33" hidden="1" x14ac:dyDescent="0.35">
      <c r="X1316" s="66">
        <v>8</v>
      </c>
      <c r="Y1316" s="66" t="s">
        <v>477</v>
      </c>
      <c r="Z1316" s="66" t="s">
        <v>25</v>
      </c>
      <c r="AA1316" s="66" t="str">
        <f>IF(OR(VLOOKUP(Table1[[#This Row],[sheet]],Prg!$A$7:$F$31,6,FALSE)=Prg!$O$2,VLOOKUP(Table1[[#This Row],[sheet]],Prg!$A$7:$F$31,6,FALSE)=Prg!$O$3),"Yes","No")</f>
        <v>No</v>
      </c>
      <c r="AB1316" s="66">
        <v>2023</v>
      </c>
      <c r="AC1316" s="72">
        <v>16</v>
      </c>
      <c r="AD1316" s="66">
        <f ca="1">IF(ISERROR(VLOOKUP(Table1[[#This Row],[item]],INDIRECT("'"&amp;Table1[[#This Row],[sheet]]&amp;"'!$A$8:$T$42"),Table1[[#This Row],[r]],FALSE)),"",VLOOKUP(Table1[[#This Row],[item]],INDIRECT("'"&amp;Table1[[#This Row],[sheet]]&amp;"'!$A$8:$T$42"),Table1[[#This Row],[r]],FALSE))</f>
        <v>0</v>
      </c>
      <c r="AE1316" s="72" t="str">
        <f>IF(VLOOKUP(Table1[[#This Row],[sheet]],Prg!$A$7:$J$31,10,FALSE)="","",VLOOKUP(Table1[[#This Row],[sheet]],Prg!$A$7:$J$31,10,FALSE)*1)</f>
        <v/>
      </c>
      <c r="AF1316" s="72">
        <f>VLOOKUP(Table1[[#This Row],[sheet]],Prg!$A$7:$J$31,5,FALSE)</f>
        <v>0</v>
      </c>
      <c r="AG1316" s="72">
        <f>ROW()</f>
        <v>1316</v>
      </c>
    </row>
    <row r="1317" spans="24:33" hidden="1" x14ac:dyDescent="0.35">
      <c r="X1317" s="66">
        <v>8</v>
      </c>
      <c r="Y1317" s="66" t="s">
        <v>478</v>
      </c>
      <c r="Z1317" s="66" t="s">
        <v>26</v>
      </c>
      <c r="AA1317" s="66" t="str">
        <f>IF(OR(VLOOKUP(Table1[[#This Row],[sheet]],Prg!$A$7:$F$31,6,FALSE)=Prg!$O$2,VLOOKUP(Table1[[#This Row],[sheet]],Prg!$A$7:$F$31,6,FALSE)=Prg!$O$3),"Yes","No")</f>
        <v>No</v>
      </c>
      <c r="AB1317" s="66">
        <v>2023</v>
      </c>
      <c r="AC1317" s="72">
        <v>16</v>
      </c>
      <c r="AD1317" s="66">
        <f ca="1">IF(ISERROR(VLOOKUP(Table1[[#This Row],[item]],INDIRECT("'"&amp;Table1[[#This Row],[sheet]]&amp;"'!$A$8:$T$42"),Table1[[#This Row],[r]],FALSE)),"",VLOOKUP(Table1[[#This Row],[item]],INDIRECT("'"&amp;Table1[[#This Row],[sheet]]&amp;"'!$A$8:$T$42"),Table1[[#This Row],[r]],FALSE))</f>
        <v>0</v>
      </c>
      <c r="AE1317" s="72" t="str">
        <f>IF(VLOOKUP(Table1[[#This Row],[sheet]],Prg!$A$7:$J$31,10,FALSE)="","",VLOOKUP(Table1[[#This Row],[sheet]],Prg!$A$7:$J$31,10,FALSE)*1)</f>
        <v/>
      </c>
      <c r="AF1317" s="72">
        <f>VLOOKUP(Table1[[#This Row],[sheet]],Prg!$A$7:$J$31,5,FALSE)</f>
        <v>0</v>
      </c>
      <c r="AG1317" s="72">
        <f>ROW()</f>
        <v>1317</v>
      </c>
    </row>
    <row r="1318" spans="24:33" hidden="1" x14ac:dyDescent="0.35">
      <c r="X1318" s="66">
        <v>8</v>
      </c>
      <c r="Y1318" s="66" t="s">
        <v>479</v>
      </c>
      <c r="Z1318" s="66" t="s">
        <v>27</v>
      </c>
      <c r="AA1318" s="66" t="str">
        <f>IF(OR(VLOOKUP(Table1[[#This Row],[sheet]],Prg!$A$7:$F$31,6,FALSE)=Prg!$O$2,VLOOKUP(Table1[[#This Row],[sheet]],Prg!$A$7:$F$31,6,FALSE)=Prg!$O$3),"Yes","No")</f>
        <v>No</v>
      </c>
      <c r="AB1318" s="66">
        <v>2023</v>
      </c>
      <c r="AC1318" s="72">
        <v>16</v>
      </c>
      <c r="AD1318" s="66">
        <f ca="1">IF(ISERROR(VLOOKUP(Table1[[#This Row],[item]],INDIRECT("'"&amp;Table1[[#This Row],[sheet]]&amp;"'!$A$8:$T$42"),Table1[[#This Row],[r]],FALSE)),"",VLOOKUP(Table1[[#This Row],[item]],INDIRECT("'"&amp;Table1[[#This Row],[sheet]]&amp;"'!$A$8:$T$42"),Table1[[#This Row],[r]],FALSE))</f>
        <v>0</v>
      </c>
      <c r="AE1318" s="72" t="str">
        <f>IF(VLOOKUP(Table1[[#This Row],[sheet]],Prg!$A$7:$J$31,10,FALSE)="","",VLOOKUP(Table1[[#This Row],[sheet]],Prg!$A$7:$J$31,10,FALSE)*1)</f>
        <v/>
      </c>
      <c r="AF1318" s="72">
        <f>VLOOKUP(Table1[[#This Row],[sheet]],Prg!$A$7:$J$31,5,FALSE)</f>
        <v>0</v>
      </c>
      <c r="AG1318" s="72">
        <f>ROW()</f>
        <v>1318</v>
      </c>
    </row>
    <row r="1319" spans="24:33" hidden="1" x14ac:dyDescent="0.35">
      <c r="X1319" s="66">
        <v>8</v>
      </c>
      <c r="Y1319" s="66" t="s">
        <v>475</v>
      </c>
      <c r="Z1319" s="66" t="s">
        <v>28</v>
      </c>
      <c r="AA1319" s="66" t="str">
        <f>IF(OR(VLOOKUP(Table1[[#This Row],[sheet]],Prg!$A$7:$F$31,6,FALSE)=Prg!$O$2,VLOOKUP(Table1[[#This Row],[sheet]],Prg!$A$7:$F$31,6,FALSE)=Prg!$O$3),"Yes","No")</f>
        <v>No</v>
      </c>
      <c r="AB1319" s="66">
        <v>2023</v>
      </c>
      <c r="AC1319" s="72">
        <v>16</v>
      </c>
      <c r="AD1319" s="66">
        <f ca="1">IF(ISERROR(VLOOKUP(Table1[[#This Row],[item]],INDIRECT("'"&amp;Table1[[#This Row],[sheet]]&amp;"'!$A$8:$T$42"),Table1[[#This Row],[r]],FALSE)),"",VLOOKUP(Table1[[#This Row],[item]],INDIRECT("'"&amp;Table1[[#This Row],[sheet]]&amp;"'!$A$8:$T$42"),Table1[[#This Row],[r]],FALSE))</f>
        <v>0</v>
      </c>
      <c r="AE1319" s="72" t="str">
        <f>IF(VLOOKUP(Table1[[#This Row],[sheet]],Prg!$A$7:$J$31,10,FALSE)="","",VLOOKUP(Table1[[#This Row],[sheet]],Prg!$A$7:$J$31,10,FALSE)*1)</f>
        <v/>
      </c>
      <c r="AF1319" s="72">
        <f>VLOOKUP(Table1[[#This Row],[sheet]],Prg!$A$7:$J$31,5,FALSE)</f>
        <v>0</v>
      </c>
      <c r="AG1319" s="72">
        <f>ROW()</f>
        <v>1319</v>
      </c>
    </row>
    <row r="1320" spans="24:33" hidden="1" x14ac:dyDescent="0.35">
      <c r="X1320" s="66">
        <v>8</v>
      </c>
      <c r="Y1320" s="66" t="s">
        <v>480</v>
      </c>
      <c r="Z1320" s="66" t="s">
        <v>29</v>
      </c>
      <c r="AA1320" s="66" t="str">
        <f>IF(OR(VLOOKUP(Table1[[#This Row],[sheet]],Prg!$A$7:$F$31,6,FALSE)=Prg!$O$2,VLOOKUP(Table1[[#This Row],[sheet]],Prg!$A$7:$F$31,6,FALSE)=Prg!$O$3),"Yes","No")</f>
        <v>No</v>
      </c>
      <c r="AB1320" s="66">
        <v>2023</v>
      </c>
      <c r="AC1320" s="72">
        <v>16</v>
      </c>
      <c r="AD1320" s="66">
        <f ca="1">IF(ISERROR(VLOOKUP(Table1[[#This Row],[item]],INDIRECT("'"&amp;Table1[[#This Row],[sheet]]&amp;"'!$A$8:$T$42"),Table1[[#This Row],[r]],FALSE)),"",VLOOKUP(Table1[[#This Row],[item]],INDIRECT("'"&amp;Table1[[#This Row],[sheet]]&amp;"'!$A$8:$T$42"),Table1[[#This Row],[r]],FALSE))</f>
        <v>0</v>
      </c>
      <c r="AE1320" s="72" t="str">
        <f>IF(VLOOKUP(Table1[[#This Row],[sheet]],Prg!$A$7:$J$31,10,FALSE)="","",VLOOKUP(Table1[[#This Row],[sheet]],Prg!$A$7:$J$31,10,FALSE)*1)</f>
        <v/>
      </c>
      <c r="AF1320" s="72">
        <f>VLOOKUP(Table1[[#This Row],[sheet]],Prg!$A$7:$J$31,5,FALSE)</f>
        <v>0</v>
      </c>
      <c r="AG1320" s="72">
        <f>ROW()</f>
        <v>1320</v>
      </c>
    </row>
    <row r="1321" spans="24:33" hidden="1" x14ac:dyDescent="0.35">
      <c r="X1321" s="66">
        <v>8</v>
      </c>
      <c r="Y1321" s="66" t="s">
        <v>481</v>
      </c>
      <c r="Z1321" s="66" t="s">
        <v>30</v>
      </c>
      <c r="AA1321" s="66" t="str">
        <f>IF(OR(VLOOKUP(Table1[[#This Row],[sheet]],Prg!$A$7:$F$31,6,FALSE)=Prg!$O$2,VLOOKUP(Table1[[#This Row],[sheet]],Prg!$A$7:$F$31,6,FALSE)=Prg!$O$3),"Yes","No")</f>
        <v>No</v>
      </c>
      <c r="AB1321" s="66">
        <v>2023</v>
      </c>
      <c r="AC1321" s="72">
        <v>16</v>
      </c>
      <c r="AD1321" s="66">
        <f ca="1">IF(ISERROR(VLOOKUP(Table1[[#This Row],[item]],INDIRECT("'"&amp;Table1[[#This Row],[sheet]]&amp;"'!$A$8:$T$42"),Table1[[#This Row],[r]],FALSE)),"",VLOOKUP(Table1[[#This Row],[item]],INDIRECT("'"&amp;Table1[[#This Row],[sheet]]&amp;"'!$A$8:$T$42"),Table1[[#This Row],[r]],FALSE))</f>
        <v>0</v>
      </c>
      <c r="AE1321" s="72" t="str">
        <f>IF(VLOOKUP(Table1[[#This Row],[sheet]],Prg!$A$7:$J$31,10,FALSE)="","",VLOOKUP(Table1[[#This Row],[sheet]],Prg!$A$7:$J$31,10,FALSE)*1)</f>
        <v/>
      </c>
      <c r="AF1321" s="72">
        <f>VLOOKUP(Table1[[#This Row],[sheet]],Prg!$A$7:$J$31,5,FALSE)</f>
        <v>0</v>
      </c>
      <c r="AG1321" s="72">
        <f>ROW()</f>
        <v>1321</v>
      </c>
    </row>
    <row r="1322" spans="24:33" hidden="1" x14ac:dyDescent="0.35">
      <c r="X1322" s="66">
        <v>8</v>
      </c>
      <c r="Y1322" s="66" t="s">
        <v>482</v>
      </c>
      <c r="Z1322" s="66" t="s">
        <v>27</v>
      </c>
      <c r="AA1322" s="66" t="str">
        <f>IF(OR(VLOOKUP(Table1[[#This Row],[sheet]],Prg!$A$7:$F$31,6,FALSE)=Prg!$O$2,VLOOKUP(Table1[[#This Row],[sheet]],Prg!$A$7:$F$31,6,FALSE)=Prg!$O$3),"Yes","No")</f>
        <v>No</v>
      </c>
      <c r="AB1322" s="66">
        <v>2023</v>
      </c>
      <c r="AC1322" s="72">
        <v>16</v>
      </c>
      <c r="AD1322" s="66">
        <f ca="1">IF(ISERROR(VLOOKUP(Table1[[#This Row],[item]],INDIRECT("'"&amp;Table1[[#This Row],[sheet]]&amp;"'!$A$8:$T$42"),Table1[[#This Row],[r]],FALSE)),"",VLOOKUP(Table1[[#This Row],[item]],INDIRECT("'"&amp;Table1[[#This Row],[sheet]]&amp;"'!$A$8:$T$42"),Table1[[#This Row],[r]],FALSE))</f>
        <v>0</v>
      </c>
      <c r="AE1322" s="72" t="str">
        <f>IF(VLOOKUP(Table1[[#This Row],[sheet]],Prg!$A$7:$J$31,10,FALSE)="","",VLOOKUP(Table1[[#This Row],[sheet]],Prg!$A$7:$J$31,10,FALSE)*1)</f>
        <v/>
      </c>
      <c r="AF1322" s="72">
        <f>VLOOKUP(Table1[[#This Row],[sheet]],Prg!$A$7:$J$31,5,FALSE)</f>
        <v>0</v>
      </c>
      <c r="AG1322" s="72">
        <f>ROW()</f>
        <v>1322</v>
      </c>
    </row>
    <row r="1323" spans="24:33" hidden="1" x14ac:dyDescent="0.35">
      <c r="X1323" s="66">
        <v>8</v>
      </c>
      <c r="Y1323" s="66" t="s">
        <v>476</v>
      </c>
      <c r="Z1323" s="66" t="s">
        <v>469</v>
      </c>
      <c r="AA1323" s="66" t="str">
        <f>IF(OR(VLOOKUP(Table1[[#This Row],[sheet]],Prg!$A$7:$F$31,6,FALSE)=Prg!$O$2,VLOOKUP(Table1[[#This Row],[sheet]],Prg!$A$7:$F$31,6,FALSE)=Prg!$O$3),"Yes","No")</f>
        <v>No</v>
      </c>
      <c r="AB1323" s="66">
        <v>2023</v>
      </c>
      <c r="AC1323" s="72">
        <v>16</v>
      </c>
      <c r="AD1323" s="66">
        <f ca="1">IF(ISERROR(VLOOKUP(Table1[[#This Row],[item]],INDIRECT("'"&amp;Table1[[#This Row],[sheet]]&amp;"'!$A$8:$T$42"),Table1[[#This Row],[r]],FALSE)),"",VLOOKUP(Table1[[#This Row],[item]],INDIRECT("'"&amp;Table1[[#This Row],[sheet]]&amp;"'!$A$8:$T$42"),Table1[[#This Row],[r]],FALSE))</f>
        <v>0</v>
      </c>
      <c r="AE1323" s="72" t="str">
        <f>IF(VLOOKUP(Table1[[#This Row],[sheet]],Prg!$A$7:$J$31,10,FALSE)="","",VLOOKUP(Table1[[#This Row],[sheet]],Prg!$A$7:$J$31,10,FALSE)*1)</f>
        <v/>
      </c>
      <c r="AF1323" s="72">
        <f>VLOOKUP(Table1[[#This Row],[sheet]],Prg!$A$7:$J$31,5,FALSE)</f>
        <v>0</v>
      </c>
      <c r="AG1323" s="72">
        <f>ROW()</f>
        <v>1323</v>
      </c>
    </row>
    <row r="1324" spans="24:33" hidden="1" x14ac:dyDescent="0.35">
      <c r="X1324" s="66">
        <v>8</v>
      </c>
      <c r="Y1324" s="66" t="s">
        <v>483</v>
      </c>
      <c r="Z1324" s="66" t="s">
        <v>470</v>
      </c>
      <c r="AA1324" s="66" t="str">
        <f>IF(OR(VLOOKUP(Table1[[#This Row],[sheet]],Prg!$A$7:$F$31,6,FALSE)=Prg!$O$2,VLOOKUP(Table1[[#This Row],[sheet]],Prg!$A$7:$F$31,6,FALSE)=Prg!$O$3),"Yes","No")</f>
        <v>No</v>
      </c>
      <c r="AB1324" s="66">
        <v>2023</v>
      </c>
      <c r="AC1324" s="72">
        <v>16</v>
      </c>
      <c r="AD1324" s="66">
        <f ca="1">IF(ISERROR(VLOOKUP(Table1[[#This Row],[item]],INDIRECT("'"&amp;Table1[[#This Row],[sheet]]&amp;"'!$A$8:$T$42"),Table1[[#This Row],[r]],FALSE)),"",VLOOKUP(Table1[[#This Row],[item]],INDIRECT("'"&amp;Table1[[#This Row],[sheet]]&amp;"'!$A$8:$T$42"),Table1[[#This Row],[r]],FALSE))</f>
        <v>0</v>
      </c>
      <c r="AE1324" s="72" t="str">
        <f>IF(VLOOKUP(Table1[[#This Row],[sheet]],Prg!$A$7:$J$31,10,FALSE)="","",VLOOKUP(Table1[[#This Row],[sheet]],Prg!$A$7:$J$31,10,FALSE)*1)</f>
        <v/>
      </c>
      <c r="AF1324" s="72">
        <f>VLOOKUP(Table1[[#This Row],[sheet]],Prg!$A$7:$J$31,5,FALSE)</f>
        <v>0</v>
      </c>
      <c r="AG1324" s="72">
        <f>ROW()</f>
        <v>1324</v>
      </c>
    </row>
    <row r="1325" spans="24:33" hidden="1" x14ac:dyDescent="0.35">
      <c r="X1325" s="66">
        <v>8</v>
      </c>
      <c r="Y1325" s="66" t="s">
        <v>484</v>
      </c>
      <c r="Z1325" s="66" t="s">
        <v>471</v>
      </c>
      <c r="AA1325" s="66" t="str">
        <f>IF(OR(VLOOKUP(Table1[[#This Row],[sheet]],Prg!$A$7:$F$31,6,FALSE)=Prg!$O$2,VLOOKUP(Table1[[#This Row],[sheet]],Prg!$A$7:$F$31,6,FALSE)=Prg!$O$3),"Yes","No")</f>
        <v>No</v>
      </c>
      <c r="AB1325" s="66">
        <v>2023</v>
      </c>
      <c r="AC1325" s="72">
        <v>16</v>
      </c>
      <c r="AD1325" s="66">
        <f ca="1">IF(ISERROR(VLOOKUP(Table1[[#This Row],[item]],INDIRECT("'"&amp;Table1[[#This Row],[sheet]]&amp;"'!$A$8:$T$42"),Table1[[#This Row],[r]],FALSE)),"",VLOOKUP(Table1[[#This Row],[item]],INDIRECT("'"&amp;Table1[[#This Row],[sheet]]&amp;"'!$A$8:$T$42"),Table1[[#This Row],[r]],FALSE))</f>
        <v>0</v>
      </c>
      <c r="AE1325" s="72" t="str">
        <f>IF(VLOOKUP(Table1[[#This Row],[sheet]],Prg!$A$7:$J$31,10,FALSE)="","",VLOOKUP(Table1[[#This Row],[sheet]],Prg!$A$7:$J$31,10,FALSE)*1)</f>
        <v/>
      </c>
      <c r="AF1325" s="72">
        <f>VLOOKUP(Table1[[#This Row],[sheet]],Prg!$A$7:$J$31,5,FALSE)</f>
        <v>0</v>
      </c>
      <c r="AG1325" s="72">
        <f>ROW()</f>
        <v>1325</v>
      </c>
    </row>
    <row r="1326" spans="24:33" hidden="1" x14ac:dyDescent="0.35">
      <c r="X1326" s="66">
        <v>8</v>
      </c>
      <c r="Y1326" s="66" t="s">
        <v>485</v>
      </c>
      <c r="Z1326" s="66" t="s">
        <v>472</v>
      </c>
      <c r="AA1326" s="66" t="str">
        <f>IF(OR(VLOOKUP(Table1[[#This Row],[sheet]],Prg!$A$7:$F$31,6,FALSE)=Prg!$O$2,VLOOKUP(Table1[[#This Row],[sheet]],Prg!$A$7:$F$31,6,FALSE)=Prg!$O$3),"Yes","No")</f>
        <v>No</v>
      </c>
      <c r="AB1326" s="66">
        <v>2023</v>
      </c>
      <c r="AC1326" s="72">
        <v>16</v>
      </c>
      <c r="AD1326" s="66">
        <f ca="1">IF(ISERROR(VLOOKUP(Table1[[#This Row],[item]],INDIRECT("'"&amp;Table1[[#This Row],[sheet]]&amp;"'!$A$8:$T$42"),Table1[[#This Row],[r]],FALSE)),"",VLOOKUP(Table1[[#This Row],[item]],INDIRECT("'"&amp;Table1[[#This Row],[sheet]]&amp;"'!$A$8:$T$42"),Table1[[#This Row],[r]],FALSE))</f>
        <v>0</v>
      </c>
      <c r="AE1326" s="72" t="str">
        <f>IF(VLOOKUP(Table1[[#This Row],[sheet]],Prg!$A$7:$J$31,10,FALSE)="","",VLOOKUP(Table1[[#This Row],[sheet]],Prg!$A$7:$J$31,10,FALSE)*1)</f>
        <v/>
      </c>
      <c r="AF1326" s="72">
        <f>VLOOKUP(Table1[[#This Row],[sheet]],Prg!$A$7:$J$31,5,FALSE)</f>
        <v>0</v>
      </c>
      <c r="AG1326" s="72">
        <f>ROW()</f>
        <v>1326</v>
      </c>
    </row>
    <row r="1327" spans="24:33" hidden="1" x14ac:dyDescent="0.35">
      <c r="X1327" s="66">
        <v>8</v>
      </c>
      <c r="Y1327" s="66" t="s">
        <v>486</v>
      </c>
      <c r="Z1327" s="66" t="s">
        <v>31</v>
      </c>
      <c r="AA1327" s="66" t="str">
        <f>IF(OR(VLOOKUP(Table1[[#This Row],[sheet]],Prg!$A$7:$F$31,6,FALSE)=Prg!$O$2,VLOOKUP(Table1[[#This Row],[sheet]],Prg!$A$7:$F$31,6,FALSE)=Prg!$O$3),"Yes","No")</f>
        <v>No</v>
      </c>
      <c r="AB1327" s="66">
        <v>2023</v>
      </c>
      <c r="AC1327" s="72">
        <v>16</v>
      </c>
      <c r="AD1327" s="66">
        <f ca="1">IF(ISERROR(VLOOKUP(Table1[[#This Row],[item]],INDIRECT("'"&amp;Table1[[#This Row],[sheet]]&amp;"'!$A$8:$T$42"),Table1[[#This Row],[r]],FALSE)),"",VLOOKUP(Table1[[#This Row],[item]],INDIRECT("'"&amp;Table1[[#This Row],[sheet]]&amp;"'!$A$8:$T$42"),Table1[[#This Row],[r]],FALSE))</f>
        <v>0</v>
      </c>
      <c r="AE1327" s="72" t="str">
        <f>IF(VLOOKUP(Table1[[#This Row],[sheet]],Prg!$A$7:$J$31,10,FALSE)="","",VLOOKUP(Table1[[#This Row],[sheet]],Prg!$A$7:$J$31,10,FALSE)*1)</f>
        <v/>
      </c>
      <c r="AF1327" s="72">
        <f>VLOOKUP(Table1[[#This Row],[sheet]],Prg!$A$7:$J$31,5,FALSE)</f>
        <v>0</v>
      </c>
      <c r="AG1327" s="72">
        <f>ROW()</f>
        <v>1327</v>
      </c>
    </row>
    <row r="1328" spans="24:33" hidden="1" x14ac:dyDescent="0.35">
      <c r="X1328" s="66">
        <v>8</v>
      </c>
      <c r="Y1328" s="66" t="s">
        <v>487</v>
      </c>
      <c r="Z1328" s="66" t="s">
        <v>12</v>
      </c>
      <c r="AA1328" s="66" t="str">
        <f>IF(OR(VLOOKUP(Table1[[#This Row],[sheet]],Prg!$A$7:$F$31,6,FALSE)=Prg!$O$2,VLOOKUP(Table1[[#This Row],[sheet]],Prg!$A$7:$F$31,6,FALSE)=Prg!$O$3),"Yes","No")</f>
        <v>No</v>
      </c>
      <c r="AB1328" s="66">
        <v>2024</v>
      </c>
      <c r="AC1328" s="72">
        <v>17</v>
      </c>
      <c r="AD1328" s="66">
        <f ca="1">IF(ISERROR(VLOOKUP(Table1[[#This Row],[item]],INDIRECT("'"&amp;Table1[[#This Row],[sheet]]&amp;"'!$A$8:$T$42"),Table1[[#This Row],[r]],FALSE)),"",VLOOKUP(Table1[[#This Row],[item]],INDIRECT("'"&amp;Table1[[#This Row],[sheet]]&amp;"'!$A$8:$T$42"),Table1[[#This Row],[r]],FALSE))</f>
        <v>0</v>
      </c>
      <c r="AE1328" s="72" t="str">
        <f>IF(VLOOKUP(Table1[[#This Row],[sheet]],Prg!$A$7:$J$31,10,FALSE)="","",VLOOKUP(Table1[[#This Row],[sheet]],Prg!$A$7:$J$31,10,FALSE)*1)</f>
        <v/>
      </c>
      <c r="AF1328" s="72">
        <f>VLOOKUP(Table1[[#This Row],[sheet]],Prg!$A$7:$J$31,5,FALSE)</f>
        <v>0</v>
      </c>
      <c r="AG1328" s="72">
        <f>ROW()</f>
        <v>1328</v>
      </c>
    </row>
    <row r="1329" spans="24:33" hidden="1" x14ac:dyDescent="0.35">
      <c r="X1329" s="66">
        <v>8</v>
      </c>
      <c r="Y1329" s="66" t="s">
        <v>488</v>
      </c>
      <c r="Z1329" s="66" t="s">
        <v>13</v>
      </c>
      <c r="AA1329" s="66" t="str">
        <f>IF(OR(VLOOKUP(Table1[[#This Row],[sheet]],Prg!$A$7:$F$31,6,FALSE)=Prg!$O$2,VLOOKUP(Table1[[#This Row],[sheet]],Prg!$A$7:$F$31,6,FALSE)=Prg!$O$3),"Yes","No")</f>
        <v>No</v>
      </c>
      <c r="AB1329" s="66">
        <v>2024</v>
      </c>
      <c r="AC1329" s="72">
        <v>17</v>
      </c>
      <c r="AD1329" s="66">
        <f ca="1">IF(ISERROR(VLOOKUP(Table1[[#This Row],[item]],INDIRECT("'"&amp;Table1[[#This Row],[sheet]]&amp;"'!$A$8:$T$42"),Table1[[#This Row],[r]],FALSE)),"",VLOOKUP(Table1[[#This Row],[item]],INDIRECT("'"&amp;Table1[[#This Row],[sheet]]&amp;"'!$A$8:$T$42"),Table1[[#This Row],[r]],FALSE))</f>
        <v>0</v>
      </c>
      <c r="AE1329" s="72" t="str">
        <f>IF(VLOOKUP(Table1[[#This Row],[sheet]],Prg!$A$7:$J$31,10,FALSE)="","",VLOOKUP(Table1[[#This Row],[sheet]],Prg!$A$7:$J$31,10,FALSE)*1)</f>
        <v/>
      </c>
      <c r="AF1329" s="72">
        <f>VLOOKUP(Table1[[#This Row],[sheet]],Prg!$A$7:$J$31,5,FALSE)</f>
        <v>0</v>
      </c>
      <c r="AG1329" s="72">
        <f>ROW()</f>
        <v>1329</v>
      </c>
    </row>
    <row r="1330" spans="24:33" hidden="1" x14ac:dyDescent="0.35">
      <c r="X1330" s="66">
        <v>8</v>
      </c>
      <c r="Y1330" s="66" t="s">
        <v>489</v>
      </c>
      <c r="Z1330" s="66" t="s">
        <v>14</v>
      </c>
      <c r="AA1330" s="66" t="str">
        <f>IF(OR(VLOOKUP(Table1[[#This Row],[sheet]],Prg!$A$7:$F$31,6,FALSE)=Prg!$O$2,VLOOKUP(Table1[[#This Row],[sheet]],Prg!$A$7:$F$31,6,FALSE)=Prg!$O$3),"Yes","No")</f>
        <v>No</v>
      </c>
      <c r="AB1330" s="66">
        <v>2024</v>
      </c>
      <c r="AC1330" s="72">
        <v>17</v>
      </c>
      <c r="AD1330" s="66">
        <f ca="1">IF(ISERROR(VLOOKUP(Table1[[#This Row],[item]],INDIRECT("'"&amp;Table1[[#This Row],[sheet]]&amp;"'!$A$8:$T$42"),Table1[[#This Row],[r]],FALSE)),"",VLOOKUP(Table1[[#This Row],[item]],INDIRECT("'"&amp;Table1[[#This Row],[sheet]]&amp;"'!$A$8:$T$42"),Table1[[#This Row],[r]],FALSE))</f>
        <v>0</v>
      </c>
      <c r="AE1330" s="72" t="str">
        <f>IF(VLOOKUP(Table1[[#This Row],[sheet]],Prg!$A$7:$J$31,10,FALSE)="","",VLOOKUP(Table1[[#This Row],[sheet]],Prg!$A$7:$J$31,10,FALSE)*1)</f>
        <v/>
      </c>
      <c r="AF1330" s="72">
        <f>VLOOKUP(Table1[[#This Row],[sheet]],Prg!$A$7:$J$31,5,FALSE)</f>
        <v>0</v>
      </c>
      <c r="AG1330" s="72">
        <f>ROW()</f>
        <v>1330</v>
      </c>
    </row>
    <row r="1331" spans="24:33" hidden="1" x14ac:dyDescent="0.35">
      <c r="X1331" s="66">
        <v>8</v>
      </c>
      <c r="Y1331" s="66" t="s">
        <v>490</v>
      </c>
      <c r="Z1331" s="66" t="s">
        <v>464</v>
      </c>
      <c r="AA1331" s="66" t="str">
        <f>IF(OR(VLOOKUP(Table1[[#This Row],[sheet]],Prg!$A$7:$F$31,6,FALSE)=Prg!$O$2,VLOOKUP(Table1[[#This Row],[sheet]],Prg!$A$7:$F$31,6,FALSE)=Prg!$O$3),"Yes","No")</f>
        <v>No</v>
      </c>
      <c r="AB1331" s="66">
        <v>2024</v>
      </c>
      <c r="AC1331" s="72">
        <v>17</v>
      </c>
      <c r="AD1331" s="66">
        <f ca="1">IF(ISERROR(VLOOKUP(Table1[[#This Row],[item]],INDIRECT("'"&amp;Table1[[#This Row],[sheet]]&amp;"'!$A$8:$T$42"),Table1[[#This Row],[r]],FALSE)),"",VLOOKUP(Table1[[#This Row],[item]],INDIRECT("'"&amp;Table1[[#This Row],[sheet]]&amp;"'!$A$8:$T$42"),Table1[[#This Row],[r]],FALSE))</f>
        <v>0</v>
      </c>
      <c r="AE1331" s="72" t="str">
        <f>IF(VLOOKUP(Table1[[#This Row],[sheet]],Prg!$A$7:$J$31,10,FALSE)="","",VLOOKUP(Table1[[#This Row],[sheet]],Prg!$A$7:$J$31,10,FALSE)*1)</f>
        <v/>
      </c>
      <c r="AF1331" s="72">
        <f>VLOOKUP(Table1[[#This Row],[sheet]],Prg!$A$7:$J$31,5,FALSE)</f>
        <v>0</v>
      </c>
      <c r="AG1331" s="72">
        <f>ROW()</f>
        <v>1331</v>
      </c>
    </row>
    <row r="1332" spans="24:33" hidden="1" x14ac:dyDescent="0.35">
      <c r="X1332" s="66">
        <v>8</v>
      </c>
      <c r="Y1332" s="66" t="s">
        <v>491</v>
      </c>
      <c r="Z1332" s="66" t="s">
        <v>15</v>
      </c>
      <c r="AA1332" s="66" t="str">
        <f>IF(OR(VLOOKUP(Table1[[#This Row],[sheet]],Prg!$A$7:$F$31,6,FALSE)=Prg!$O$2,VLOOKUP(Table1[[#This Row],[sheet]],Prg!$A$7:$F$31,6,FALSE)=Prg!$O$3),"Yes","No")</f>
        <v>No</v>
      </c>
      <c r="AB1332" s="66">
        <v>2024</v>
      </c>
      <c r="AC1332" s="72">
        <v>17</v>
      </c>
      <c r="AD1332" s="66">
        <f ca="1">IF(ISERROR(VLOOKUP(Table1[[#This Row],[item]],INDIRECT("'"&amp;Table1[[#This Row],[sheet]]&amp;"'!$A$8:$T$42"),Table1[[#This Row],[r]],FALSE)),"",VLOOKUP(Table1[[#This Row],[item]],INDIRECT("'"&amp;Table1[[#This Row],[sheet]]&amp;"'!$A$8:$T$42"),Table1[[#This Row],[r]],FALSE))</f>
        <v>0</v>
      </c>
      <c r="AE1332" s="72" t="str">
        <f>IF(VLOOKUP(Table1[[#This Row],[sheet]],Prg!$A$7:$J$31,10,FALSE)="","",VLOOKUP(Table1[[#This Row],[sheet]],Prg!$A$7:$J$31,10,FALSE)*1)</f>
        <v/>
      </c>
      <c r="AF1332" s="72">
        <f>VLOOKUP(Table1[[#This Row],[sheet]],Prg!$A$7:$J$31,5,FALSE)</f>
        <v>0</v>
      </c>
      <c r="AG1332" s="72">
        <f>ROW()</f>
        <v>1332</v>
      </c>
    </row>
    <row r="1333" spans="24:33" hidden="1" x14ac:dyDescent="0.35">
      <c r="X1333" s="66">
        <v>8</v>
      </c>
      <c r="Y1333" s="66" t="s">
        <v>492</v>
      </c>
      <c r="Z1333" s="66" t="s">
        <v>16</v>
      </c>
      <c r="AA1333" s="66" t="str">
        <f>IF(OR(VLOOKUP(Table1[[#This Row],[sheet]],Prg!$A$7:$F$31,6,FALSE)=Prg!$O$2,VLOOKUP(Table1[[#This Row],[sheet]],Prg!$A$7:$F$31,6,FALSE)=Prg!$O$3),"Yes","No")</f>
        <v>No</v>
      </c>
      <c r="AB1333" s="66">
        <v>2024</v>
      </c>
      <c r="AC1333" s="72">
        <v>17</v>
      </c>
      <c r="AD1333" s="66">
        <f ca="1">IF(ISERROR(VLOOKUP(Table1[[#This Row],[item]],INDIRECT("'"&amp;Table1[[#This Row],[sheet]]&amp;"'!$A$8:$T$42"),Table1[[#This Row],[r]],FALSE)),"",VLOOKUP(Table1[[#This Row],[item]],INDIRECT("'"&amp;Table1[[#This Row],[sheet]]&amp;"'!$A$8:$T$42"),Table1[[#This Row],[r]],FALSE))</f>
        <v>0</v>
      </c>
      <c r="AE1333" s="72" t="str">
        <f>IF(VLOOKUP(Table1[[#This Row],[sheet]],Prg!$A$7:$J$31,10,FALSE)="","",VLOOKUP(Table1[[#This Row],[sheet]],Prg!$A$7:$J$31,10,FALSE)*1)</f>
        <v/>
      </c>
      <c r="AF1333" s="72">
        <f>VLOOKUP(Table1[[#This Row],[sheet]],Prg!$A$7:$J$31,5,FALSE)</f>
        <v>0</v>
      </c>
      <c r="AG1333" s="72">
        <f>ROW()</f>
        <v>1333</v>
      </c>
    </row>
    <row r="1334" spans="24:33" hidden="1" x14ac:dyDescent="0.35">
      <c r="X1334" s="66">
        <v>8</v>
      </c>
      <c r="Y1334" s="66" t="s">
        <v>493</v>
      </c>
      <c r="Z1334" s="66" t="s">
        <v>17</v>
      </c>
      <c r="AA1334" s="66" t="str">
        <f>IF(OR(VLOOKUP(Table1[[#This Row],[sheet]],Prg!$A$7:$F$31,6,FALSE)=Prg!$O$2,VLOOKUP(Table1[[#This Row],[sheet]],Prg!$A$7:$F$31,6,FALSE)=Prg!$O$3),"Yes","No")</f>
        <v>No</v>
      </c>
      <c r="AB1334" s="66">
        <v>2024</v>
      </c>
      <c r="AC1334" s="72">
        <v>17</v>
      </c>
      <c r="AD1334" s="66">
        <f ca="1">IF(ISERROR(VLOOKUP(Table1[[#This Row],[item]],INDIRECT("'"&amp;Table1[[#This Row],[sheet]]&amp;"'!$A$8:$T$42"),Table1[[#This Row],[r]],FALSE)),"",VLOOKUP(Table1[[#This Row],[item]],INDIRECT("'"&amp;Table1[[#This Row],[sheet]]&amp;"'!$A$8:$T$42"),Table1[[#This Row],[r]],FALSE))</f>
        <v>0</v>
      </c>
      <c r="AE1334" s="72" t="str">
        <f>IF(VLOOKUP(Table1[[#This Row],[sheet]],Prg!$A$7:$J$31,10,FALSE)="","",VLOOKUP(Table1[[#This Row],[sheet]],Prg!$A$7:$J$31,10,FALSE)*1)</f>
        <v/>
      </c>
      <c r="AF1334" s="72">
        <f>VLOOKUP(Table1[[#This Row],[sheet]],Prg!$A$7:$J$31,5,FALSE)</f>
        <v>0</v>
      </c>
      <c r="AG1334" s="72">
        <f>ROW()</f>
        <v>1334</v>
      </c>
    </row>
    <row r="1335" spans="24:33" hidden="1" x14ac:dyDescent="0.35">
      <c r="X1335" s="66">
        <v>8</v>
      </c>
      <c r="Y1335" s="66" t="s">
        <v>494</v>
      </c>
      <c r="Z1335" s="66" t="s">
        <v>465</v>
      </c>
      <c r="AA1335" s="66" t="str">
        <f>IF(OR(VLOOKUP(Table1[[#This Row],[sheet]],Prg!$A$7:$F$31,6,FALSE)=Prg!$O$2,VLOOKUP(Table1[[#This Row],[sheet]],Prg!$A$7:$F$31,6,FALSE)=Prg!$O$3),"Yes","No")</f>
        <v>No</v>
      </c>
      <c r="AB1335" s="66">
        <v>2024</v>
      </c>
      <c r="AC1335" s="72">
        <v>17</v>
      </c>
      <c r="AD1335" s="66">
        <f ca="1">IF(ISERROR(VLOOKUP(Table1[[#This Row],[item]],INDIRECT("'"&amp;Table1[[#This Row],[sheet]]&amp;"'!$A$8:$T$42"),Table1[[#This Row],[r]],FALSE)),"",VLOOKUP(Table1[[#This Row],[item]],INDIRECT("'"&amp;Table1[[#This Row],[sheet]]&amp;"'!$A$8:$T$42"),Table1[[#This Row],[r]],FALSE))</f>
        <v>0</v>
      </c>
      <c r="AE1335" s="72" t="str">
        <f>IF(VLOOKUP(Table1[[#This Row],[sheet]],Prg!$A$7:$J$31,10,FALSE)="","",VLOOKUP(Table1[[#This Row],[sheet]],Prg!$A$7:$J$31,10,FALSE)*1)</f>
        <v/>
      </c>
      <c r="AF1335" s="72">
        <f>VLOOKUP(Table1[[#This Row],[sheet]],Prg!$A$7:$J$31,5,FALSE)</f>
        <v>0</v>
      </c>
      <c r="AG1335" s="72">
        <f>ROW()</f>
        <v>1335</v>
      </c>
    </row>
    <row r="1336" spans="24:33" hidden="1" x14ac:dyDescent="0.35">
      <c r="X1336" s="66">
        <v>8</v>
      </c>
      <c r="Y1336" s="66" t="s">
        <v>495</v>
      </c>
      <c r="Z1336" s="66" t="s">
        <v>18</v>
      </c>
      <c r="AA1336" s="66" t="str">
        <f>IF(OR(VLOOKUP(Table1[[#This Row],[sheet]],Prg!$A$7:$F$31,6,FALSE)=Prg!$O$2,VLOOKUP(Table1[[#This Row],[sheet]],Prg!$A$7:$F$31,6,FALSE)=Prg!$O$3),"Yes","No")</f>
        <v>No</v>
      </c>
      <c r="AB1336" s="66">
        <v>2024</v>
      </c>
      <c r="AC1336" s="72">
        <v>17</v>
      </c>
      <c r="AD1336" s="66">
        <f ca="1">IF(ISERROR(VLOOKUP(Table1[[#This Row],[item]],INDIRECT("'"&amp;Table1[[#This Row],[sheet]]&amp;"'!$A$8:$T$42"),Table1[[#This Row],[r]],FALSE)),"",VLOOKUP(Table1[[#This Row],[item]],INDIRECT("'"&amp;Table1[[#This Row],[sheet]]&amp;"'!$A$8:$T$42"),Table1[[#This Row],[r]],FALSE))</f>
        <v>0</v>
      </c>
      <c r="AE1336" s="72" t="str">
        <f>IF(VLOOKUP(Table1[[#This Row],[sheet]],Prg!$A$7:$J$31,10,FALSE)="","",VLOOKUP(Table1[[#This Row],[sheet]],Prg!$A$7:$J$31,10,FALSE)*1)</f>
        <v/>
      </c>
      <c r="AF1336" s="72">
        <f>VLOOKUP(Table1[[#This Row],[sheet]],Prg!$A$7:$J$31,5,FALSE)</f>
        <v>0</v>
      </c>
      <c r="AG1336" s="72">
        <f>ROW()</f>
        <v>1336</v>
      </c>
    </row>
    <row r="1337" spans="24:33" hidden="1" x14ac:dyDescent="0.35">
      <c r="X1337" s="66">
        <v>8</v>
      </c>
      <c r="Y1337" s="66" t="s">
        <v>496</v>
      </c>
      <c r="Z1337" s="66" t="s">
        <v>19</v>
      </c>
      <c r="AA1337" s="66" t="str">
        <f>IF(OR(VLOOKUP(Table1[[#This Row],[sheet]],Prg!$A$7:$F$31,6,FALSE)=Prg!$O$2,VLOOKUP(Table1[[#This Row],[sheet]],Prg!$A$7:$F$31,6,FALSE)=Prg!$O$3),"Yes","No")</f>
        <v>No</v>
      </c>
      <c r="AB1337" s="66">
        <v>2024</v>
      </c>
      <c r="AC1337" s="72">
        <v>17</v>
      </c>
      <c r="AD1337" s="66">
        <f ca="1">IF(ISERROR(VLOOKUP(Table1[[#This Row],[item]],INDIRECT("'"&amp;Table1[[#This Row],[sheet]]&amp;"'!$A$8:$T$42"),Table1[[#This Row],[r]],FALSE)),"",VLOOKUP(Table1[[#This Row],[item]],INDIRECT("'"&amp;Table1[[#This Row],[sheet]]&amp;"'!$A$8:$T$42"),Table1[[#This Row],[r]],FALSE))</f>
        <v>0</v>
      </c>
      <c r="AE1337" s="72" t="str">
        <f>IF(VLOOKUP(Table1[[#This Row],[sheet]],Prg!$A$7:$J$31,10,FALSE)="","",VLOOKUP(Table1[[#This Row],[sheet]],Prg!$A$7:$J$31,10,FALSE)*1)</f>
        <v/>
      </c>
      <c r="AF1337" s="72">
        <f>VLOOKUP(Table1[[#This Row],[sheet]],Prg!$A$7:$J$31,5,FALSE)</f>
        <v>0</v>
      </c>
      <c r="AG1337" s="72">
        <f>ROW()</f>
        <v>1337</v>
      </c>
    </row>
    <row r="1338" spans="24:33" hidden="1" x14ac:dyDescent="0.35">
      <c r="X1338" s="66">
        <v>8</v>
      </c>
      <c r="Y1338" s="66" t="s">
        <v>497</v>
      </c>
      <c r="Z1338" s="66" t="s">
        <v>20</v>
      </c>
      <c r="AA1338" s="66" t="str">
        <f>IF(OR(VLOOKUP(Table1[[#This Row],[sheet]],Prg!$A$7:$F$31,6,FALSE)=Prg!$O$2,VLOOKUP(Table1[[#This Row],[sheet]],Prg!$A$7:$F$31,6,FALSE)=Prg!$O$3),"Yes","No")</f>
        <v>No</v>
      </c>
      <c r="AB1338" s="66">
        <v>2024</v>
      </c>
      <c r="AC1338" s="72">
        <v>17</v>
      </c>
      <c r="AD1338" s="66">
        <f ca="1">IF(ISERROR(VLOOKUP(Table1[[#This Row],[item]],INDIRECT("'"&amp;Table1[[#This Row],[sheet]]&amp;"'!$A$8:$T$42"),Table1[[#This Row],[r]],FALSE)),"",VLOOKUP(Table1[[#This Row],[item]],INDIRECT("'"&amp;Table1[[#This Row],[sheet]]&amp;"'!$A$8:$T$42"),Table1[[#This Row],[r]],FALSE))</f>
        <v>0</v>
      </c>
      <c r="AE1338" s="72" t="str">
        <f>IF(VLOOKUP(Table1[[#This Row],[sheet]],Prg!$A$7:$J$31,10,FALSE)="","",VLOOKUP(Table1[[#This Row],[sheet]],Prg!$A$7:$J$31,10,FALSE)*1)</f>
        <v/>
      </c>
      <c r="AF1338" s="72">
        <f>VLOOKUP(Table1[[#This Row],[sheet]],Prg!$A$7:$J$31,5,FALSE)</f>
        <v>0</v>
      </c>
      <c r="AG1338" s="72">
        <f>ROW()</f>
        <v>1338</v>
      </c>
    </row>
    <row r="1339" spans="24:33" hidden="1" x14ac:dyDescent="0.35">
      <c r="X1339" s="66">
        <v>8</v>
      </c>
      <c r="Y1339" s="66" t="s">
        <v>498</v>
      </c>
      <c r="Z1339" s="66" t="s">
        <v>466</v>
      </c>
      <c r="AA1339" s="66" t="str">
        <f>IF(OR(VLOOKUP(Table1[[#This Row],[sheet]],Prg!$A$7:$F$31,6,FALSE)=Prg!$O$2,VLOOKUP(Table1[[#This Row],[sheet]],Prg!$A$7:$F$31,6,FALSE)=Prg!$O$3),"Yes","No")</f>
        <v>No</v>
      </c>
      <c r="AB1339" s="66">
        <v>2024</v>
      </c>
      <c r="AC1339" s="72">
        <v>17</v>
      </c>
      <c r="AD1339" s="66">
        <f ca="1">IF(ISERROR(VLOOKUP(Table1[[#This Row],[item]],INDIRECT("'"&amp;Table1[[#This Row],[sheet]]&amp;"'!$A$8:$T$42"),Table1[[#This Row],[r]],FALSE)),"",VLOOKUP(Table1[[#This Row],[item]],INDIRECT("'"&amp;Table1[[#This Row],[sheet]]&amp;"'!$A$8:$T$42"),Table1[[#This Row],[r]],FALSE))</f>
        <v>0</v>
      </c>
      <c r="AE1339" s="72" t="str">
        <f>IF(VLOOKUP(Table1[[#This Row],[sheet]],Prg!$A$7:$J$31,10,FALSE)="","",VLOOKUP(Table1[[#This Row],[sheet]],Prg!$A$7:$J$31,10,FALSE)*1)</f>
        <v/>
      </c>
      <c r="AF1339" s="72">
        <f>VLOOKUP(Table1[[#This Row],[sheet]],Prg!$A$7:$J$31,5,FALSE)</f>
        <v>0</v>
      </c>
      <c r="AG1339" s="72">
        <f>ROW()</f>
        <v>1339</v>
      </c>
    </row>
    <row r="1340" spans="24:33" hidden="1" x14ac:dyDescent="0.35">
      <c r="X1340" s="66">
        <v>8</v>
      </c>
      <c r="Y1340" s="66" t="s">
        <v>499</v>
      </c>
      <c r="Z1340" s="66" t="s">
        <v>21</v>
      </c>
      <c r="AA1340" s="66" t="str">
        <f>IF(OR(VLOOKUP(Table1[[#This Row],[sheet]],Prg!$A$7:$F$31,6,FALSE)=Prg!$O$2,VLOOKUP(Table1[[#This Row],[sheet]],Prg!$A$7:$F$31,6,FALSE)=Prg!$O$3),"Yes","No")</f>
        <v>No</v>
      </c>
      <c r="AB1340" s="66">
        <v>2024</v>
      </c>
      <c r="AC1340" s="72">
        <v>17</v>
      </c>
      <c r="AD1340" s="66">
        <f ca="1">IF(ISERROR(VLOOKUP(Table1[[#This Row],[item]],INDIRECT("'"&amp;Table1[[#This Row],[sheet]]&amp;"'!$A$8:$T$42"),Table1[[#This Row],[r]],FALSE)),"",VLOOKUP(Table1[[#This Row],[item]],INDIRECT("'"&amp;Table1[[#This Row],[sheet]]&amp;"'!$A$8:$T$42"),Table1[[#This Row],[r]],FALSE))</f>
        <v>0</v>
      </c>
      <c r="AE1340" s="72" t="str">
        <f>IF(VLOOKUP(Table1[[#This Row],[sheet]],Prg!$A$7:$J$31,10,FALSE)="","",VLOOKUP(Table1[[#This Row],[sheet]],Prg!$A$7:$J$31,10,FALSE)*1)</f>
        <v/>
      </c>
      <c r="AF1340" s="72">
        <f>VLOOKUP(Table1[[#This Row],[sheet]],Prg!$A$7:$J$31,5,FALSE)</f>
        <v>0</v>
      </c>
      <c r="AG1340" s="72">
        <f>ROW()</f>
        <v>1340</v>
      </c>
    </row>
    <row r="1341" spans="24:33" hidden="1" x14ac:dyDescent="0.35">
      <c r="X1341" s="66">
        <v>8</v>
      </c>
      <c r="Y1341" s="66" t="s">
        <v>500</v>
      </c>
      <c r="Z1341" s="66" t="s">
        <v>22</v>
      </c>
      <c r="AA1341" s="66" t="str">
        <f>IF(OR(VLOOKUP(Table1[[#This Row],[sheet]],Prg!$A$7:$F$31,6,FALSE)=Prg!$O$2,VLOOKUP(Table1[[#This Row],[sheet]],Prg!$A$7:$F$31,6,FALSE)=Prg!$O$3),"Yes","No")</f>
        <v>No</v>
      </c>
      <c r="AB1341" s="66">
        <v>2024</v>
      </c>
      <c r="AC1341" s="72">
        <v>17</v>
      </c>
      <c r="AD1341" s="66">
        <f ca="1">IF(ISERROR(VLOOKUP(Table1[[#This Row],[item]],INDIRECT("'"&amp;Table1[[#This Row],[sheet]]&amp;"'!$A$8:$T$42"),Table1[[#This Row],[r]],FALSE)),"",VLOOKUP(Table1[[#This Row],[item]],INDIRECT("'"&amp;Table1[[#This Row],[sheet]]&amp;"'!$A$8:$T$42"),Table1[[#This Row],[r]],FALSE))</f>
        <v>0</v>
      </c>
      <c r="AE1341" s="72" t="str">
        <f>IF(VLOOKUP(Table1[[#This Row],[sheet]],Prg!$A$7:$J$31,10,FALSE)="","",VLOOKUP(Table1[[#This Row],[sheet]],Prg!$A$7:$J$31,10,FALSE)*1)</f>
        <v/>
      </c>
      <c r="AF1341" s="72">
        <f>VLOOKUP(Table1[[#This Row],[sheet]],Prg!$A$7:$J$31,5,FALSE)</f>
        <v>0</v>
      </c>
      <c r="AG1341" s="72">
        <f>ROW()</f>
        <v>1341</v>
      </c>
    </row>
    <row r="1342" spans="24:33" hidden="1" x14ac:dyDescent="0.35">
      <c r="X1342" s="66">
        <v>8</v>
      </c>
      <c r="Y1342" s="66" t="s">
        <v>501</v>
      </c>
      <c r="Z1342" s="66" t="s">
        <v>23</v>
      </c>
      <c r="AA1342" s="66" t="str">
        <f>IF(OR(VLOOKUP(Table1[[#This Row],[sheet]],Prg!$A$7:$F$31,6,FALSE)=Prg!$O$2,VLOOKUP(Table1[[#This Row],[sheet]],Prg!$A$7:$F$31,6,FALSE)=Prg!$O$3),"Yes","No")</f>
        <v>No</v>
      </c>
      <c r="AB1342" s="66">
        <v>2024</v>
      </c>
      <c r="AC1342" s="72">
        <v>17</v>
      </c>
      <c r="AD1342" s="66">
        <f ca="1">IF(ISERROR(VLOOKUP(Table1[[#This Row],[item]],INDIRECT("'"&amp;Table1[[#This Row],[sheet]]&amp;"'!$A$8:$T$42"),Table1[[#This Row],[r]],FALSE)),"",VLOOKUP(Table1[[#This Row],[item]],INDIRECT("'"&amp;Table1[[#This Row],[sheet]]&amp;"'!$A$8:$T$42"),Table1[[#This Row],[r]],FALSE))</f>
        <v>0</v>
      </c>
      <c r="AE1342" s="72" t="str">
        <f>IF(VLOOKUP(Table1[[#This Row],[sheet]],Prg!$A$7:$J$31,10,FALSE)="","",VLOOKUP(Table1[[#This Row],[sheet]],Prg!$A$7:$J$31,10,FALSE)*1)</f>
        <v/>
      </c>
      <c r="AF1342" s="72">
        <f>VLOOKUP(Table1[[#This Row],[sheet]],Prg!$A$7:$J$31,5,FALSE)</f>
        <v>0</v>
      </c>
      <c r="AG1342" s="72">
        <f>ROW()</f>
        <v>1342</v>
      </c>
    </row>
    <row r="1343" spans="24:33" hidden="1" x14ac:dyDescent="0.35">
      <c r="X1343" s="66">
        <v>8</v>
      </c>
      <c r="Y1343" s="66" t="s">
        <v>502</v>
      </c>
      <c r="Z1343" s="66" t="s">
        <v>467</v>
      </c>
      <c r="AA1343" s="66" t="str">
        <f>IF(OR(VLOOKUP(Table1[[#This Row],[sheet]],Prg!$A$7:$F$31,6,FALSE)=Prg!$O$2,VLOOKUP(Table1[[#This Row],[sheet]],Prg!$A$7:$F$31,6,FALSE)=Prg!$O$3),"Yes","No")</f>
        <v>No</v>
      </c>
      <c r="AB1343" s="66">
        <v>2024</v>
      </c>
      <c r="AC1343" s="72">
        <v>17</v>
      </c>
      <c r="AD1343" s="66">
        <f ca="1">IF(ISERROR(VLOOKUP(Table1[[#This Row],[item]],INDIRECT("'"&amp;Table1[[#This Row],[sheet]]&amp;"'!$A$8:$T$42"),Table1[[#This Row],[r]],FALSE)),"",VLOOKUP(Table1[[#This Row],[item]],INDIRECT("'"&amp;Table1[[#This Row],[sheet]]&amp;"'!$A$8:$T$42"),Table1[[#This Row],[r]],FALSE))</f>
        <v>0</v>
      </c>
      <c r="AE1343" s="72" t="str">
        <f>IF(VLOOKUP(Table1[[#This Row],[sheet]],Prg!$A$7:$J$31,10,FALSE)="","",VLOOKUP(Table1[[#This Row],[sheet]],Prg!$A$7:$J$31,10,FALSE)*1)</f>
        <v/>
      </c>
      <c r="AF1343" s="72">
        <f>VLOOKUP(Table1[[#This Row],[sheet]],Prg!$A$7:$J$31,5,FALSE)</f>
        <v>0</v>
      </c>
      <c r="AG1343" s="72">
        <f>ROW()</f>
        <v>1343</v>
      </c>
    </row>
    <row r="1344" spans="24:33" hidden="1" x14ac:dyDescent="0.35">
      <c r="X1344" s="66">
        <v>8</v>
      </c>
      <c r="Y1344" s="66" t="s">
        <v>473</v>
      </c>
      <c r="Z1344" s="66" t="s">
        <v>1</v>
      </c>
      <c r="AA1344" s="66" t="str">
        <f>IF(OR(VLOOKUP(Table1[[#This Row],[sheet]],Prg!$A$7:$F$31,6,FALSE)=Prg!$O$2,VLOOKUP(Table1[[#This Row],[sheet]],Prg!$A$7:$F$31,6,FALSE)=Prg!$O$3),"Yes","No")</f>
        <v>No</v>
      </c>
      <c r="AB1344" s="66">
        <v>2024</v>
      </c>
      <c r="AC1344" s="72">
        <v>17</v>
      </c>
      <c r="AD1344" s="66">
        <f ca="1">IF(ISERROR(VLOOKUP(Table1[[#This Row],[item]],INDIRECT("'"&amp;Table1[[#This Row],[sheet]]&amp;"'!$A$8:$T$42"),Table1[[#This Row],[r]],FALSE)),"",VLOOKUP(Table1[[#This Row],[item]],INDIRECT("'"&amp;Table1[[#This Row],[sheet]]&amp;"'!$A$8:$T$42"),Table1[[#This Row],[r]],FALSE))</f>
        <v>0</v>
      </c>
      <c r="AE1344" s="72" t="str">
        <f>IF(VLOOKUP(Table1[[#This Row],[sheet]],Prg!$A$7:$J$31,10,FALSE)="","",VLOOKUP(Table1[[#This Row],[sheet]],Prg!$A$7:$J$31,10,FALSE)*1)</f>
        <v/>
      </c>
      <c r="AF1344" s="72">
        <f>VLOOKUP(Table1[[#This Row],[sheet]],Prg!$A$7:$J$31,5,FALSE)</f>
        <v>0</v>
      </c>
      <c r="AG1344" s="72">
        <f>ROW()</f>
        <v>1344</v>
      </c>
    </row>
    <row r="1345" spans="24:33" hidden="1" x14ac:dyDescent="0.35">
      <c r="X1345" s="66">
        <v>8</v>
      </c>
      <c r="Y1345" s="66" t="s">
        <v>474</v>
      </c>
      <c r="Z1345" s="66" t="s">
        <v>24</v>
      </c>
      <c r="AA1345" s="66" t="str">
        <f>IF(OR(VLOOKUP(Table1[[#This Row],[sheet]],Prg!$A$7:$F$31,6,FALSE)=Prg!$O$2,VLOOKUP(Table1[[#This Row],[sheet]],Prg!$A$7:$F$31,6,FALSE)=Prg!$O$3),"Yes","No")</f>
        <v>No</v>
      </c>
      <c r="AB1345" s="66">
        <v>2024</v>
      </c>
      <c r="AC1345" s="72">
        <v>17</v>
      </c>
      <c r="AD1345" s="66">
        <f ca="1">IF(ISERROR(VLOOKUP(Table1[[#This Row],[item]],INDIRECT("'"&amp;Table1[[#This Row],[sheet]]&amp;"'!$A$8:$T$42"),Table1[[#This Row],[r]],FALSE)),"",VLOOKUP(Table1[[#This Row],[item]],INDIRECT("'"&amp;Table1[[#This Row],[sheet]]&amp;"'!$A$8:$T$42"),Table1[[#This Row],[r]],FALSE))</f>
        <v>0</v>
      </c>
      <c r="AE1345" s="72" t="str">
        <f>IF(VLOOKUP(Table1[[#This Row],[sheet]],Prg!$A$7:$J$31,10,FALSE)="","",VLOOKUP(Table1[[#This Row],[sheet]],Prg!$A$7:$J$31,10,FALSE)*1)</f>
        <v/>
      </c>
      <c r="AF1345" s="72">
        <f>VLOOKUP(Table1[[#This Row],[sheet]],Prg!$A$7:$J$31,5,FALSE)</f>
        <v>0</v>
      </c>
      <c r="AG1345" s="72">
        <f>ROW()</f>
        <v>1345</v>
      </c>
    </row>
    <row r="1346" spans="24:33" hidden="1" x14ac:dyDescent="0.35">
      <c r="X1346" s="66">
        <v>8</v>
      </c>
      <c r="Y1346" s="66" t="s">
        <v>477</v>
      </c>
      <c r="Z1346" s="66" t="s">
        <v>25</v>
      </c>
      <c r="AA1346" s="66" t="str">
        <f>IF(OR(VLOOKUP(Table1[[#This Row],[sheet]],Prg!$A$7:$F$31,6,FALSE)=Prg!$O$2,VLOOKUP(Table1[[#This Row],[sheet]],Prg!$A$7:$F$31,6,FALSE)=Prg!$O$3),"Yes","No")</f>
        <v>No</v>
      </c>
      <c r="AB1346" s="66">
        <v>2024</v>
      </c>
      <c r="AC1346" s="72">
        <v>17</v>
      </c>
      <c r="AD1346" s="66">
        <f ca="1">IF(ISERROR(VLOOKUP(Table1[[#This Row],[item]],INDIRECT("'"&amp;Table1[[#This Row],[sheet]]&amp;"'!$A$8:$T$42"),Table1[[#This Row],[r]],FALSE)),"",VLOOKUP(Table1[[#This Row],[item]],INDIRECT("'"&amp;Table1[[#This Row],[sheet]]&amp;"'!$A$8:$T$42"),Table1[[#This Row],[r]],FALSE))</f>
        <v>0</v>
      </c>
      <c r="AE1346" s="72" t="str">
        <f>IF(VLOOKUP(Table1[[#This Row],[sheet]],Prg!$A$7:$J$31,10,FALSE)="","",VLOOKUP(Table1[[#This Row],[sheet]],Prg!$A$7:$J$31,10,FALSE)*1)</f>
        <v/>
      </c>
      <c r="AF1346" s="72">
        <f>VLOOKUP(Table1[[#This Row],[sheet]],Prg!$A$7:$J$31,5,FALSE)</f>
        <v>0</v>
      </c>
      <c r="AG1346" s="72">
        <f>ROW()</f>
        <v>1346</v>
      </c>
    </row>
    <row r="1347" spans="24:33" hidden="1" x14ac:dyDescent="0.35">
      <c r="X1347" s="66">
        <v>8</v>
      </c>
      <c r="Y1347" s="66" t="s">
        <v>478</v>
      </c>
      <c r="Z1347" s="66" t="s">
        <v>26</v>
      </c>
      <c r="AA1347" s="66" t="str">
        <f>IF(OR(VLOOKUP(Table1[[#This Row],[sheet]],Prg!$A$7:$F$31,6,FALSE)=Prg!$O$2,VLOOKUP(Table1[[#This Row],[sheet]],Prg!$A$7:$F$31,6,FALSE)=Prg!$O$3),"Yes","No")</f>
        <v>No</v>
      </c>
      <c r="AB1347" s="66">
        <v>2024</v>
      </c>
      <c r="AC1347" s="72">
        <v>17</v>
      </c>
      <c r="AD1347" s="66">
        <f ca="1">IF(ISERROR(VLOOKUP(Table1[[#This Row],[item]],INDIRECT("'"&amp;Table1[[#This Row],[sheet]]&amp;"'!$A$8:$T$42"),Table1[[#This Row],[r]],FALSE)),"",VLOOKUP(Table1[[#This Row],[item]],INDIRECT("'"&amp;Table1[[#This Row],[sheet]]&amp;"'!$A$8:$T$42"),Table1[[#This Row],[r]],FALSE))</f>
        <v>0</v>
      </c>
      <c r="AE1347" s="72" t="str">
        <f>IF(VLOOKUP(Table1[[#This Row],[sheet]],Prg!$A$7:$J$31,10,FALSE)="","",VLOOKUP(Table1[[#This Row],[sheet]],Prg!$A$7:$J$31,10,FALSE)*1)</f>
        <v/>
      </c>
      <c r="AF1347" s="72">
        <f>VLOOKUP(Table1[[#This Row],[sheet]],Prg!$A$7:$J$31,5,FALSE)</f>
        <v>0</v>
      </c>
      <c r="AG1347" s="72">
        <f>ROW()</f>
        <v>1347</v>
      </c>
    </row>
    <row r="1348" spans="24:33" hidden="1" x14ac:dyDescent="0.35">
      <c r="X1348" s="66">
        <v>8</v>
      </c>
      <c r="Y1348" s="66" t="s">
        <v>479</v>
      </c>
      <c r="Z1348" s="66" t="s">
        <v>27</v>
      </c>
      <c r="AA1348" s="66" t="str">
        <f>IF(OR(VLOOKUP(Table1[[#This Row],[sheet]],Prg!$A$7:$F$31,6,FALSE)=Prg!$O$2,VLOOKUP(Table1[[#This Row],[sheet]],Prg!$A$7:$F$31,6,FALSE)=Prg!$O$3),"Yes","No")</f>
        <v>No</v>
      </c>
      <c r="AB1348" s="66">
        <v>2024</v>
      </c>
      <c r="AC1348" s="72">
        <v>17</v>
      </c>
      <c r="AD1348" s="66">
        <f ca="1">IF(ISERROR(VLOOKUP(Table1[[#This Row],[item]],INDIRECT("'"&amp;Table1[[#This Row],[sheet]]&amp;"'!$A$8:$T$42"),Table1[[#This Row],[r]],FALSE)),"",VLOOKUP(Table1[[#This Row],[item]],INDIRECT("'"&amp;Table1[[#This Row],[sheet]]&amp;"'!$A$8:$T$42"),Table1[[#This Row],[r]],FALSE))</f>
        <v>0</v>
      </c>
      <c r="AE1348" s="72" t="str">
        <f>IF(VLOOKUP(Table1[[#This Row],[sheet]],Prg!$A$7:$J$31,10,FALSE)="","",VLOOKUP(Table1[[#This Row],[sheet]],Prg!$A$7:$J$31,10,FALSE)*1)</f>
        <v/>
      </c>
      <c r="AF1348" s="72">
        <f>VLOOKUP(Table1[[#This Row],[sheet]],Prg!$A$7:$J$31,5,FALSE)</f>
        <v>0</v>
      </c>
      <c r="AG1348" s="72">
        <f>ROW()</f>
        <v>1348</v>
      </c>
    </row>
    <row r="1349" spans="24:33" hidden="1" x14ac:dyDescent="0.35">
      <c r="X1349" s="66">
        <v>8</v>
      </c>
      <c r="Y1349" s="66" t="s">
        <v>475</v>
      </c>
      <c r="Z1349" s="66" t="s">
        <v>28</v>
      </c>
      <c r="AA1349" s="66" t="str">
        <f>IF(OR(VLOOKUP(Table1[[#This Row],[sheet]],Prg!$A$7:$F$31,6,FALSE)=Prg!$O$2,VLOOKUP(Table1[[#This Row],[sheet]],Prg!$A$7:$F$31,6,FALSE)=Prg!$O$3),"Yes","No")</f>
        <v>No</v>
      </c>
      <c r="AB1349" s="66">
        <v>2024</v>
      </c>
      <c r="AC1349" s="72">
        <v>17</v>
      </c>
      <c r="AD1349" s="66">
        <f ca="1">IF(ISERROR(VLOOKUP(Table1[[#This Row],[item]],INDIRECT("'"&amp;Table1[[#This Row],[sheet]]&amp;"'!$A$8:$T$42"),Table1[[#This Row],[r]],FALSE)),"",VLOOKUP(Table1[[#This Row],[item]],INDIRECT("'"&amp;Table1[[#This Row],[sheet]]&amp;"'!$A$8:$T$42"),Table1[[#This Row],[r]],FALSE))</f>
        <v>0</v>
      </c>
      <c r="AE1349" s="72" t="str">
        <f>IF(VLOOKUP(Table1[[#This Row],[sheet]],Prg!$A$7:$J$31,10,FALSE)="","",VLOOKUP(Table1[[#This Row],[sheet]],Prg!$A$7:$J$31,10,FALSE)*1)</f>
        <v/>
      </c>
      <c r="AF1349" s="72">
        <f>VLOOKUP(Table1[[#This Row],[sheet]],Prg!$A$7:$J$31,5,FALSE)</f>
        <v>0</v>
      </c>
      <c r="AG1349" s="72">
        <f>ROW()</f>
        <v>1349</v>
      </c>
    </row>
    <row r="1350" spans="24:33" hidden="1" x14ac:dyDescent="0.35">
      <c r="X1350" s="66">
        <v>8</v>
      </c>
      <c r="Y1350" s="66" t="s">
        <v>480</v>
      </c>
      <c r="Z1350" s="66" t="s">
        <v>29</v>
      </c>
      <c r="AA1350" s="66" t="str">
        <f>IF(OR(VLOOKUP(Table1[[#This Row],[sheet]],Prg!$A$7:$F$31,6,FALSE)=Prg!$O$2,VLOOKUP(Table1[[#This Row],[sheet]],Prg!$A$7:$F$31,6,FALSE)=Prg!$O$3),"Yes","No")</f>
        <v>No</v>
      </c>
      <c r="AB1350" s="66">
        <v>2024</v>
      </c>
      <c r="AC1350" s="72">
        <v>17</v>
      </c>
      <c r="AD1350" s="66">
        <f ca="1">IF(ISERROR(VLOOKUP(Table1[[#This Row],[item]],INDIRECT("'"&amp;Table1[[#This Row],[sheet]]&amp;"'!$A$8:$T$42"),Table1[[#This Row],[r]],FALSE)),"",VLOOKUP(Table1[[#This Row],[item]],INDIRECT("'"&amp;Table1[[#This Row],[sheet]]&amp;"'!$A$8:$T$42"),Table1[[#This Row],[r]],FALSE))</f>
        <v>0</v>
      </c>
      <c r="AE1350" s="72" t="str">
        <f>IF(VLOOKUP(Table1[[#This Row],[sheet]],Prg!$A$7:$J$31,10,FALSE)="","",VLOOKUP(Table1[[#This Row],[sheet]],Prg!$A$7:$J$31,10,FALSE)*1)</f>
        <v/>
      </c>
      <c r="AF1350" s="72">
        <f>VLOOKUP(Table1[[#This Row],[sheet]],Prg!$A$7:$J$31,5,FALSE)</f>
        <v>0</v>
      </c>
      <c r="AG1350" s="72">
        <f>ROW()</f>
        <v>1350</v>
      </c>
    </row>
    <row r="1351" spans="24:33" hidden="1" x14ac:dyDescent="0.35">
      <c r="X1351" s="66">
        <v>8</v>
      </c>
      <c r="Y1351" s="66" t="s">
        <v>481</v>
      </c>
      <c r="Z1351" s="66" t="s">
        <v>30</v>
      </c>
      <c r="AA1351" s="66" t="str">
        <f>IF(OR(VLOOKUP(Table1[[#This Row],[sheet]],Prg!$A$7:$F$31,6,FALSE)=Prg!$O$2,VLOOKUP(Table1[[#This Row],[sheet]],Prg!$A$7:$F$31,6,FALSE)=Prg!$O$3),"Yes","No")</f>
        <v>No</v>
      </c>
      <c r="AB1351" s="66">
        <v>2024</v>
      </c>
      <c r="AC1351" s="72">
        <v>17</v>
      </c>
      <c r="AD1351" s="66">
        <f ca="1">IF(ISERROR(VLOOKUP(Table1[[#This Row],[item]],INDIRECT("'"&amp;Table1[[#This Row],[sheet]]&amp;"'!$A$8:$T$42"),Table1[[#This Row],[r]],FALSE)),"",VLOOKUP(Table1[[#This Row],[item]],INDIRECT("'"&amp;Table1[[#This Row],[sheet]]&amp;"'!$A$8:$T$42"),Table1[[#This Row],[r]],FALSE))</f>
        <v>0</v>
      </c>
      <c r="AE1351" s="72" t="str">
        <f>IF(VLOOKUP(Table1[[#This Row],[sheet]],Prg!$A$7:$J$31,10,FALSE)="","",VLOOKUP(Table1[[#This Row],[sheet]],Prg!$A$7:$J$31,10,FALSE)*1)</f>
        <v/>
      </c>
      <c r="AF1351" s="72">
        <f>VLOOKUP(Table1[[#This Row],[sheet]],Prg!$A$7:$J$31,5,FALSE)</f>
        <v>0</v>
      </c>
      <c r="AG1351" s="72">
        <f>ROW()</f>
        <v>1351</v>
      </c>
    </row>
    <row r="1352" spans="24:33" hidden="1" x14ac:dyDescent="0.35">
      <c r="X1352" s="66">
        <v>8</v>
      </c>
      <c r="Y1352" s="66" t="s">
        <v>482</v>
      </c>
      <c r="Z1352" s="66" t="s">
        <v>27</v>
      </c>
      <c r="AA1352" s="66" t="str">
        <f>IF(OR(VLOOKUP(Table1[[#This Row],[sheet]],Prg!$A$7:$F$31,6,FALSE)=Prg!$O$2,VLOOKUP(Table1[[#This Row],[sheet]],Prg!$A$7:$F$31,6,FALSE)=Prg!$O$3),"Yes","No")</f>
        <v>No</v>
      </c>
      <c r="AB1352" s="66">
        <v>2024</v>
      </c>
      <c r="AC1352" s="72">
        <v>17</v>
      </c>
      <c r="AD1352" s="66">
        <f ca="1">IF(ISERROR(VLOOKUP(Table1[[#This Row],[item]],INDIRECT("'"&amp;Table1[[#This Row],[sheet]]&amp;"'!$A$8:$T$42"),Table1[[#This Row],[r]],FALSE)),"",VLOOKUP(Table1[[#This Row],[item]],INDIRECT("'"&amp;Table1[[#This Row],[sheet]]&amp;"'!$A$8:$T$42"),Table1[[#This Row],[r]],FALSE))</f>
        <v>0</v>
      </c>
      <c r="AE1352" s="72" t="str">
        <f>IF(VLOOKUP(Table1[[#This Row],[sheet]],Prg!$A$7:$J$31,10,FALSE)="","",VLOOKUP(Table1[[#This Row],[sheet]],Prg!$A$7:$J$31,10,FALSE)*1)</f>
        <v/>
      </c>
      <c r="AF1352" s="72">
        <f>VLOOKUP(Table1[[#This Row],[sheet]],Prg!$A$7:$J$31,5,FALSE)</f>
        <v>0</v>
      </c>
      <c r="AG1352" s="72">
        <f>ROW()</f>
        <v>1352</v>
      </c>
    </row>
    <row r="1353" spans="24:33" hidden="1" x14ac:dyDescent="0.35">
      <c r="X1353" s="66">
        <v>8</v>
      </c>
      <c r="Y1353" s="66" t="s">
        <v>476</v>
      </c>
      <c r="Z1353" s="66" t="s">
        <v>469</v>
      </c>
      <c r="AA1353" s="66" t="str">
        <f>IF(OR(VLOOKUP(Table1[[#This Row],[sheet]],Prg!$A$7:$F$31,6,FALSE)=Prg!$O$2,VLOOKUP(Table1[[#This Row],[sheet]],Prg!$A$7:$F$31,6,FALSE)=Prg!$O$3),"Yes","No")</f>
        <v>No</v>
      </c>
      <c r="AB1353" s="66">
        <v>2024</v>
      </c>
      <c r="AC1353" s="72">
        <v>17</v>
      </c>
      <c r="AD1353" s="66">
        <f ca="1">IF(ISERROR(VLOOKUP(Table1[[#This Row],[item]],INDIRECT("'"&amp;Table1[[#This Row],[sheet]]&amp;"'!$A$8:$T$42"),Table1[[#This Row],[r]],FALSE)),"",VLOOKUP(Table1[[#This Row],[item]],INDIRECT("'"&amp;Table1[[#This Row],[sheet]]&amp;"'!$A$8:$T$42"),Table1[[#This Row],[r]],FALSE))</f>
        <v>0</v>
      </c>
      <c r="AE1353" s="72" t="str">
        <f>IF(VLOOKUP(Table1[[#This Row],[sheet]],Prg!$A$7:$J$31,10,FALSE)="","",VLOOKUP(Table1[[#This Row],[sheet]],Prg!$A$7:$J$31,10,FALSE)*1)</f>
        <v/>
      </c>
      <c r="AF1353" s="72">
        <f>VLOOKUP(Table1[[#This Row],[sheet]],Prg!$A$7:$J$31,5,FALSE)</f>
        <v>0</v>
      </c>
      <c r="AG1353" s="72">
        <f>ROW()</f>
        <v>1353</v>
      </c>
    </row>
    <row r="1354" spans="24:33" hidden="1" x14ac:dyDescent="0.35">
      <c r="X1354" s="66">
        <v>8</v>
      </c>
      <c r="Y1354" s="66" t="s">
        <v>483</v>
      </c>
      <c r="Z1354" s="66" t="s">
        <v>470</v>
      </c>
      <c r="AA1354" s="66" t="str">
        <f>IF(OR(VLOOKUP(Table1[[#This Row],[sheet]],Prg!$A$7:$F$31,6,FALSE)=Prg!$O$2,VLOOKUP(Table1[[#This Row],[sheet]],Prg!$A$7:$F$31,6,FALSE)=Prg!$O$3),"Yes","No")</f>
        <v>No</v>
      </c>
      <c r="AB1354" s="66">
        <v>2024</v>
      </c>
      <c r="AC1354" s="72">
        <v>17</v>
      </c>
      <c r="AD1354" s="66">
        <f ca="1">IF(ISERROR(VLOOKUP(Table1[[#This Row],[item]],INDIRECT("'"&amp;Table1[[#This Row],[sheet]]&amp;"'!$A$8:$T$42"),Table1[[#This Row],[r]],FALSE)),"",VLOOKUP(Table1[[#This Row],[item]],INDIRECT("'"&amp;Table1[[#This Row],[sheet]]&amp;"'!$A$8:$T$42"),Table1[[#This Row],[r]],FALSE))</f>
        <v>0</v>
      </c>
      <c r="AE1354" s="72" t="str">
        <f>IF(VLOOKUP(Table1[[#This Row],[sheet]],Prg!$A$7:$J$31,10,FALSE)="","",VLOOKUP(Table1[[#This Row],[sheet]],Prg!$A$7:$J$31,10,FALSE)*1)</f>
        <v/>
      </c>
      <c r="AF1354" s="72">
        <f>VLOOKUP(Table1[[#This Row],[sheet]],Prg!$A$7:$J$31,5,FALSE)</f>
        <v>0</v>
      </c>
      <c r="AG1354" s="72">
        <f>ROW()</f>
        <v>1354</v>
      </c>
    </row>
    <row r="1355" spans="24:33" hidden="1" x14ac:dyDescent="0.35">
      <c r="X1355" s="66">
        <v>8</v>
      </c>
      <c r="Y1355" s="66" t="s">
        <v>484</v>
      </c>
      <c r="Z1355" s="66" t="s">
        <v>471</v>
      </c>
      <c r="AA1355" s="66" t="str">
        <f>IF(OR(VLOOKUP(Table1[[#This Row],[sheet]],Prg!$A$7:$F$31,6,FALSE)=Prg!$O$2,VLOOKUP(Table1[[#This Row],[sheet]],Prg!$A$7:$F$31,6,FALSE)=Prg!$O$3),"Yes","No")</f>
        <v>No</v>
      </c>
      <c r="AB1355" s="66">
        <v>2024</v>
      </c>
      <c r="AC1355" s="72">
        <v>17</v>
      </c>
      <c r="AD1355" s="66">
        <f ca="1">IF(ISERROR(VLOOKUP(Table1[[#This Row],[item]],INDIRECT("'"&amp;Table1[[#This Row],[sheet]]&amp;"'!$A$8:$T$42"),Table1[[#This Row],[r]],FALSE)),"",VLOOKUP(Table1[[#This Row],[item]],INDIRECT("'"&amp;Table1[[#This Row],[sheet]]&amp;"'!$A$8:$T$42"),Table1[[#This Row],[r]],FALSE))</f>
        <v>0</v>
      </c>
      <c r="AE1355" s="72" t="str">
        <f>IF(VLOOKUP(Table1[[#This Row],[sheet]],Prg!$A$7:$J$31,10,FALSE)="","",VLOOKUP(Table1[[#This Row],[sheet]],Prg!$A$7:$J$31,10,FALSE)*1)</f>
        <v/>
      </c>
      <c r="AF1355" s="72">
        <f>VLOOKUP(Table1[[#This Row],[sheet]],Prg!$A$7:$J$31,5,FALSE)</f>
        <v>0</v>
      </c>
      <c r="AG1355" s="72">
        <f>ROW()</f>
        <v>1355</v>
      </c>
    </row>
    <row r="1356" spans="24:33" hidden="1" x14ac:dyDescent="0.35">
      <c r="X1356" s="66">
        <v>8</v>
      </c>
      <c r="Y1356" s="66" t="s">
        <v>485</v>
      </c>
      <c r="Z1356" s="66" t="s">
        <v>472</v>
      </c>
      <c r="AA1356" s="66" t="str">
        <f>IF(OR(VLOOKUP(Table1[[#This Row],[sheet]],Prg!$A$7:$F$31,6,FALSE)=Prg!$O$2,VLOOKUP(Table1[[#This Row],[sheet]],Prg!$A$7:$F$31,6,FALSE)=Prg!$O$3),"Yes","No")</f>
        <v>No</v>
      </c>
      <c r="AB1356" s="66">
        <v>2024</v>
      </c>
      <c r="AC1356" s="72">
        <v>17</v>
      </c>
      <c r="AD1356" s="66">
        <f ca="1">IF(ISERROR(VLOOKUP(Table1[[#This Row],[item]],INDIRECT("'"&amp;Table1[[#This Row],[sheet]]&amp;"'!$A$8:$T$42"),Table1[[#This Row],[r]],FALSE)),"",VLOOKUP(Table1[[#This Row],[item]],INDIRECT("'"&amp;Table1[[#This Row],[sheet]]&amp;"'!$A$8:$T$42"),Table1[[#This Row],[r]],FALSE))</f>
        <v>0</v>
      </c>
      <c r="AE1356" s="72" t="str">
        <f>IF(VLOOKUP(Table1[[#This Row],[sheet]],Prg!$A$7:$J$31,10,FALSE)="","",VLOOKUP(Table1[[#This Row],[sheet]],Prg!$A$7:$J$31,10,FALSE)*1)</f>
        <v/>
      </c>
      <c r="AF1356" s="72">
        <f>VLOOKUP(Table1[[#This Row],[sheet]],Prg!$A$7:$J$31,5,FALSE)</f>
        <v>0</v>
      </c>
      <c r="AG1356" s="72">
        <f>ROW()</f>
        <v>1356</v>
      </c>
    </row>
    <row r="1357" spans="24:33" hidden="1" x14ac:dyDescent="0.35">
      <c r="X1357" s="66">
        <v>8</v>
      </c>
      <c r="Y1357" s="66" t="s">
        <v>486</v>
      </c>
      <c r="Z1357" s="66" t="s">
        <v>31</v>
      </c>
      <c r="AA1357" s="66" t="str">
        <f>IF(OR(VLOOKUP(Table1[[#This Row],[sheet]],Prg!$A$7:$F$31,6,FALSE)=Prg!$O$2,VLOOKUP(Table1[[#This Row],[sheet]],Prg!$A$7:$F$31,6,FALSE)=Prg!$O$3),"Yes","No")</f>
        <v>No</v>
      </c>
      <c r="AB1357" s="66">
        <v>2024</v>
      </c>
      <c r="AC1357" s="72">
        <v>17</v>
      </c>
      <c r="AD1357" s="66">
        <f ca="1">IF(ISERROR(VLOOKUP(Table1[[#This Row],[item]],INDIRECT("'"&amp;Table1[[#This Row],[sheet]]&amp;"'!$A$8:$T$42"),Table1[[#This Row],[r]],FALSE)),"",VLOOKUP(Table1[[#This Row],[item]],INDIRECT("'"&amp;Table1[[#This Row],[sheet]]&amp;"'!$A$8:$T$42"),Table1[[#This Row],[r]],FALSE))</f>
        <v>0</v>
      </c>
      <c r="AE1357" s="72" t="str">
        <f>IF(VLOOKUP(Table1[[#This Row],[sheet]],Prg!$A$7:$J$31,10,FALSE)="","",VLOOKUP(Table1[[#This Row],[sheet]],Prg!$A$7:$J$31,10,FALSE)*1)</f>
        <v/>
      </c>
      <c r="AF1357" s="72">
        <f>VLOOKUP(Table1[[#This Row],[sheet]],Prg!$A$7:$J$31,5,FALSE)</f>
        <v>0</v>
      </c>
      <c r="AG1357" s="72">
        <f>ROW()</f>
        <v>1357</v>
      </c>
    </row>
    <row r="1358" spans="24:33" hidden="1" x14ac:dyDescent="0.35">
      <c r="X1358" s="66">
        <v>8</v>
      </c>
      <c r="Y1358" s="66" t="s">
        <v>487</v>
      </c>
      <c r="Z1358" s="66" t="s">
        <v>12</v>
      </c>
      <c r="AA1358" s="66" t="str">
        <f>IF(OR(VLOOKUP(Table1[[#This Row],[sheet]],Prg!$A$7:$F$31,6,FALSE)=Prg!$O$2,VLOOKUP(Table1[[#This Row],[sheet]],Prg!$A$7:$F$31,6,FALSE)=Prg!$O$3),"Yes","No")</f>
        <v>No</v>
      </c>
      <c r="AB1358" s="66">
        <v>2025</v>
      </c>
      <c r="AC1358" s="72">
        <v>18</v>
      </c>
      <c r="AD1358" s="66">
        <f ca="1">IF(ISERROR(VLOOKUP(Table1[[#This Row],[item]],INDIRECT("'"&amp;Table1[[#This Row],[sheet]]&amp;"'!$A$8:$T$42"),Table1[[#This Row],[r]],FALSE)),"",VLOOKUP(Table1[[#This Row],[item]],INDIRECT("'"&amp;Table1[[#This Row],[sheet]]&amp;"'!$A$8:$T$42"),Table1[[#This Row],[r]],FALSE))</f>
        <v>0</v>
      </c>
      <c r="AE1358" s="72" t="str">
        <f>IF(VLOOKUP(Table1[[#This Row],[sheet]],Prg!$A$7:$J$31,10,FALSE)="","",VLOOKUP(Table1[[#This Row],[sheet]],Prg!$A$7:$J$31,10,FALSE)*1)</f>
        <v/>
      </c>
      <c r="AF1358" s="72">
        <f>VLOOKUP(Table1[[#This Row],[sheet]],Prg!$A$7:$J$31,5,FALSE)</f>
        <v>0</v>
      </c>
      <c r="AG1358" s="72">
        <f>ROW()</f>
        <v>1358</v>
      </c>
    </row>
    <row r="1359" spans="24:33" hidden="1" x14ac:dyDescent="0.35">
      <c r="X1359" s="66">
        <v>8</v>
      </c>
      <c r="Y1359" s="66" t="s">
        <v>488</v>
      </c>
      <c r="Z1359" s="66" t="s">
        <v>13</v>
      </c>
      <c r="AA1359" s="66" t="str">
        <f>IF(OR(VLOOKUP(Table1[[#This Row],[sheet]],Prg!$A$7:$F$31,6,FALSE)=Prg!$O$2,VLOOKUP(Table1[[#This Row],[sheet]],Prg!$A$7:$F$31,6,FALSE)=Prg!$O$3),"Yes","No")</f>
        <v>No</v>
      </c>
      <c r="AB1359" s="66">
        <v>2025</v>
      </c>
      <c r="AC1359" s="72">
        <v>18</v>
      </c>
      <c r="AD1359" s="66">
        <f ca="1">IF(ISERROR(VLOOKUP(Table1[[#This Row],[item]],INDIRECT("'"&amp;Table1[[#This Row],[sheet]]&amp;"'!$A$8:$T$42"),Table1[[#This Row],[r]],FALSE)),"",VLOOKUP(Table1[[#This Row],[item]],INDIRECT("'"&amp;Table1[[#This Row],[sheet]]&amp;"'!$A$8:$T$42"),Table1[[#This Row],[r]],FALSE))</f>
        <v>0</v>
      </c>
      <c r="AE1359" s="72" t="str">
        <f>IF(VLOOKUP(Table1[[#This Row],[sheet]],Prg!$A$7:$J$31,10,FALSE)="","",VLOOKUP(Table1[[#This Row],[sheet]],Prg!$A$7:$J$31,10,FALSE)*1)</f>
        <v/>
      </c>
      <c r="AF1359" s="72">
        <f>VLOOKUP(Table1[[#This Row],[sheet]],Prg!$A$7:$J$31,5,FALSE)</f>
        <v>0</v>
      </c>
      <c r="AG1359" s="72">
        <f>ROW()</f>
        <v>1359</v>
      </c>
    </row>
    <row r="1360" spans="24:33" hidden="1" x14ac:dyDescent="0.35">
      <c r="X1360" s="66">
        <v>8</v>
      </c>
      <c r="Y1360" s="66" t="s">
        <v>489</v>
      </c>
      <c r="Z1360" s="66" t="s">
        <v>14</v>
      </c>
      <c r="AA1360" s="66" t="str">
        <f>IF(OR(VLOOKUP(Table1[[#This Row],[sheet]],Prg!$A$7:$F$31,6,FALSE)=Prg!$O$2,VLOOKUP(Table1[[#This Row],[sheet]],Prg!$A$7:$F$31,6,FALSE)=Prg!$O$3),"Yes","No")</f>
        <v>No</v>
      </c>
      <c r="AB1360" s="66">
        <v>2025</v>
      </c>
      <c r="AC1360" s="72">
        <v>18</v>
      </c>
      <c r="AD1360" s="66">
        <f ca="1">IF(ISERROR(VLOOKUP(Table1[[#This Row],[item]],INDIRECT("'"&amp;Table1[[#This Row],[sheet]]&amp;"'!$A$8:$T$42"),Table1[[#This Row],[r]],FALSE)),"",VLOOKUP(Table1[[#This Row],[item]],INDIRECT("'"&amp;Table1[[#This Row],[sheet]]&amp;"'!$A$8:$T$42"),Table1[[#This Row],[r]],FALSE))</f>
        <v>0</v>
      </c>
      <c r="AE1360" s="72" t="str">
        <f>IF(VLOOKUP(Table1[[#This Row],[sheet]],Prg!$A$7:$J$31,10,FALSE)="","",VLOOKUP(Table1[[#This Row],[sheet]],Prg!$A$7:$J$31,10,FALSE)*1)</f>
        <v/>
      </c>
      <c r="AF1360" s="72">
        <f>VLOOKUP(Table1[[#This Row],[sheet]],Prg!$A$7:$J$31,5,FALSE)</f>
        <v>0</v>
      </c>
      <c r="AG1360" s="72">
        <f>ROW()</f>
        <v>1360</v>
      </c>
    </row>
    <row r="1361" spans="24:33" hidden="1" x14ac:dyDescent="0.35">
      <c r="X1361" s="66">
        <v>8</v>
      </c>
      <c r="Y1361" s="66" t="s">
        <v>490</v>
      </c>
      <c r="Z1361" s="66" t="s">
        <v>464</v>
      </c>
      <c r="AA1361" s="66" t="str">
        <f>IF(OR(VLOOKUP(Table1[[#This Row],[sheet]],Prg!$A$7:$F$31,6,FALSE)=Prg!$O$2,VLOOKUP(Table1[[#This Row],[sheet]],Prg!$A$7:$F$31,6,FALSE)=Prg!$O$3),"Yes","No")</f>
        <v>No</v>
      </c>
      <c r="AB1361" s="66">
        <v>2025</v>
      </c>
      <c r="AC1361" s="72">
        <v>18</v>
      </c>
      <c r="AD1361" s="66">
        <f ca="1">IF(ISERROR(VLOOKUP(Table1[[#This Row],[item]],INDIRECT("'"&amp;Table1[[#This Row],[sheet]]&amp;"'!$A$8:$T$42"),Table1[[#This Row],[r]],FALSE)),"",VLOOKUP(Table1[[#This Row],[item]],INDIRECT("'"&amp;Table1[[#This Row],[sheet]]&amp;"'!$A$8:$T$42"),Table1[[#This Row],[r]],FALSE))</f>
        <v>0</v>
      </c>
      <c r="AE1361" s="72" t="str">
        <f>IF(VLOOKUP(Table1[[#This Row],[sheet]],Prg!$A$7:$J$31,10,FALSE)="","",VLOOKUP(Table1[[#This Row],[sheet]],Prg!$A$7:$J$31,10,FALSE)*1)</f>
        <v/>
      </c>
      <c r="AF1361" s="72">
        <f>VLOOKUP(Table1[[#This Row],[sheet]],Prg!$A$7:$J$31,5,FALSE)</f>
        <v>0</v>
      </c>
      <c r="AG1361" s="72">
        <f>ROW()</f>
        <v>1361</v>
      </c>
    </row>
    <row r="1362" spans="24:33" hidden="1" x14ac:dyDescent="0.35">
      <c r="X1362" s="66">
        <v>8</v>
      </c>
      <c r="Y1362" s="66" t="s">
        <v>491</v>
      </c>
      <c r="Z1362" s="66" t="s">
        <v>15</v>
      </c>
      <c r="AA1362" s="66" t="str">
        <f>IF(OR(VLOOKUP(Table1[[#This Row],[sheet]],Prg!$A$7:$F$31,6,FALSE)=Prg!$O$2,VLOOKUP(Table1[[#This Row],[sheet]],Prg!$A$7:$F$31,6,FALSE)=Prg!$O$3),"Yes","No")</f>
        <v>No</v>
      </c>
      <c r="AB1362" s="66">
        <v>2025</v>
      </c>
      <c r="AC1362" s="72">
        <v>18</v>
      </c>
      <c r="AD1362" s="66">
        <f ca="1">IF(ISERROR(VLOOKUP(Table1[[#This Row],[item]],INDIRECT("'"&amp;Table1[[#This Row],[sheet]]&amp;"'!$A$8:$T$42"),Table1[[#This Row],[r]],FALSE)),"",VLOOKUP(Table1[[#This Row],[item]],INDIRECT("'"&amp;Table1[[#This Row],[sheet]]&amp;"'!$A$8:$T$42"),Table1[[#This Row],[r]],FALSE))</f>
        <v>0</v>
      </c>
      <c r="AE1362" s="72" t="str">
        <f>IF(VLOOKUP(Table1[[#This Row],[sheet]],Prg!$A$7:$J$31,10,FALSE)="","",VLOOKUP(Table1[[#This Row],[sheet]],Prg!$A$7:$J$31,10,FALSE)*1)</f>
        <v/>
      </c>
      <c r="AF1362" s="72">
        <f>VLOOKUP(Table1[[#This Row],[sheet]],Prg!$A$7:$J$31,5,FALSE)</f>
        <v>0</v>
      </c>
      <c r="AG1362" s="72">
        <f>ROW()</f>
        <v>1362</v>
      </c>
    </row>
    <row r="1363" spans="24:33" hidden="1" x14ac:dyDescent="0.35">
      <c r="X1363" s="66">
        <v>8</v>
      </c>
      <c r="Y1363" s="66" t="s">
        <v>492</v>
      </c>
      <c r="Z1363" s="66" t="s">
        <v>16</v>
      </c>
      <c r="AA1363" s="66" t="str">
        <f>IF(OR(VLOOKUP(Table1[[#This Row],[sheet]],Prg!$A$7:$F$31,6,FALSE)=Prg!$O$2,VLOOKUP(Table1[[#This Row],[sheet]],Prg!$A$7:$F$31,6,FALSE)=Prg!$O$3),"Yes","No")</f>
        <v>No</v>
      </c>
      <c r="AB1363" s="66">
        <v>2025</v>
      </c>
      <c r="AC1363" s="72">
        <v>18</v>
      </c>
      <c r="AD1363" s="66">
        <f ca="1">IF(ISERROR(VLOOKUP(Table1[[#This Row],[item]],INDIRECT("'"&amp;Table1[[#This Row],[sheet]]&amp;"'!$A$8:$T$42"),Table1[[#This Row],[r]],FALSE)),"",VLOOKUP(Table1[[#This Row],[item]],INDIRECT("'"&amp;Table1[[#This Row],[sheet]]&amp;"'!$A$8:$T$42"),Table1[[#This Row],[r]],FALSE))</f>
        <v>0</v>
      </c>
      <c r="AE1363" s="72" t="str">
        <f>IF(VLOOKUP(Table1[[#This Row],[sheet]],Prg!$A$7:$J$31,10,FALSE)="","",VLOOKUP(Table1[[#This Row],[sheet]],Prg!$A$7:$J$31,10,FALSE)*1)</f>
        <v/>
      </c>
      <c r="AF1363" s="72">
        <f>VLOOKUP(Table1[[#This Row],[sheet]],Prg!$A$7:$J$31,5,FALSE)</f>
        <v>0</v>
      </c>
      <c r="AG1363" s="72">
        <f>ROW()</f>
        <v>1363</v>
      </c>
    </row>
    <row r="1364" spans="24:33" hidden="1" x14ac:dyDescent="0.35">
      <c r="X1364" s="66">
        <v>8</v>
      </c>
      <c r="Y1364" s="66" t="s">
        <v>493</v>
      </c>
      <c r="Z1364" s="66" t="s">
        <v>17</v>
      </c>
      <c r="AA1364" s="66" t="str">
        <f>IF(OR(VLOOKUP(Table1[[#This Row],[sheet]],Prg!$A$7:$F$31,6,FALSE)=Prg!$O$2,VLOOKUP(Table1[[#This Row],[sheet]],Prg!$A$7:$F$31,6,FALSE)=Prg!$O$3),"Yes","No")</f>
        <v>No</v>
      </c>
      <c r="AB1364" s="66">
        <v>2025</v>
      </c>
      <c r="AC1364" s="72">
        <v>18</v>
      </c>
      <c r="AD1364" s="66">
        <f ca="1">IF(ISERROR(VLOOKUP(Table1[[#This Row],[item]],INDIRECT("'"&amp;Table1[[#This Row],[sheet]]&amp;"'!$A$8:$T$42"),Table1[[#This Row],[r]],FALSE)),"",VLOOKUP(Table1[[#This Row],[item]],INDIRECT("'"&amp;Table1[[#This Row],[sheet]]&amp;"'!$A$8:$T$42"),Table1[[#This Row],[r]],FALSE))</f>
        <v>0</v>
      </c>
      <c r="AE1364" s="72" t="str">
        <f>IF(VLOOKUP(Table1[[#This Row],[sheet]],Prg!$A$7:$J$31,10,FALSE)="","",VLOOKUP(Table1[[#This Row],[sheet]],Prg!$A$7:$J$31,10,FALSE)*1)</f>
        <v/>
      </c>
      <c r="AF1364" s="72">
        <f>VLOOKUP(Table1[[#This Row],[sheet]],Prg!$A$7:$J$31,5,FALSE)</f>
        <v>0</v>
      </c>
      <c r="AG1364" s="72">
        <f>ROW()</f>
        <v>1364</v>
      </c>
    </row>
    <row r="1365" spans="24:33" hidden="1" x14ac:dyDescent="0.35">
      <c r="X1365" s="66">
        <v>8</v>
      </c>
      <c r="Y1365" s="66" t="s">
        <v>494</v>
      </c>
      <c r="Z1365" s="66" t="s">
        <v>465</v>
      </c>
      <c r="AA1365" s="66" t="str">
        <f>IF(OR(VLOOKUP(Table1[[#This Row],[sheet]],Prg!$A$7:$F$31,6,FALSE)=Prg!$O$2,VLOOKUP(Table1[[#This Row],[sheet]],Prg!$A$7:$F$31,6,FALSE)=Prg!$O$3),"Yes","No")</f>
        <v>No</v>
      </c>
      <c r="AB1365" s="66">
        <v>2025</v>
      </c>
      <c r="AC1365" s="72">
        <v>18</v>
      </c>
      <c r="AD1365" s="66">
        <f ca="1">IF(ISERROR(VLOOKUP(Table1[[#This Row],[item]],INDIRECT("'"&amp;Table1[[#This Row],[sheet]]&amp;"'!$A$8:$T$42"),Table1[[#This Row],[r]],FALSE)),"",VLOOKUP(Table1[[#This Row],[item]],INDIRECT("'"&amp;Table1[[#This Row],[sheet]]&amp;"'!$A$8:$T$42"),Table1[[#This Row],[r]],FALSE))</f>
        <v>0</v>
      </c>
      <c r="AE1365" s="72" t="str">
        <f>IF(VLOOKUP(Table1[[#This Row],[sheet]],Prg!$A$7:$J$31,10,FALSE)="","",VLOOKUP(Table1[[#This Row],[sheet]],Prg!$A$7:$J$31,10,FALSE)*1)</f>
        <v/>
      </c>
      <c r="AF1365" s="72">
        <f>VLOOKUP(Table1[[#This Row],[sheet]],Prg!$A$7:$J$31,5,FALSE)</f>
        <v>0</v>
      </c>
      <c r="AG1365" s="72">
        <f>ROW()</f>
        <v>1365</v>
      </c>
    </row>
    <row r="1366" spans="24:33" hidden="1" x14ac:dyDescent="0.35">
      <c r="X1366" s="66">
        <v>8</v>
      </c>
      <c r="Y1366" s="66" t="s">
        <v>495</v>
      </c>
      <c r="Z1366" s="66" t="s">
        <v>18</v>
      </c>
      <c r="AA1366" s="66" t="str">
        <f>IF(OR(VLOOKUP(Table1[[#This Row],[sheet]],Prg!$A$7:$F$31,6,FALSE)=Prg!$O$2,VLOOKUP(Table1[[#This Row],[sheet]],Prg!$A$7:$F$31,6,FALSE)=Prg!$O$3),"Yes","No")</f>
        <v>No</v>
      </c>
      <c r="AB1366" s="66">
        <v>2025</v>
      </c>
      <c r="AC1366" s="72">
        <v>18</v>
      </c>
      <c r="AD1366" s="66">
        <f ca="1">IF(ISERROR(VLOOKUP(Table1[[#This Row],[item]],INDIRECT("'"&amp;Table1[[#This Row],[sheet]]&amp;"'!$A$8:$T$42"),Table1[[#This Row],[r]],FALSE)),"",VLOOKUP(Table1[[#This Row],[item]],INDIRECT("'"&amp;Table1[[#This Row],[sheet]]&amp;"'!$A$8:$T$42"),Table1[[#This Row],[r]],FALSE))</f>
        <v>0</v>
      </c>
      <c r="AE1366" s="72" t="str">
        <f>IF(VLOOKUP(Table1[[#This Row],[sheet]],Prg!$A$7:$J$31,10,FALSE)="","",VLOOKUP(Table1[[#This Row],[sheet]],Prg!$A$7:$J$31,10,FALSE)*1)</f>
        <v/>
      </c>
      <c r="AF1366" s="72">
        <f>VLOOKUP(Table1[[#This Row],[sheet]],Prg!$A$7:$J$31,5,FALSE)</f>
        <v>0</v>
      </c>
      <c r="AG1366" s="72">
        <f>ROW()</f>
        <v>1366</v>
      </c>
    </row>
    <row r="1367" spans="24:33" hidden="1" x14ac:dyDescent="0.35">
      <c r="X1367" s="66">
        <v>8</v>
      </c>
      <c r="Y1367" s="66" t="s">
        <v>496</v>
      </c>
      <c r="Z1367" s="66" t="s">
        <v>19</v>
      </c>
      <c r="AA1367" s="66" t="str">
        <f>IF(OR(VLOOKUP(Table1[[#This Row],[sheet]],Prg!$A$7:$F$31,6,FALSE)=Prg!$O$2,VLOOKUP(Table1[[#This Row],[sheet]],Prg!$A$7:$F$31,6,FALSE)=Prg!$O$3),"Yes","No")</f>
        <v>No</v>
      </c>
      <c r="AB1367" s="66">
        <v>2025</v>
      </c>
      <c r="AC1367" s="72">
        <v>18</v>
      </c>
      <c r="AD1367" s="66">
        <f ca="1">IF(ISERROR(VLOOKUP(Table1[[#This Row],[item]],INDIRECT("'"&amp;Table1[[#This Row],[sheet]]&amp;"'!$A$8:$T$42"),Table1[[#This Row],[r]],FALSE)),"",VLOOKUP(Table1[[#This Row],[item]],INDIRECT("'"&amp;Table1[[#This Row],[sheet]]&amp;"'!$A$8:$T$42"),Table1[[#This Row],[r]],FALSE))</f>
        <v>0</v>
      </c>
      <c r="AE1367" s="72" t="str">
        <f>IF(VLOOKUP(Table1[[#This Row],[sheet]],Prg!$A$7:$J$31,10,FALSE)="","",VLOOKUP(Table1[[#This Row],[sheet]],Prg!$A$7:$J$31,10,FALSE)*1)</f>
        <v/>
      </c>
      <c r="AF1367" s="72">
        <f>VLOOKUP(Table1[[#This Row],[sheet]],Prg!$A$7:$J$31,5,FALSE)</f>
        <v>0</v>
      </c>
      <c r="AG1367" s="72">
        <f>ROW()</f>
        <v>1367</v>
      </c>
    </row>
    <row r="1368" spans="24:33" hidden="1" x14ac:dyDescent="0.35">
      <c r="X1368" s="66">
        <v>8</v>
      </c>
      <c r="Y1368" s="66" t="s">
        <v>497</v>
      </c>
      <c r="Z1368" s="66" t="s">
        <v>20</v>
      </c>
      <c r="AA1368" s="66" t="str">
        <f>IF(OR(VLOOKUP(Table1[[#This Row],[sheet]],Prg!$A$7:$F$31,6,FALSE)=Prg!$O$2,VLOOKUP(Table1[[#This Row],[sheet]],Prg!$A$7:$F$31,6,FALSE)=Prg!$O$3),"Yes","No")</f>
        <v>No</v>
      </c>
      <c r="AB1368" s="66">
        <v>2025</v>
      </c>
      <c r="AC1368" s="72">
        <v>18</v>
      </c>
      <c r="AD1368" s="66">
        <f ca="1">IF(ISERROR(VLOOKUP(Table1[[#This Row],[item]],INDIRECT("'"&amp;Table1[[#This Row],[sheet]]&amp;"'!$A$8:$T$42"),Table1[[#This Row],[r]],FALSE)),"",VLOOKUP(Table1[[#This Row],[item]],INDIRECT("'"&amp;Table1[[#This Row],[sheet]]&amp;"'!$A$8:$T$42"),Table1[[#This Row],[r]],FALSE))</f>
        <v>0</v>
      </c>
      <c r="AE1368" s="72" t="str">
        <f>IF(VLOOKUP(Table1[[#This Row],[sheet]],Prg!$A$7:$J$31,10,FALSE)="","",VLOOKUP(Table1[[#This Row],[sheet]],Prg!$A$7:$J$31,10,FALSE)*1)</f>
        <v/>
      </c>
      <c r="AF1368" s="72">
        <f>VLOOKUP(Table1[[#This Row],[sheet]],Prg!$A$7:$J$31,5,FALSE)</f>
        <v>0</v>
      </c>
      <c r="AG1368" s="72">
        <f>ROW()</f>
        <v>1368</v>
      </c>
    </row>
    <row r="1369" spans="24:33" hidden="1" x14ac:dyDescent="0.35">
      <c r="X1369" s="66">
        <v>8</v>
      </c>
      <c r="Y1369" s="66" t="s">
        <v>498</v>
      </c>
      <c r="Z1369" s="66" t="s">
        <v>466</v>
      </c>
      <c r="AA1369" s="66" t="str">
        <f>IF(OR(VLOOKUP(Table1[[#This Row],[sheet]],Prg!$A$7:$F$31,6,FALSE)=Prg!$O$2,VLOOKUP(Table1[[#This Row],[sheet]],Prg!$A$7:$F$31,6,FALSE)=Prg!$O$3),"Yes","No")</f>
        <v>No</v>
      </c>
      <c r="AB1369" s="66">
        <v>2025</v>
      </c>
      <c r="AC1369" s="72">
        <v>18</v>
      </c>
      <c r="AD1369" s="66">
        <f ca="1">IF(ISERROR(VLOOKUP(Table1[[#This Row],[item]],INDIRECT("'"&amp;Table1[[#This Row],[sheet]]&amp;"'!$A$8:$T$42"),Table1[[#This Row],[r]],FALSE)),"",VLOOKUP(Table1[[#This Row],[item]],INDIRECT("'"&amp;Table1[[#This Row],[sheet]]&amp;"'!$A$8:$T$42"),Table1[[#This Row],[r]],FALSE))</f>
        <v>0</v>
      </c>
      <c r="AE1369" s="72" t="str">
        <f>IF(VLOOKUP(Table1[[#This Row],[sheet]],Prg!$A$7:$J$31,10,FALSE)="","",VLOOKUP(Table1[[#This Row],[sheet]],Prg!$A$7:$J$31,10,FALSE)*1)</f>
        <v/>
      </c>
      <c r="AF1369" s="72">
        <f>VLOOKUP(Table1[[#This Row],[sheet]],Prg!$A$7:$J$31,5,FALSE)</f>
        <v>0</v>
      </c>
      <c r="AG1369" s="72">
        <f>ROW()</f>
        <v>1369</v>
      </c>
    </row>
    <row r="1370" spans="24:33" hidden="1" x14ac:dyDescent="0.35">
      <c r="X1370" s="66">
        <v>8</v>
      </c>
      <c r="Y1370" s="66" t="s">
        <v>499</v>
      </c>
      <c r="Z1370" s="66" t="s">
        <v>21</v>
      </c>
      <c r="AA1370" s="66" t="str">
        <f>IF(OR(VLOOKUP(Table1[[#This Row],[sheet]],Prg!$A$7:$F$31,6,FALSE)=Prg!$O$2,VLOOKUP(Table1[[#This Row],[sheet]],Prg!$A$7:$F$31,6,FALSE)=Prg!$O$3),"Yes","No")</f>
        <v>No</v>
      </c>
      <c r="AB1370" s="66">
        <v>2025</v>
      </c>
      <c r="AC1370" s="72">
        <v>18</v>
      </c>
      <c r="AD1370" s="66">
        <f ca="1">IF(ISERROR(VLOOKUP(Table1[[#This Row],[item]],INDIRECT("'"&amp;Table1[[#This Row],[sheet]]&amp;"'!$A$8:$T$42"),Table1[[#This Row],[r]],FALSE)),"",VLOOKUP(Table1[[#This Row],[item]],INDIRECT("'"&amp;Table1[[#This Row],[sheet]]&amp;"'!$A$8:$T$42"),Table1[[#This Row],[r]],FALSE))</f>
        <v>0</v>
      </c>
      <c r="AE1370" s="72" t="str">
        <f>IF(VLOOKUP(Table1[[#This Row],[sheet]],Prg!$A$7:$J$31,10,FALSE)="","",VLOOKUP(Table1[[#This Row],[sheet]],Prg!$A$7:$J$31,10,FALSE)*1)</f>
        <v/>
      </c>
      <c r="AF1370" s="72">
        <f>VLOOKUP(Table1[[#This Row],[sheet]],Prg!$A$7:$J$31,5,FALSE)</f>
        <v>0</v>
      </c>
      <c r="AG1370" s="72">
        <f>ROW()</f>
        <v>1370</v>
      </c>
    </row>
    <row r="1371" spans="24:33" hidden="1" x14ac:dyDescent="0.35">
      <c r="X1371" s="66">
        <v>8</v>
      </c>
      <c r="Y1371" s="66" t="s">
        <v>500</v>
      </c>
      <c r="Z1371" s="66" t="s">
        <v>22</v>
      </c>
      <c r="AA1371" s="66" t="str">
        <f>IF(OR(VLOOKUP(Table1[[#This Row],[sheet]],Prg!$A$7:$F$31,6,FALSE)=Prg!$O$2,VLOOKUP(Table1[[#This Row],[sheet]],Prg!$A$7:$F$31,6,FALSE)=Prg!$O$3),"Yes","No")</f>
        <v>No</v>
      </c>
      <c r="AB1371" s="66">
        <v>2025</v>
      </c>
      <c r="AC1371" s="72">
        <v>18</v>
      </c>
      <c r="AD1371" s="66">
        <f ca="1">IF(ISERROR(VLOOKUP(Table1[[#This Row],[item]],INDIRECT("'"&amp;Table1[[#This Row],[sheet]]&amp;"'!$A$8:$T$42"),Table1[[#This Row],[r]],FALSE)),"",VLOOKUP(Table1[[#This Row],[item]],INDIRECT("'"&amp;Table1[[#This Row],[sheet]]&amp;"'!$A$8:$T$42"),Table1[[#This Row],[r]],FALSE))</f>
        <v>0</v>
      </c>
      <c r="AE1371" s="72" t="str">
        <f>IF(VLOOKUP(Table1[[#This Row],[sheet]],Prg!$A$7:$J$31,10,FALSE)="","",VLOOKUP(Table1[[#This Row],[sheet]],Prg!$A$7:$J$31,10,FALSE)*1)</f>
        <v/>
      </c>
      <c r="AF1371" s="72">
        <f>VLOOKUP(Table1[[#This Row],[sheet]],Prg!$A$7:$J$31,5,FALSE)</f>
        <v>0</v>
      </c>
      <c r="AG1371" s="72">
        <f>ROW()</f>
        <v>1371</v>
      </c>
    </row>
    <row r="1372" spans="24:33" hidden="1" x14ac:dyDescent="0.35">
      <c r="X1372" s="66">
        <v>8</v>
      </c>
      <c r="Y1372" s="66" t="s">
        <v>501</v>
      </c>
      <c r="Z1372" s="66" t="s">
        <v>23</v>
      </c>
      <c r="AA1372" s="66" t="str">
        <f>IF(OR(VLOOKUP(Table1[[#This Row],[sheet]],Prg!$A$7:$F$31,6,FALSE)=Prg!$O$2,VLOOKUP(Table1[[#This Row],[sheet]],Prg!$A$7:$F$31,6,FALSE)=Prg!$O$3),"Yes","No")</f>
        <v>No</v>
      </c>
      <c r="AB1372" s="66">
        <v>2025</v>
      </c>
      <c r="AC1372" s="72">
        <v>18</v>
      </c>
      <c r="AD1372" s="66">
        <f ca="1">IF(ISERROR(VLOOKUP(Table1[[#This Row],[item]],INDIRECT("'"&amp;Table1[[#This Row],[sheet]]&amp;"'!$A$8:$T$42"),Table1[[#This Row],[r]],FALSE)),"",VLOOKUP(Table1[[#This Row],[item]],INDIRECT("'"&amp;Table1[[#This Row],[sheet]]&amp;"'!$A$8:$T$42"),Table1[[#This Row],[r]],FALSE))</f>
        <v>0</v>
      </c>
      <c r="AE1372" s="72" t="str">
        <f>IF(VLOOKUP(Table1[[#This Row],[sheet]],Prg!$A$7:$J$31,10,FALSE)="","",VLOOKUP(Table1[[#This Row],[sheet]],Prg!$A$7:$J$31,10,FALSE)*1)</f>
        <v/>
      </c>
      <c r="AF1372" s="72">
        <f>VLOOKUP(Table1[[#This Row],[sheet]],Prg!$A$7:$J$31,5,FALSE)</f>
        <v>0</v>
      </c>
      <c r="AG1372" s="72">
        <f>ROW()</f>
        <v>1372</v>
      </c>
    </row>
    <row r="1373" spans="24:33" hidden="1" x14ac:dyDescent="0.35">
      <c r="X1373" s="66">
        <v>8</v>
      </c>
      <c r="Y1373" s="66" t="s">
        <v>502</v>
      </c>
      <c r="Z1373" s="66" t="s">
        <v>467</v>
      </c>
      <c r="AA1373" s="66" t="str">
        <f>IF(OR(VLOOKUP(Table1[[#This Row],[sheet]],Prg!$A$7:$F$31,6,FALSE)=Prg!$O$2,VLOOKUP(Table1[[#This Row],[sheet]],Prg!$A$7:$F$31,6,FALSE)=Prg!$O$3),"Yes","No")</f>
        <v>No</v>
      </c>
      <c r="AB1373" s="66">
        <v>2025</v>
      </c>
      <c r="AC1373" s="72">
        <v>18</v>
      </c>
      <c r="AD1373" s="66">
        <f ca="1">IF(ISERROR(VLOOKUP(Table1[[#This Row],[item]],INDIRECT("'"&amp;Table1[[#This Row],[sheet]]&amp;"'!$A$8:$T$42"),Table1[[#This Row],[r]],FALSE)),"",VLOOKUP(Table1[[#This Row],[item]],INDIRECT("'"&amp;Table1[[#This Row],[sheet]]&amp;"'!$A$8:$T$42"),Table1[[#This Row],[r]],FALSE))</f>
        <v>0</v>
      </c>
      <c r="AE1373" s="72" t="str">
        <f>IF(VLOOKUP(Table1[[#This Row],[sheet]],Prg!$A$7:$J$31,10,FALSE)="","",VLOOKUP(Table1[[#This Row],[sheet]],Prg!$A$7:$J$31,10,FALSE)*1)</f>
        <v/>
      </c>
      <c r="AF1373" s="72">
        <f>VLOOKUP(Table1[[#This Row],[sheet]],Prg!$A$7:$J$31,5,FALSE)</f>
        <v>0</v>
      </c>
      <c r="AG1373" s="72">
        <f>ROW()</f>
        <v>1373</v>
      </c>
    </row>
    <row r="1374" spans="24:33" hidden="1" x14ac:dyDescent="0.35">
      <c r="X1374" s="66">
        <v>8</v>
      </c>
      <c r="Y1374" s="66" t="s">
        <v>473</v>
      </c>
      <c r="Z1374" s="66" t="s">
        <v>1</v>
      </c>
      <c r="AA1374" s="66" t="str">
        <f>IF(OR(VLOOKUP(Table1[[#This Row],[sheet]],Prg!$A$7:$F$31,6,FALSE)=Prg!$O$2,VLOOKUP(Table1[[#This Row],[sheet]],Prg!$A$7:$F$31,6,FALSE)=Prg!$O$3),"Yes","No")</f>
        <v>No</v>
      </c>
      <c r="AB1374" s="66">
        <v>2025</v>
      </c>
      <c r="AC1374" s="72">
        <v>18</v>
      </c>
      <c r="AD1374" s="66">
        <f ca="1">IF(ISERROR(VLOOKUP(Table1[[#This Row],[item]],INDIRECT("'"&amp;Table1[[#This Row],[sheet]]&amp;"'!$A$8:$T$42"),Table1[[#This Row],[r]],FALSE)),"",VLOOKUP(Table1[[#This Row],[item]],INDIRECT("'"&amp;Table1[[#This Row],[sheet]]&amp;"'!$A$8:$T$42"),Table1[[#This Row],[r]],FALSE))</f>
        <v>0</v>
      </c>
      <c r="AE1374" s="72" t="str">
        <f>IF(VLOOKUP(Table1[[#This Row],[sheet]],Prg!$A$7:$J$31,10,FALSE)="","",VLOOKUP(Table1[[#This Row],[sheet]],Prg!$A$7:$J$31,10,FALSE)*1)</f>
        <v/>
      </c>
      <c r="AF1374" s="72">
        <f>VLOOKUP(Table1[[#This Row],[sheet]],Prg!$A$7:$J$31,5,FALSE)</f>
        <v>0</v>
      </c>
      <c r="AG1374" s="72">
        <f>ROW()</f>
        <v>1374</v>
      </c>
    </row>
    <row r="1375" spans="24:33" hidden="1" x14ac:dyDescent="0.35">
      <c r="X1375" s="66">
        <v>8</v>
      </c>
      <c r="Y1375" s="66" t="s">
        <v>474</v>
      </c>
      <c r="Z1375" s="66" t="s">
        <v>24</v>
      </c>
      <c r="AA1375" s="66" t="str">
        <f>IF(OR(VLOOKUP(Table1[[#This Row],[sheet]],Prg!$A$7:$F$31,6,FALSE)=Prg!$O$2,VLOOKUP(Table1[[#This Row],[sheet]],Prg!$A$7:$F$31,6,FALSE)=Prg!$O$3),"Yes","No")</f>
        <v>No</v>
      </c>
      <c r="AB1375" s="66">
        <v>2025</v>
      </c>
      <c r="AC1375" s="72">
        <v>18</v>
      </c>
      <c r="AD1375" s="66">
        <f ca="1">IF(ISERROR(VLOOKUP(Table1[[#This Row],[item]],INDIRECT("'"&amp;Table1[[#This Row],[sheet]]&amp;"'!$A$8:$T$42"),Table1[[#This Row],[r]],FALSE)),"",VLOOKUP(Table1[[#This Row],[item]],INDIRECT("'"&amp;Table1[[#This Row],[sheet]]&amp;"'!$A$8:$T$42"),Table1[[#This Row],[r]],FALSE))</f>
        <v>0</v>
      </c>
      <c r="AE1375" s="72" t="str">
        <f>IF(VLOOKUP(Table1[[#This Row],[sheet]],Prg!$A$7:$J$31,10,FALSE)="","",VLOOKUP(Table1[[#This Row],[sheet]],Prg!$A$7:$J$31,10,FALSE)*1)</f>
        <v/>
      </c>
      <c r="AF1375" s="72">
        <f>VLOOKUP(Table1[[#This Row],[sheet]],Prg!$A$7:$J$31,5,FALSE)</f>
        <v>0</v>
      </c>
      <c r="AG1375" s="72">
        <f>ROW()</f>
        <v>1375</v>
      </c>
    </row>
    <row r="1376" spans="24:33" hidden="1" x14ac:dyDescent="0.35">
      <c r="X1376" s="66">
        <v>8</v>
      </c>
      <c r="Y1376" s="66" t="s">
        <v>477</v>
      </c>
      <c r="Z1376" s="66" t="s">
        <v>25</v>
      </c>
      <c r="AA1376" s="66" t="str">
        <f>IF(OR(VLOOKUP(Table1[[#This Row],[sheet]],Prg!$A$7:$F$31,6,FALSE)=Prg!$O$2,VLOOKUP(Table1[[#This Row],[sheet]],Prg!$A$7:$F$31,6,FALSE)=Prg!$O$3),"Yes","No")</f>
        <v>No</v>
      </c>
      <c r="AB1376" s="66">
        <v>2025</v>
      </c>
      <c r="AC1376" s="72">
        <v>18</v>
      </c>
      <c r="AD1376" s="66">
        <f ca="1">IF(ISERROR(VLOOKUP(Table1[[#This Row],[item]],INDIRECT("'"&amp;Table1[[#This Row],[sheet]]&amp;"'!$A$8:$T$42"),Table1[[#This Row],[r]],FALSE)),"",VLOOKUP(Table1[[#This Row],[item]],INDIRECT("'"&amp;Table1[[#This Row],[sheet]]&amp;"'!$A$8:$T$42"),Table1[[#This Row],[r]],FALSE))</f>
        <v>0</v>
      </c>
      <c r="AE1376" s="72" t="str">
        <f>IF(VLOOKUP(Table1[[#This Row],[sheet]],Prg!$A$7:$J$31,10,FALSE)="","",VLOOKUP(Table1[[#This Row],[sheet]],Prg!$A$7:$J$31,10,FALSE)*1)</f>
        <v/>
      </c>
      <c r="AF1376" s="72">
        <f>VLOOKUP(Table1[[#This Row],[sheet]],Prg!$A$7:$J$31,5,FALSE)</f>
        <v>0</v>
      </c>
      <c r="AG1376" s="72">
        <f>ROW()</f>
        <v>1376</v>
      </c>
    </row>
    <row r="1377" spans="24:33" hidden="1" x14ac:dyDescent="0.35">
      <c r="X1377" s="66">
        <v>8</v>
      </c>
      <c r="Y1377" s="66" t="s">
        <v>478</v>
      </c>
      <c r="Z1377" s="66" t="s">
        <v>26</v>
      </c>
      <c r="AA1377" s="66" t="str">
        <f>IF(OR(VLOOKUP(Table1[[#This Row],[sheet]],Prg!$A$7:$F$31,6,FALSE)=Prg!$O$2,VLOOKUP(Table1[[#This Row],[sheet]],Prg!$A$7:$F$31,6,FALSE)=Prg!$O$3),"Yes","No")</f>
        <v>No</v>
      </c>
      <c r="AB1377" s="66">
        <v>2025</v>
      </c>
      <c r="AC1377" s="72">
        <v>18</v>
      </c>
      <c r="AD1377" s="66">
        <f ca="1">IF(ISERROR(VLOOKUP(Table1[[#This Row],[item]],INDIRECT("'"&amp;Table1[[#This Row],[sheet]]&amp;"'!$A$8:$T$42"),Table1[[#This Row],[r]],FALSE)),"",VLOOKUP(Table1[[#This Row],[item]],INDIRECT("'"&amp;Table1[[#This Row],[sheet]]&amp;"'!$A$8:$T$42"),Table1[[#This Row],[r]],FALSE))</f>
        <v>0</v>
      </c>
      <c r="AE1377" s="72" t="str">
        <f>IF(VLOOKUP(Table1[[#This Row],[sheet]],Prg!$A$7:$J$31,10,FALSE)="","",VLOOKUP(Table1[[#This Row],[sheet]],Prg!$A$7:$J$31,10,FALSE)*1)</f>
        <v/>
      </c>
      <c r="AF1377" s="72">
        <f>VLOOKUP(Table1[[#This Row],[sheet]],Prg!$A$7:$J$31,5,FALSE)</f>
        <v>0</v>
      </c>
      <c r="AG1377" s="72">
        <f>ROW()</f>
        <v>1377</v>
      </c>
    </row>
    <row r="1378" spans="24:33" hidden="1" x14ac:dyDescent="0.35">
      <c r="X1378" s="66">
        <v>8</v>
      </c>
      <c r="Y1378" s="66" t="s">
        <v>479</v>
      </c>
      <c r="Z1378" s="66" t="s">
        <v>27</v>
      </c>
      <c r="AA1378" s="66" t="str">
        <f>IF(OR(VLOOKUP(Table1[[#This Row],[sheet]],Prg!$A$7:$F$31,6,FALSE)=Prg!$O$2,VLOOKUP(Table1[[#This Row],[sheet]],Prg!$A$7:$F$31,6,FALSE)=Prg!$O$3),"Yes","No")</f>
        <v>No</v>
      </c>
      <c r="AB1378" s="66">
        <v>2025</v>
      </c>
      <c r="AC1378" s="72">
        <v>18</v>
      </c>
      <c r="AD1378" s="66">
        <f ca="1">IF(ISERROR(VLOOKUP(Table1[[#This Row],[item]],INDIRECT("'"&amp;Table1[[#This Row],[sheet]]&amp;"'!$A$8:$T$42"),Table1[[#This Row],[r]],FALSE)),"",VLOOKUP(Table1[[#This Row],[item]],INDIRECT("'"&amp;Table1[[#This Row],[sheet]]&amp;"'!$A$8:$T$42"),Table1[[#This Row],[r]],FALSE))</f>
        <v>0</v>
      </c>
      <c r="AE1378" s="72" t="str">
        <f>IF(VLOOKUP(Table1[[#This Row],[sheet]],Prg!$A$7:$J$31,10,FALSE)="","",VLOOKUP(Table1[[#This Row],[sheet]],Prg!$A$7:$J$31,10,FALSE)*1)</f>
        <v/>
      </c>
      <c r="AF1378" s="72">
        <f>VLOOKUP(Table1[[#This Row],[sheet]],Prg!$A$7:$J$31,5,FALSE)</f>
        <v>0</v>
      </c>
      <c r="AG1378" s="72">
        <f>ROW()</f>
        <v>1378</v>
      </c>
    </row>
    <row r="1379" spans="24:33" hidden="1" x14ac:dyDescent="0.35">
      <c r="X1379" s="66">
        <v>8</v>
      </c>
      <c r="Y1379" s="66" t="s">
        <v>475</v>
      </c>
      <c r="Z1379" s="66" t="s">
        <v>28</v>
      </c>
      <c r="AA1379" s="66" t="str">
        <f>IF(OR(VLOOKUP(Table1[[#This Row],[sheet]],Prg!$A$7:$F$31,6,FALSE)=Prg!$O$2,VLOOKUP(Table1[[#This Row],[sheet]],Prg!$A$7:$F$31,6,FALSE)=Prg!$O$3),"Yes","No")</f>
        <v>No</v>
      </c>
      <c r="AB1379" s="66">
        <v>2025</v>
      </c>
      <c r="AC1379" s="72">
        <v>18</v>
      </c>
      <c r="AD1379" s="66">
        <f ca="1">IF(ISERROR(VLOOKUP(Table1[[#This Row],[item]],INDIRECT("'"&amp;Table1[[#This Row],[sheet]]&amp;"'!$A$8:$T$42"),Table1[[#This Row],[r]],FALSE)),"",VLOOKUP(Table1[[#This Row],[item]],INDIRECT("'"&amp;Table1[[#This Row],[sheet]]&amp;"'!$A$8:$T$42"),Table1[[#This Row],[r]],FALSE))</f>
        <v>0</v>
      </c>
      <c r="AE1379" s="72" t="str">
        <f>IF(VLOOKUP(Table1[[#This Row],[sheet]],Prg!$A$7:$J$31,10,FALSE)="","",VLOOKUP(Table1[[#This Row],[sheet]],Prg!$A$7:$J$31,10,FALSE)*1)</f>
        <v/>
      </c>
      <c r="AF1379" s="72">
        <f>VLOOKUP(Table1[[#This Row],[sheet]],Prg!$A$7:$J$31,5,FALSE)</f>
        <v>0</v>
      </c>
      <c r="AG1379" s="72">
        <f>ROW()</f>
        <v>1379</v>
      </c>
    </row>
    <row r="1380" spans="24:33" hidden="1" x14ac:dyDescent="0.35">
      <c r="X1380" s="66">
        <v>8</v>
      </c>
      <c r="Y1380" s="66" t="s">
        <v>480</v>
      </c>
      <c r="Z1380" s="66" t="s">
        <v>29</v>
      </c>
      <c r="AA1380" s="66" t="str">
        <f>IF(OR(VLOOKUP(Table1[[#This Row],[sheet]],Prg!$A$7:$F$31,6,FALSE)=Prg!$O$2,VLOOKUP(Table1[[#This Row],[sheet]],Prg!$A$7:$F$31,6,FALSE)=Prg!$O$3),"Yes","No")</f>
        <v>No</v>
      </c>
      <c r="AB1380" s="66">
        <v>2025</v>
      </c>
      <c r="AC1380" s="72">
        <v>18</v>
      </c>
      <c r="AD1380" s="66">
        <f ca="1">IF(ISERROR(VLOOKUP(Table1[[#This Row],[item]],INDIRECT("'"&amp;Table1[[#This Row],[sheet]]&amp;"'!$A$8:$T$42"),Table1[[#This Row],[r]],FALSE)),"",VLOOKUP(Table1[[#This Row],[item]],INDIRECT("'"&amp;Table1[[#This Row],[sheet]]&amp;"'!$A$8:$T$42"),Table1[[#This Row],[r]],FALSE))</f>
        <v>0</v>
      </c>
      <c r="AE1380" s="72" t="str">
        <f>IF(VLOOKUP(Table1[[#This Row],[sheet]],Prg!$A$7:$J$31,10,FALSE)="","",VLOOKUP(Table1[[#This Row],[sheet]],Prg!$A$7:$J$31,10,FALSE)*1)</f>
        <v/>
      </c>
      <c r="AF1380" s="72">
        <f>VLOOKUP(Table1[[#This Row],[sheet]],Prg!$A$7:$J$31,5,FALSE)</f>
        <v>0</v>
      </c>
      <c r="AG1380" s="72">
        <f>ROW()</f>
        <v>1380</v>
      </c>
    </row>
    <row r="1381" spans="24:33" hidden="1" x14ac:dyDescent="0.35">
      <c r="X1381" s="66">
        <v>8</v>
      </c>
      <c r="Y1381" s="66" t="s">
        <v>481</v>
      </c>
      <c r="Z1381" s="66" t="s">
        <v>30</v>
      </c>
      <c r="AA1381" s="66" t="str">
        <f>IF(OR(VLOOKUP(Table1[[#This Row],[sheet]],Prg!$A$7:$F$31,6,FALSE)=Prg!$O$2,VLOOKUP(Table1[[#This Row],[sheet]],Prg!$A$7:$F$31,6,FALSE)=Prg!$O$3),"Yes","No")</f>
        <v>No</v>
      </c>
      <c r="AB1381" s="66">
        <v>2025</v>
      </c>
      <c r="AC1381" s="72">
        <v>18</v>
      </c>
      <c r="AD1381" s="66">
        <f ca="1">IF(ISERROR(VLOOKUP(Table1[[#This Row],[item]],INDIRECT("'"&amp;Table1[[#This Row],[sheet]]&amp;"'!$A$8:$T$42"),Table1[[#This Row],[r]],FALSE)),"",VLOOKUP(Table1[[#This Row],[item]],INDIRECT("'"&amp;Table1[[#This Row],[sheet]]&amp;"'!$A$8:$T$42"),Table1[[#This Row],[r]],FALSE))</f>
        <v>0</v>
      </c>
      <c r="AE1381" s="72" t="str">
        <f>IF(VLOOKUP(Table1[[#This Row],[sheet]],Prg!$A$7:$J$31,10,FALSE)="","",VLOOKUP(Table1[[#This Row],[sheet]],Prg!$A$7:$J$31,10,FALSE)*1)</f>
        <v/>
      </c>
      <c r="AF1381" s="72">
        <f>VLOOKUP(Table1[[#This Row],[sheet]],Prg!$A$7:$J$31,5,FALSE)</f>
        <v>0</v>
      </c>
      <c r="AG1381" s="72">
        <f>ROW()</f>
        <v>1381</v>
      </c>
    </row>
    <row r="1382" spans="24:33" hidden="1" x14ac:dyDescent="0.35">
      <c r="X1382" s="66">
        <v>8</v>
      </c>
      <c r="Y1382" s="66" t="s">
        <v>482</v>
      </c>
      <c r="Z1382" s="66" t="s">
        <v>27</v>
      </c>
      <c r="AA1382" s="66" t="str">
        <f>IF(OR(VLOOKUP(Table1[[#This Row],[sheet]],Prg!$A$7:$F$31,6,FALSE)=Prg!$O$2,VLOOKUP(Table1[[#This Row],[sheet]],Prg!$A$7:$F$31,6,FALSE)=Prg!$O$3),"Yes","No")</f>
        <v>No</v>
      </c>
      <c r="AB1382" s="66">
        <v>2025</v>
      </c>
      <c r="AC1382" s="72">
        <v>18</v>
      </c>
      <c r="AD1382" s="66">
        <f ca="1">IF(ISERROR(VLOOKUP(Table1[[#This Row],[item]],INDIRECT("'"&amp;Table1[[#This Row],[sheet]]&amp;"'!$A$8:$T$42"),Table1[[#This Row],[r]],FALSE)),"",VLOOKUP(Table1[[#This Row],[item]],INDIRECT("'"&amp;Table1[[#This Row],[sheet]]&amp;"'!$A$8:$T$42"),Table1[[#This Row],[r]],FALSE))</f>
        <v>0</v>
      </c>
      <c r="AE1382" s="72" t="str">
        <f>IF(VLOOKUP(Table1[[#This Row],[sheet]],Prg!$A$7:$J$31,10,FALSE)="","",VLOOKUP(Table1[[#This Row],[sheet]],Prg!$A$7:$J$31,10,FALSE)*1)</f>
        <v/>
      </c>
      <c r="AF1382" s="72">
        <f>VLOOKUP(Table1[[#This Row],[sheet]],Prg!$A$7:$J$31,5,FALSE)</f>
        <v>0</v>
      </c>
      <c r="AG1382" s="72">
        <f>ROW()</f>
        <v>1382</v>
      </c>
    </row>
    <row r="1383" spans="24:33" hidden="1" x14ac:dyDescent="0.35">
      <c r="X1383" s="66">
        <v>8</v>
      </c>
      <c r="Y1383" s="66" t="s">
        <v>476</v>
      </c>
      <c r="Z1383" s="66" t="s">
        <v>469</v>
      </c>
      <c r="AA1383" s="66" t="str">
        <f>IF(OR(VLOOKUP(Table1[[#This Row],[sheet]],Prg!$A$7:$F$31,6,FALSE)=Prg!$O$2,VLOOKUP(Table1[[#This Row],[sheet]],Prg!$A$7:$F$31,6,FALSE)=Prg!$O$3),"Yes","No")</f>
        <v>No</v>
      </c>
      <c r="AB1383" s="66">
        <v>2025</v>
      </c>
      <c r="AC1383" s="72">
        <v>18</v>
      </c>
      <c r="AD1383" s="66">
        <f ca="1">IF(ISERROR(VLOOKUP(Table1[[#This Row],[item]],INDIRECT("'"&amp;Table1[[#This Row],[sheet]]&amp;"'!$A$8:$T$42"),Table1[[#This Row],[r]],FALSE)),"",VLOOKUP(Table1[[#This Row],[item]],INDIRECT("'"&amp;Table1[[#This Row],[sheet]]&amp;"'!$A$8:$T$42"),Table1[[#This Row],[r]],FALSE))</f>
        <v>0</v>
      </c>
      <c r="AE1383" s="72" t="str">
        <f>IF(VLOOKUP(Table1[[#This Row],[sheet]],Prg!$A$7:$J$31,10,FALSE)="","",VLOOKUP(Table1[[#This Row],[sheet]],Prg!$A$7:$J$31,10,FALSE)*1)</f>
        <v/>
      </c>
      <c r="AF1383" s="72">
        <f>VLOOKUP(Table1[[#This Row],[sheet]],Prg!$A$7:$J$31,5,FALSE)</f>
        <v>0</v>
      </c>
      <c r="AG1383" s="72">
        <f>ROW()</f>
        <v>1383</v>
      </c>
    </row>
    <row r="1384" spans="24:33" hidden="1" x14ac:dyDescent="0.35">
      <c r="X1384" s="66">
        <v>8</v>
      </c>
      <c r="Y1384" s="66" t="s">
        <v>483</v>
      </c>
      <c r="Z1384" s="66" t="s">
        <v>470</v>
      </c>
      <c r="AA1384" s="66" t="str">
        <f>IF(OR(VLOOKUP(Table1[[#This Row],[sheet]],Prg!$A$7:$F$31,6,FALSE)=Prg!$O$2,VLOOKUP(Table1[[#This Row],[sheet]],Prg!$A$7:$F$31,6,FALSE)=Prg!$O$3),"Yes","No")</f>
        <v>No</v>
      </c>
      <c r="AB1384" s="66">
        <v>2025</v>
      </c>
      <c r="AC1384" s="72">
        <v>18</v>
      </c>
      <c r="AD1384" s="66">
        <f ca="1">IF(ISERROR(VLOOKUP(Table1[[#This Row],[item]],INDIRECT("'"&amp;Table1[[#This Row],[sheet]]&amp;"'!$A$8:$T$42"),Table1[[#This Row],[r]],FALSE)),"",VLOOKUP(Table1[[#This Row],[item]],INDIRECT("'"&amp;Table1[[#This Row],[sheet]]&amp;"'!$A$8:$T$42"),Table1[[#This Row],[r]],FALSE))</f>
        <v>0</v>
      </c>
      <c r="AE1384" s="72" t="str">
        <f>IF(VLOOKUP(Table1[[#This Row],[sheet]],Prg!$A$7:$J$31,10,FALSE)="","",VLOOKUP(Table1[[#This Row],[sheet]],Prg!$A$7:$J$31,10,FALSE)*1)</f>
        <v/>
      </c>
      <c r="AF1384" s="72">
        <f>VLOOKUP(Table1[[#This Row],[sheet]],Prg!$A$7:$J$31,5,FALSE)</f>
        <v>0</v>
      </c>
      <c r="AG1384" s="72">
        <f>ROW()</f>
        <v>1384</v>
      </c>
    </row>
    <row r="1385" spans="24:33" hidden="1" x14ac:dyDescent="0.35">
      <c r="X1385" s="66">
        <v>8</v>
      </c>
      <c r="Y1385" s="66" t="s">
        <v>484</v>
      </c>
      <c r="Z1385" s="66" t="s">
        <v>471</v>
      </c>
      <c r="AA1385" s="66" t="str">
        <f>IF(OR(VLOOKUP(Table1[[#This Row],[sheet]],Prg!$A$7:$F$31,6,FALSE)=Prg!$O$2,VLOOKUP(Table1[[#This Row],[sheet]],Prg!$A$7:$F$31,6,FALSE)=Prg!$O$3),"Yes","No")</f>
        <v>No</v>
      </c>
      <c r="AB1385" s="66">
        <v>2025</v>
      </c>
      <c r="AC1385" s="72">
        <v>18</v>
      </c>
      <c r="AD1385" s="66">
        <f ca="1">IF(ISERROR(VLOOKUP(Table1[[#This Row],[item]],INDIRECT("'"&amp;Table1[[#This Row],[sheet]]&amp;"'!$A$8:$T$42"),Table1[[#This Row],[r]],FALSE)),"",VLOOKUP(Table1[[#This Row],[item]],INDIRECT("'"&amp;Table1[[#This Row],[sheet]]&amp;"'!$A$8:$T$42"),Table1[[#This Row],[r]],FALSE))</f>
        <v>0</v>
      </c>
      <c r="AE1385" s="72" t="str">
        <f>IF(VLOOKUP(Table1[[#This Row],[sheet]],Prg!$A$7:$J$31,10,FALSE)="","",VLOOKUP(Table1[[#This Row],[sheet]],Prg!$A$7:$J$31,10,FALSE)*1)</f>
        <v/>
      </c>
      <c r="AF1385" s="72">
        <f>VLOOKUP(Table1[[#This Row],[sheet]],Prg!$A$7:$J$31,5,FALSE)</f>
        <v>0</v>
      </c>
      <c r="AG1385" s="72">
        <f>ROW()</f>
        <v>1385</v>
      </c>
    </row>
    <row r="1386" spans="24:33" hidden="1" x14ac:dyDescent="0.35">
      <c r="X1386" s="66">
        <v>8</v>
      </c>
      <c r="Y1386" s="66" t="s">
        <v>485</v>
      </c>
      <c r="Z1386" s="66" t="s">
        <v>472</v>
      </c>
      <c r="AA1386" s="66" t="str">
        <f>IF(OR(VLOOKUP(Table1[[#This Row],[sheet]],Prg!$A$7:$F$31,6,FALSE)=Prg!$O$2,VLOOKUP(Table1[[#This Row],[sheet]],Prg!$A$7:$F$31,6,FALSE)=Prg!$O$3),"Yes","No")</f>
        <v>No</v>
      </c>
      <c r="AB1386" s="66">
        <v>2025</v>
      </c>
      <c r="AC1386" s="72">
        <v>18</v>
      </c>
      <c r="AD1386" s="66">
        <f ca="1">IF(ISERROR(VLOOKUP(Table1[[#This Row],[item]],INDIRECT("'"&amp;Table1[[#This Row],[sheet]]&amp;"'!$A$8:$T$42"),Table1[[#This Row],[r]],FALSE)),"",VLOOKUP(Table1[[#This Row],[item]],INDIRECT("'"&amp;Table1[[#This Row],[sheet]]&amp;"'!$A$8:$T$42"),Table1[[#This Row],[r]],FALSE))</f>
        <v>0</v>
      </c>
      <c r="AE1386" s="72" t="str">
        <f>IF(VLOOKUP(Table1[[#This Row],[sheet]],Prg!$A$7:$J$31,10,FALSE)="","",VLOOKUP(Table1[[#This Row],[sheet]],Prg!$A$7:$J$31,10,FALSE)*1)</f>
        <v/>
      </c>
      <c r="AF1386" s="72">
        <f>VLOOKUP(Table1[[#This Row],[sheet]],Prg!$A$7:$J$31,5,FALSE)</f>
        <v>0</v>
      </c>
      <c r="AG1386" s="72">
        <f>ROW()</f>
        <v>1386</v>
      </c>
    </row>
    <row r="1387" spans="24:33" hidden="1" x14ac:dyDescent="0.35">
      <c r="X1387" s="66">
        <v>8</v>
      </c>
      <c r="Y1387" s="66" t="s">
        <v>486</v>
      </c>
      <c r="Z1387" s="66" t="s">
        <v>31</v>
      </c>
      <c r="AA1387" s="66" t="str">
        <f>IF(OR(VLOOKUP(Table1[[#This Row],[sheet]],Prg!$A$7:$F$31,6,FALSE)=Prg!$O$2,VLOOKUP(Table1[[#This Row],[sheet]],Prg!$A$7:$F$31,6,FALSE)=Prg!$O$3),"Yes","No")</f>
        <v>No</v>
      </c>
      <c r="AB1387" s="66">
        <v>2025</v>
      </c>
      <c r="AC1387" s="72">
        <v>18</v>
      </c>
      <c r="AD1387" s="66">
        <f ca="1">IF(ISERROR(VLOOKUP(Table1[[#This Row],[item]],INDIRECT("'"&amp;Table1[[#This Row],[sheet]]&amp;"'!$A$8:$T$42"),Table1[[#This Row],[r]],FALSE)),"",VLOOKUP(Table1[[#This Row],[item]],INDIRECT("'"&amp;Table1[[#This Row],[sheet]]&amp;"'!$A$8:$T$42"),Table1[[#This Row],[r]],FALSE))</f>
        <v>0</v>
      </c>
      <c r="AE1387" s="72" t="str">
        <f>IF(VLOOKUP(Table1[[#This Row],[sheet]],Prg!$A$7:$J$31,10,FALSE)="","",VLOOKUP(Table1[[#This Row],[sheet]],Prg!$A$7:$J$31,10,FALSE)*1)</f>
        <v/>
      </c>
      <c r="AF1387" s="72">
        <f>VLOOKUP(Table1[[#This Row],[sheet]],Prg!$A$7:$J$31,5,FALSE)</f>
        <v>0</v>
      </c>
      <c r="AG1387" s="72">
        <f>ROW()</f>
        <v>1387</v>
      </c>
    </row>
    <row r="1388" spans="24:33" hidden="1" x14ac:dyDescent="0.35">
      <c r="X1388" s="66">
        <v>8</v>
      </c>
      <c r="Y1388" s="66" t="s">
        <v>487</v>
      </c>
      <c r="Z1388" s="66" t="s">
        <v>12</v>
      </c>
      <c r="AA1388" s="66" t="str">
        <f>IF(OR(VLOOKUP(Table1[[#This Row],[sheet]],Prg!$A$7:$F$31,6,FALSE)=Prg!$O$2,VLOOKUP(Table1[[#This Row],[sheet]],Prg!$A$7:$F$31,6,FALSE)=Prg!$O$3),"Yes","No")</f>
        <v>No</v>
      </c>
      <c r="AB1388" s="66">
        <v>2026</v>
      </c>
      <c r="AC1388" s="72">
        <v>19</v>
      </c>
      <c r="AD1388" s="66">
        <f ca="1">IF(ISERROR(VLOOKUP(Table1[[#This Row],[item]],INDIRECT("'"&amp;Table1[[#This Row],[sheet]]&amp;"'!$A$8:$T$42"),Table1[[#This Row],[r]],FALSE)),"",VLOOKUP(Table1[[#This Row],[item]],INDIRECT("'"&amp;Table1[[#This Row],[sheet]]&amp;"'!$A$8:$T$42"),Table1[[#This Row],[r]],FALSE))</f>
        <v>0</v>
      </c>
      <c r="AE1388" s="72" t="str">
        <f>IF(VLOOKUP(Table1[[#This Row],[sheet]],Prg!$A$7:$J$31,10,FALSE)="","",VLOOKUP(Table1[[#This Row],[sheet]],Prg!$A$7:$J$31,10,FALSE)*1)</f>
        <v/>
      </c>
      <c r="AF1388" s="72">
        <f>VLOOKUP(Table1[[#This Row],[sheet]],Prg!$A$7:$J$31,5,FALSE)</f>
        <v>0</v>
      </c>
      <c r="AG1388" s="72">
        <f>ROW()</f>
        <v>1388</v>
      </c>
    </row>
    <row r="1389" spans="24:33" hidden="1" x14ac:dyDescent="0.35">
      <c r="X1389" s="66">
        <v>8</v>
      </c>
      <c r="Y1389" s="66" t="s">
        <v>488</v>
      </c>
      <c r="Z1389" s="66" t="s">
        <v>13</v>
      </c>
      <c r="AA1389" s="66" t="str">
        <f>IF(OR(VLOOKUP(Table1[[#This Row],[sheet]],Prg!$A$7:$F$31,6,FALSE)=Prg!$O$2,VLOOKUP(Table1[[#This Row],[sheet]],Prg!$A$7:$F$31,6,FALSE)=Prg!$O$3),"Yes","No")</f>
        <v>No</v>
      </c>
      <c r="AB1389" s="66">
        <v>2026</v>
      </c>
      <c r="AC1389" s="72">
        <v>19</v>
      </c>
      <c r="AD1389" s="66">
        <f ca="1">IF(ISERROR(VLOOKUP(Table1[[#This Row],[item]],INDIRECT("'"&amp;Table1[[#This Row],[sheet]]&amp;"'!$A$8:$T$42"),Table1[[#This Row],[r]],FALSE)),"",VLOOKUP(Table1[[#This Row],[item]],INDIRECT("'"&amp;Table1[[#This Row],[sheet]]&amp;"'!$A$8:$T$42"),Table1[[#This Row],[r]],FALSE))</f>
        <v>0</v>
      </c>
      <c r="AE1389" s="72" t="str">
        <f>IF(VLOOKUP(Table1[[#This Row],[sheet]],Prg!$A$7:$J$31,10,FALSE)="","",VLOOKUP(Table1[[#This Row],[sheet]],Prg!$A$7:$J$31,10,FALSE)*1)</f>
        <v/>
      </c>
      <c r="AF1389" s="72">
        <f>VLOOKUP(Table1[[#This Row],[sheet]],Prg!$A$7:$J$31,5,FALSE)</f>
        <v>0</v>
      </c>
      <c r="AG1389" s="72">
        <f>ROW()</f>
        <v>1389</v>
      </c>
    </row>
    <row r="1390" spans="24:33" hidden="1" x14ac:dyDescent="0.35">
      <c r="X1390" s="66">
        <v>8</v>
      </c>
      <c r="Y1390" s="66" t="s">
        <v>489</v>
      </c>
      <c r="Z1390" s="66" t="s">
        <v>14</v>
      </c>
      <c r="AA1390" s="66" t="str">
        <f>IF(OR(VLOOKUP(Table1[[#This Row],[sheet]],Prg!$A$7:$F$31,6,FALSE)=Prg!$O$2,VLOOKUP(Table1[[#This Row],[sheet]],Prg!$A$7:$F$31,6,FALSE)=Prg!$O$3),"Yes","No")</f>
        <v>No</v>
      </c>
      <c r="AB1390" s="66">
        <v>2026</v>
      </c>
      <c r="AC1390" s="72">
        <v>19</v>
      </c>
      <c r="AD1390" s="66">
        <f ca="1">IF(ISERROR(VLOOKUP(Table1[[#This Row],[item]],INDIRECT("'"&amp;Table1[[#This Row],[sheet]]&amp;"'!$A$8:$T$42"),Table1[[#This Row],[r]],FALSE)),"",VLOOKUP(Table1[[#This Row],[item]],INDIRECT("'"&amp;Table1[[#This Row],[sheet]]&amp;"'!$A$8:$T$42"),Table1[[#This Row],[r]],FALSE))</f>
        <v>0</v>
      </c>
      <c r="AE1390" s="72" t="str">
        <f>IF(VLOOKUP(Table1[[#This Row],[sheet]],Prg!$A$7:$J$31,10,FALSE)="","",VLOOKUP(Table1[[#This Row],[sheet]],Prg!$A$7:$J$31,10,FALSE)*1)</f>
        <v/>
      </c>
      <c r="AF1390" s="72">
        <f>VLOOKUP(Table1[[#This Row],[sheet]],Prg!$A$7:$J$31,5,FALSE)</f>
        <v>0</v>
      </c>
      <c r="AG1390" s="72">
        <f>ROW()</f>
        <v>1390</v>
      </c>
    </row>
    <row r="1391" spans="24:33" hidden="1" x14ac:dyDescent="0.35">
      <c r="X1391" s="66">
        <v>8</v>
      </c>
      <c r="Y1391" s="66" t="s">
        <v>490</v>
      </c>
      <c r="Z1391" s="66" t="s">
        <v>464</v>
      </c>
      <c r="AA1391" s="66" t="str">
        <f>IF(OR(VLOOKUP(Table1[[#This Row],[sheet]],Prg!$A$7:$F$31,6,FALSE)=Prg!$O$2,VLOOKUP(Table1[[#This Row],[sheet]],Prg!$A$7:$F$31,6,FALSE)=Prg!$O$3),"Yes","No")</f>
        <v>No</v>
      </c>
      <c r="AB1391" s="66">
        <v>2026</v>
      </c>
      <c r="AC1391" s="72">
        <v>19</v>
      </c>
      <c r="AD1391" s="66">
        <f ca="1">IF(ISERROR(VLOOKUP(Table1[[#This Row],[item]],INDIRECT("'"&amp;Table1[[#This Row],[sheet]]&amp;"'!$A$8:$T$42"),Table1[[#This Row],[r]],FALSE)),"",VLOOKUP(Table1[[#This Row],[item]],INDIRECT("'"&amp;Table1[[#This Row],[sheet]]&amp;"'!$A$8:$T$42"),Table1[[#This Row],[r]],FALSE))</f>
        <v>0</v>
      </c>
      <c r="AE1391" s="72" t="str">
        <f>IF(VLOOKUP(Table1[[#This Row],[sheet]],Prg!$A$7:$J$31,10,FALSE)="","",VLOOKUP(Table1[[#This Row],[sheet]],Prg!$A$7:$J$31,10,FALSE)*1)</f>
        <v/>
      </c>
      <c r="AF1391" s="72">
        <f>VLOOKUP(Table1[[#This Row],[sheet]],Prg!$A$7:$J$31,5,FALSE)</f>
        <v>0</v>
      </c>
      <c r="AG1391" s="72">
        <f>ROW()</f>
        <v>1391</v>
      </c>
    </row>
    <row r="1392" spans="24:33" hidden="1" x14ac:dyDescent="0.35">
      <c r="X1392" s="66">
        <v>8</v>
      </c>
      <c r="Y1392" s="66" t="s">
        <v>491</v>
      </c>
      <c r="Z1392" s="66" t="s">
        <v>15</v>
      </c>
      <c r="AA1392" s="66" t="str">
        <f>IF(OR(VLOOKUP(Table1[[#This Row],[sheet]],Prg!$A$7:$F$31,6,FALSE)=Prg!$O$2,VLOOKUP(Table1[[#This Row],[sheet]],Prg!$A$7:$F$31,6,FALSE)=Prg!$O$3),"Yes","No")</f>
        <v>No</v>
      </c>
      <c r="AB1392" s="66">
        <v>2026</v>
      </c>
      <c r="AC1392" s="72">
        <v>19</v>
      </c>
      <c r="AD1392" s="66">
        <f ca="1">IF(ISERROR(VLOOKUP(Table1[[#This Row],[item]],INDIRECT("'"&amp;Table1[[#This Row],[sheet]]&amp;"'!$A$8:$T$42"),Table1[[#This Row],[r]],FALSE)),"",VLOOKUP(Table1[[#This Row],[item]],INDIRECT("'"&amp;Table1[[#This Row],[sheet]]&amp;"'!$A$8:$T$42"),Table1[[#This Row],[r]],FALSE))</f>
        <v>0</v>
      </c>
      <c r="AE1392" s="72" t="str">
        <f>IF(VLOOKUP(Table1[[#This Row],[sheet]],Prg!$A$7:$J$31,10,FALSE)="","",VLOOKUP(Table1[[#This Row],[sheet]],Prg!$A$7:$J$31,10,FALSE)*1)</f>
        <v/>
      </c>
      <c r="AF1392" s="72">
        <f>VLOOKUP(Table1[[#This Row],[sheet]],Prg!$A$7:$J$31,5,FALSE)</f>
        <v>0</v>
      </c>
      <c r="AG1392" s="72">
        <f>ROW()</f>
        <v>1392</v>
      </c>
    </row>
    <row r="1393" spans="24:33" hidden="1" x14ac:dyDescent="0.35">
      <c r="X1393" s="66">
        <v>8</v>
      </c>
      <c r="Y1393" s="66" t="s">
        <v>492</v>
      </c>
      <c r="Z1393" s="66" t="s">
        <v>16</v>
      </c>
      <c r="AA1393" s="66" t="str">
        <f>IF(OR(VLOOKUP(Table1[[#This Row],[sheet]],Prg!$A$7:$F$31,6,FALSE)=Prg!$O$2,VLOOKUP(Table1[[#This Row],[sheet]],Prg!$A$7:$F$31,6,FALSE)=Prg!$O$3),"Yes","No")</f>
        <v>No</v>
      </c>
      <c r="AB1393" s="66">
        <v>2026</v>
      </c>
      <c r="AC1393" s="72">
        <v>19</v>
      </c>
      <c r="AD1393" s="66">
        <f ca="1">IF(ISERROR(VLOOKUP(Table1[[#This Row],[item]],INDIRECT("'"&amp;Table1[[#This Row],[sheet]]&amp;"'!$A$8:$T$42"),Table1[[#This Row],[r]],FALSE)),"",VLOOKUP(Table1[[#This Row],[item]],INDIRECT("'"&amp;Table1[[#This Row],[sheet]]&amp;"'!$A$8:$T$42"),Table1[[#This Row],[r]],FALSE))</f>
        <v>0</v>
      </c>
      <c r="AE1393" s="72" t="str">
        <f>IF(VLOOKUP(Table1[[#This Row],[sheet]],Prg!$A$7:$J$31,10,FALSE)="","",VLOOKUP(Table1[[#This Row],[sheet]],Prg!$A$7:$J$31,10,FALSE)*1)</f>
        <v/>
      </c>
      <c r="AF1393" s="72">
        <f>VLOOKUP(Table1[[#This Row],[sheet]],Prg!$A$7:$J$31,5,FALSE)</f>
        <v>0</v>
      </c>
      <c r="AG1393" s="72">
        <f>ROW()</f>
        <v>1393</v>
      </c>
    </row>
    <row r="1394" spans="24:33" hidden="1" x14ac:dyDescent="0.35">
      <c r="X1394" s="66">
        <v>8</v>
      </c>
      <c r="Y1394" s="66" t="s">
        <v>493</v>
      </c>
      <c r="Z1394" s="66" t="s">
        <v>17</v>
      </c>
      <c r="AA1394" s="66" t="str">
        <f>IF(OR(VLOOKUP(Table1[[#This Row],[sheet]],Prg!$A$7:$F$31,6,FALSE)=Prg!$O$2,VLOOKUP(Table1[[#This Row],[sheet]],Prg!$A$7:$F$31,6,FALSE)=Prg!$O$3),"Yes","No")</f>
        <v>No</v>
      </c>
      <c r="AB1394" s="66">
        <v>2026</v>
      </c>
      <c r="AC1394" s="72">
        <v>19</v>
      </c>
      <c r="AD1394" s="66">
        <f ca="1">IF(ISERROR(VLOOKUP(Table1[[#This Row],[item]],INDIRECT("'"&amp;Table1[[#This Row],[sheet]]&amp;"'!$A$8:$T$42"),Table1[[#This Row],[r]],FALSE)),"",VLOOKUP(Table1[[#This Row],[item]],INDIRECT("'"&amp;Table1[[#This Row],[sheet]]&amp;"'!$A$8:$T$42"),Table1[[#This Row],[r]],FALSE))</f>
        <v>0</v>
      </c>
      <c r="AE1394" s="72" t="str">
        <f>IF(VLOOKUP(Table1[[#This Row],[sheet]],Prg!$A$7:$J$31,10,FALSE)="","",VLOOKUP(Table1[[#This Row],[sheet]],Prg!$A$7:$J$31,10,FALSE)*1)</f>
        <v/>
      </c>
      <c r="AF1394" s="72">
        <f>VLOOKUP(Table1[[#This Row],[sheet]],Prg!$A$7:$J$31,5,FALSE)</f>
        <v>0</v>
      </c>
      <c r="AG1394" s="72">
        <f>ROW()</f>
        <v>1394</v>
      </c>
    </row>
    <row r="1395" spans="24:33" hidden="1" x14ac:dyDescent="0.35">
      <c r="X1395" s="66">
        <v>8</v>
      </c>
      <c r="Y1395" s="66" t="s">
        <v>494</v>
      </c>
      <c r="Z1395" s="66" t="s">
        <v>465</v>
      </c>
      <c r="AA1395" s="66" t="str">
        <f>IF(OR(VLOOKUP(Table1[[#This Row],[sheet]],Prg!$A$7:$F$31,6,FALSE)=Prg!$O$2,VLOOKUP(Table1[[#This Row],[sheet]],Prg!$A$7:$F$31,6,FALSE)=Prg!$O$3),"Yes","No")</f>
        <v>No</v>
      </c>
      <c r="AB1395" s="66">
        <v>2026</v>
      </c>
      <c r="AC1395" s="72">
        <v>19</v>
      </c>
      <c r="AD1395" s="66">
        <f ca="1">IF(ISERROR(VLOOKUP(Table1[[#This Row],[item]],INDIRECT("'"&amp;Table1[[#This Row],[sheet]]&amp;"'!$A$8:$T$42"),Table1[[#This Row],[r]],FALSE)),"",VLOOKUP(Table1[[#This Row],[item]],INDIRECT("'"&amp;Table1[[#This Row],[sheet]]&amp;"'!$A$8:$T$42"),Table1[[#This Row],[r]],FALSE))</f>
        <v>0</v>
      </c>
      <c r="AE1395" s="72" t="str">
        <f>IF(VLOOKUP(Table1[[#This Row],[sheet]],Prg!$A$7:$J$31,10,FALSE)="","",VLOOKUP(Table1[[#This Row],[sheet]],Prg!$A$7:$J$31,10,FALSE)*1)</f>
        <v/>
      </c>
      <c r="AF1395" s="72">
        <f>VLOOKUP(Table1[[#This Row],[sheet]],Prg!$A$7:$J$31,5,FALSE)</f>
        <v>0</v>
      </c>
      <c r="AG1395" s="72">
        <f>ROW()</f>
        <v>1395</v>
      </c>
    </row>
    <row r="1396" spans="24:33" hidden="1" x14ac:dyDescent="0.35">
      <c r="X1396" s="66">
        <v>8</v>
      </c>
      <c r="Y1396" s="66" t="s">
        <v>495</v>
      </c>
      <c r="Z1396" s="66" t="s">
        <v>18</v>
      </c>
      <c r="AA1396" s="66" t="str">
        <f>IF(OR(VLOOKUP(Table1[[#This Row],[sheet]],Prg!$A$7:$F$31,6,FALSE)=Prg!$O$2,VLOOKUP(Table1[[#This Row],[sheet]],Prg!$A$7:$F$31,6,FALSE)=Prg!$O$3),"Yes","No")</f>
        <v>No</v>
      </c>
      <c r="AB1396" s="66">
        <v>2026</v>
      </c>
      <c r="AC1396" s="72">
        <v>19</v>
      </c>
      <c r="AD1396" s="66">
        <f ca="1">IF(ISERROR(VLOOKUP(Table1[[#This Row],[item]],INDIRECT("'"&amp;Table1[[#This Row],[sheet]]&amp;"'!$A$8:$T$42"),Table1[[#This Row],[r]],FALSE)),"",VLOOKUP(Table1[[#This Row],[item]],INDIRECT("'"&amp;Table1[[#This Row],[sheet]]&amp;"'!$A$8:$T$42"),Table1[[#This Row],[r]],FALSE))</f>
        <v>0</v>
      </c>
      <c r="AE1396" s="72" t="str">
        <f>IF(VLOOKUP(Table1[[#This Row],[sheet]],Prg!$A$7:$J$31,10,FALSE)="","",VLOOKUP(Table1[[#This Row],[sheet]],Prg!$A$7:$J$31,10,FALSE)*1)</f>
        <v/>
      </c>
      <c r="AF1396" s="72">
        <f>VLOOKUP(Table1[[#This Row],[sheet]],Prg!$A$7:$J$31,5,FALSE)</f>
        <v>0</v>
      </c>
      <c r="AG1396" s="72">
        <f>ROW()</f>
        <v>1396</v>
      </c>
    </row>
    <row r="1397" spans="24:33" hidden="1" x14ac:dyDescent="0.35">
      <c r="X1397" s="66">
        <v>8</v>
      </c>
      <c r="Y1397" s="66" t="s">
        <v>496</v>
      </c>
      <c r="Z1397" s="66" t="s">
        <v>19</v>
      </c>
      <c r="AA1397" s="66" t="str">
        <f>IF(OR(VLOOKUP(Table1[[#This Row],[sheet]],Prg!$A$7:$F$31,6,FALSE)=Prg!$O$2,VLOOKUP(Table1[[#This Row],[sheet]],Prg!$A$7:$F$31,6,FALSE)=Prg!$O$3),"Yes","No")</f>
        <v>No</v>
      </c>
      <c r="AB1397" s="66">
        <v>2026</v>
      </c>
      <c r="AC1397" s="72">
        <v>19</v>
      </c>
      <c r="AD1397" s="66">
        <f ca="1">IF(ISERROR(VLOOKUP(Table1[[#This Row],[item]],INDIRECT("'"&amp;Table1[[#This Row],[sheet]]&amp;"'!$A$8:$T$42"),Table1[[#This Row],[r]],FALSE)),"",VLOOKUP(Table1[[#This Row],[item]],INDIRECT("'"&amp;Table1[[#This Row],[sheet]]&amp;"'!$A$8:$T$42"),Table1[[#This Row],[r]],FALSE))</f>
        <v>0</v>
      </c>
      <c r="AE1397" s="72" t="str">
        <f>IF(VLOOKUP(Table1[[#This Row],[sheet]],Prg!$A$7:$J$31,10,FALSE)="","",VLOOKUP(Table1[[#This Row],[sheet]],Prg!$A$7:$J$31,10,FALSE)*1)</f>
        <v/>
      </c>
      <c r="AF1397" s="72">
        <f>VLOOKUP(Table1[[#This Row],[sheet]],Prg!$A$7:$J$31,5,FALSE)</f>
        <v>0</v>
      </c>
      <c r="AG1397" s="72">
        <f>ROW()</f>
        <v>1397</v>
      </c>
    </row>
    <row r="1398" spans="24:33" hidden="1" x14ac:dyDescent="0.35">
      <c r="X1398" s="66">
        <v>8</v>
      </c>
      <c r="Y1398" s="66" t="s">
        <v>497</v>
      </c>
      <c r="Z1398" s="66" t="s">
        <v>20</v>
      </c>
      <c r="AA1398" s="66" t="str">
        <f>IF(OR(VLOOKUP(Table1[[#This Row],[sheet]],Prg!$A$7:$F$31,6,FALSE)=Prg!$O$2,VLOOKUP(Table1[[#This Row],[sheet]],Prg!$A$7:$F$31,6,FALSE)=Prg!$O$3),"Yes","No")</f>
        <v>No</v>
      </c>
      <c r="AB1398" s="66">
        <v>2026</v>
      </c>
      <c r="AC1398" s="72">
        <v>19</v>
      </c>
      <c r="AD1398" s="66">
        <f ca="1">IF(ISERROR(VLOOKUP(Table1[[#This Row],[item]],INDIRECT("'"&amp;Table1[[#This Row],[sheet]]&amp;"'!$A$8:$T$42"),Table1[[#This Row],[r]],FALSE)),"",VLOOKUP(Table1[[#This Row],[item]],INDIRECT("'"&amp;Table1[[#This Row],[sheet]]&amp;"'!$A$8:$T$42"),Table1[[#This Row],[r]],FALSE))</f>
        <v>0</v>
      </c>
      <c r="AE1398" s="72" t="str">
        <f>IF(VLOOKUP(Table1[[#This Row],[sheet]],Prg!$A$7:$J$31,10,FALSE)="","",VLOOKUP(Table1[[#This Row],[sheet]],Prg!$A$7:$J$31,10,FALSE)*1)</f>
        <v/>
      </c>
      <c r="AF1398" s="72">
        <f>VLOOKUP(Table1[[#This Row],[sheet]],Prg!$A$7:$J$31,5,FALSE)</f>
        <v>0</v>
      </c>
      <c r="AG1398" s="72">
        <f>ROW()</f>
        <v>1398</v>
      </c>
    </row>
    <row r="1399" spans="24:33" hidden="1" x14ac:dyDescent="0.35">
      <c r="X1399" s="66">
        <v>8</v>
      </c>
      <c r="Y1399" s="66" t="s">
        <v>498</v>
      </c>
      <c r="Z1399" s="66" t="s">
        <v>466</v>
      </c>
      <c r="AA1399" s="66" t="str">
        <f>IF(OR(VLOOKUP(Table1[[#This Row],[sheet]],Prg!$A$7:$F$31,6,FALSE)=Prg!$O$2,VLOOKUP(Table1[[#This Row],[sheet]],Prg!$A$7:$F$31,6,FALSE)=Prg!$O$3),"Yes","No")</f>
        <v>No</v>
      </c>
      <c r="AB1399" s="66">
        <v>2026</v>
      </c>
      <c r="AC1399" s="72">
        <v>19</v>
      </c>
      <c r="AD1399" s="66">
        <f ca="1">IF(ISERROR(VLOOKUP(Table1[[#This Row],[item]],INDIRECT("'"&amp;Table1[[#This Row],[sheet]]&amp;"'!$A$8:$T$42"),Table1[[#This Row],[r]],FALSE)),"",VLOOKUP(Table1[[#This Row],[item]],INDIRECT("'"&amp;Table1[[#This Row],[sheet]]&amp;"'!$A$8:$T$42"),Table1[[#This Row],[r]],FALSE))</f>
        <v>0</v>
      </c>
      <c r="AE1399" s="72" t="str">
        <f>IF(VLOOKUP(Table1[[#This Row],[sheet]],Prg!$A$7:$J$31,10,FALSE)="","",VLOOKUP(Table1[[#This Row],[sheet]],Prg!$A$7:$J$31,10,FALSE)*1)</f>
        <v/>
      </c>
      <c r="AF1399" s="72">
        <f>VLOOKUP(Table1[[#This Row],[sheet]],Prg!$A$7:$J$31,5,FALSE)</f>
        <v>0</v>
      </c>
      <c r="AG1399" s="72">
        <f>ROW()</f>
        <v>1399</v>
      </c>
    </row>
    <row r="1400" spans="24:33" hidden="1" x14ac:dyDescent="0.35">
      <c r="X1400" s="66">
        <v>8</v>
      </c>
      <c r="Y1400" s="66" t="s">
        <v>499</v>
      </c>
      <c r="Z1400" s="66" t="s">
        <v>21</v>
      </c>
      <c r="AA1400" s="66" t="str">
        <f>IF(OR(VLOOKUP(Table1[[#This Row],[sheet]],Prg!$A$7:$F$31,6,FALSE)=Prg!$O$2,VLOOKUP(Table1[[#This Row],[sheet]],Prg!$A$7:$F$31,6,FALSE)=Prg!$O$3),"Yes","No")</f>
        <v>No</v>
      </c>
      <c r="AB1400" s="66">
        <v>2026</v>
      </c>
      <c r="AC1400" s="72">
        <v>19</v>
      </c>
      <c r="AD1400" s="66">
        <f ca="1">IF(ISERROR(VLOOKUP(Table1[[#This Row],[item]],INDIRECT("'"&amp;Table1[[#This Row],[sheet]]&amp;"'!$A$8:$T$42"),Table1[[#This Row],[r]],FALSE)),"",VLOOKUP(Table1[[#This Row],[item]],INDIRECT("'"&amp;Table1[[#This Row],[sheet]]&amp;"'!$A$8:$T$42"),Table1[[#This Row],[r]],FALSE))</f>
        <v>0</v>
      </c>
      <c r="AE1400" s="72" t="str">
        <f>IF(VLOOKUP(Table1[[#This Row],[sheet]],Prg!$A$7:$J$31,10,FALSE)="","",VLOOKUP(Table1[[#This Row],[sheet]],Prg!$A$7:$J$31,10,FALSE)*1)</f>
        <v/>
      </c>
      <c r="AF1400" s="72">
        <f>VLOOKUP(Table1[[#This Row],[sheet]],Prg!$A$7:$J$31,5,FALSE)</f>
        <v>0</v>
      </c>
      <c r="AG1400" s="72">
        <f>ROW()</f>
        <v>1400</v>
      </c>
    </row>
    <row r="1401" spans="24:33" hidden="1" x14ac:dyDescent="0.35">
      <c r="X1401" s="66">
        <v>8</v>
      </c>
      <c r="Y1401" s="66" t="s">
        <v>500</v>
      </c>
      <c r="Z1401" s="66" t="s">
        <v>22</v>
      </c>
      <c r="AA1401" s="66" t="str">
        <f>IF(OR(VLOOKUP(Table1[[#This Row],[sheet]],Prg!$A$7:$F$31,6,FALSE)=Prg!$O$2,VLOOKUP(Table1[[#This Row],[sheet]],Prg!$A$7:$F$31,6,FALSE)=Prg!$O$3),"Yes","No")</f>
        <v>No</v>
      </c>
      <c r="AB1401" s="66">
        <v>2026</v>
      </c>
      <c r="AC1401" s="72">
        <v>19</v>
      </c>
      <c r="AD1401" s="66">
        <f ca="1">IF(ISERROR(VLOOKUP(Table1[[#This Row],[item]],INDIRECT("'"&amp;Table1[[#This Row],[sheet]]&amp;"'!$A$8:$T$42"),Table1[[#This Row],[r]],FALSE)),"",VLOOKUP(Table1[[#This Row],[item]],INDIRECT("'"&amp;Table1[[#This Row],[sheet]]&amp;"'!$A$8:$T$42"),Table1[[#This Row],[r]],FALSE))</f>
        <v>0</v>
      </c>
      <c r="AE1401" s="72" t="str">
        <f>IF(VLOOKUP(Table1[[#This Row],[sheet]],Prg!$A$7:$J$31,10,FALSE)="","",VLOOKUP(Table1[[#This Row],[sheet]],Prg!$A$7:$J$31,10,FALSE)*1)</f>
        <v/>
      </c>
      <c r="AF1401" s="72">
        <f>VLOOKUP(Table1[[#This Row],[sheet]],Prg!$A$7:$J$31,5,FALSE)</f>
        <v>0</v>
      </c>
      <c r="AG1401" s="72">
        <f>ROW()</f>
        <v>1401</v>
      </c>
    </row>
    <row r="1402" spans="24:33" hidden="1" x14ac:dyDescent="0.35">
      <c r="X1402" s="66">
        <v>8</v>
      </c>
      <c r="Y1402" s="66" t="s">
        <v>501</v>
      </c>
      <c r="Z1402" s="66" t="s">
        <v>23</v>
      </c>
      <c r="AA1402" s="66" t="str">
        <f>IF(OR(VLOOKUP(Table1[[#This Row],[sheet]],Prg!$A$7:$F$31,6,FALSE)=Prg!$O$2,VLOOKUP(Table1[[#This Row],[sheet]],Prg!$A$7:$F$31,6,FALSE)=Prg!$O$3),"Yes","No")</f>
        <v>No</v>
      </c>
      <c r="AB1402" s="66">
        <v>2026</v>
      </c>
      <c r="AC1402" s="72">
        <v>19</v>
      </c>
      <c r="AD1402" s="66">
        <f ca="1">IF(ISERROR(VLOOKUP(Table1[[#This Row],[item]],INDIRECT("'"&amp;Table1[[#This Row],[sheet]]&amp;"'!$A$8:$T$42"),Table1[[#This Row],[r]],FALSE)),"",VLOOKUP(Table1[[#This Row],[item]],INDIRECT("'"&amp;Table1[[#This Row],[sheet]]&amp;"'!$A$8:$T$42"),Table1[[#This Row],[r]],FALSE))</f>
        <v>0</v>
      </c>
      <c r="AE1402" s="72" t="str">
        <f>IF(VLOOKUP(Table1[[#This Row],[sheet]],Prg!$A$7:$J$31,10,FALSE)="","",VLOOKUP(Table1[[#This Row],[sheet]],Prg!$A$7:$J$31,10,FALSE)*1)</f>
        <v/>
      </c>
      <c r="AF1402" s="72">
        <f>VLOOKUP(Table1[[#This Row],[sheet]],Prg!$A$7:$J$31,5,FALSE)</f>
        <v>0</v>
      </c>
      <c r="AG1402" s="72">
        <f>ROW()</f>
        <v>1402</v>
      </c>
    </row>
    <row r="1403" spans="24:33" hidden="1" x14ac:dyDescent="0.35">
      <c r="X1403" s="66">
        <v>8</v>
      </c>
      <c r="Y1403" s="66" t="s">
        <v>502</v>
      </c>
      <c r="Z1403" s="66" t="s">
        <v>467</v>
      </c>
      <c r="AA1403" s="66" t="str">
        <f>IF(OR(VLOOKUP(Table1[[#This Row],[sheet]],Prg!$A$7:$F$31,6,FALSE)=Prg!$O$2,VLOOKUP(Table1[[#This Row],[sheet]],Prg!$A$7:$F$31,6,FALSE)=Prg!$O$3),"Yes","No")</f>
        <v>No</v>
      </c>
      <c r="AB1403" s="66">
        <v>2026</v>
      </c>
      <c r="AC1403" s="72">
        <v>19</v>
      </c>
      <c r="AD1403" s="66">
        <f ca="1">IF(ISERROR(VLOOKUP(Table1[[#This Row],[item]],INDIRECT("'"&amp;Table1[[#This Row],[sheet]]&amp;"'!$A$8:$T$42"),Table1[[#This Row],[r]],FALSE)),"",VLOOKUP(Table1[[#This Row],[item]],INDIRECT("'"&amp;Table1[[#This Row],[sheet]]&amp;"'!$A$8:$T$42"),Table1[[#This Row],[r]],FALSE))</f>
        <v>0</v>
      </c>
      <c r="AE1403" s="72" t="str">
        <f>IF(VLOOKUP(Table1[[#This Row],[sheet]],Prg!$A$7:$J$31,10,FALSE)="","",VLOOKUP(Table1[[#This Row],[sheet]],Prg!$A$7:$J$31,10,FALSE)*1)</f>
        <v/>
      </c>
      <c r="AF1403" s="72">
        <f>VLOOKUP(Table1[[#This Row],[sheet]],Prg!$A$7:$J$31,5,FALSE)</f>
        <v>0</v>
      </c>
      <c r="AG1403" s="72">
        <f>ROW()</f>
        <v>1403</v>
      </c>
    </row>
    <row r="1404" spans="24:33" hidden="1" x14ac:dyDescent="0.35">
      <c r="X1404" s="66">
        <v>8</v>
      </c>
      <c r="Y1404" s="66" t="s">
        <v>473</v>
      </c>
      <c r="Z1404" s="66" t="s">
        <v>1</v>
      </c>
      <c r="AA1404" s="66" t="str">
        <f>IF(OR(VLOOKUP(Table1[[#This Row],[sheet]],Prg!$A$7:$F$31,6,FALSE)=Prg!$O$2,VLOOKUP(Table1[[#This Row],[sheet]],Prg!$A$7:$F$31,6,FALSE)=Prg!$O$3),"Yes","No")</f>
        <v>No</v>
      </c>
      <c r="AB1404" s="66">
        <v>2026</v>
      </c>
      <c r="AC1404" s="72">
        <v>19</v>
      </c>
      <c r="AD1404" s="66">
        <f ca="1">IF(ISERROR(VLOOKUP(Table1[[#This Row],[item]],INDIRECT("'"&amp;Table1[[#This Row],[sheet]]&amp;"'!$A$8:$T$42"),Table1[[#This Row],[r]],FALSE)),"",VLOOKUP(Table1[[#This Row],[item]],INDIRECT("'"&amp;Table1[[#This Row],[sheet]]&amp;"'!$A$8:$T$42"),Table1[[#This Row],[r]],FALSE))</f>
        <v>0</v>
      </c>
      <c r="AE1404" s="72" t="str">
        <f>IF(VLOOKUP(Table1[[#This Row],[sheet]],Prg!$A$7:$J$31,10,FALSE)="","",VLOOKUP(Table1[[#This Row],[sheet]],Prg!$A$7:$J$31,10,FALSE)*1)</f>
        <v/>
      </c>
      <c r="AF1404" s="72">
        <f>VLOOKUP(Table1[[#This Row],[sheet]],Prg!$A$7:$J$31,5,FALSE)</f>
        <v>0</v>
      </c>
      <c r="AG1404" s="72">
        <f>ROW()</f>
        <v>1404</v>
      </c>
    </row>
    <row r="1405" spans="24:33" hidden="1" x14ac:dyDescent="0.35">
      <c r="X1405" s="66">
        <v>8</v>
      </c>
      <c r="Y1405" s="66" t="s">
        <v>474</v>
      </c>
      <c r="Z1405" s="66" t="s">
        <v>24</v>
      </c>
      <c r="AA1405" s="66" t="str">
        <f>IF(OR(VLOOKUP(Table1[[#This Row],[sheet]],Prg!$A$7:$F$31,6,FALSE)=Prg!$O$2,VLOOKUP(Table1[[#This Row],[sheet]],Prg!$A$7:$F$31,6,FALSE)=Prg!$O$3),"Yes","No")</f>
        <v>No</v>
      </c>
      <c r="AB1405" s="66">
        <v>2026</v>
      </c>
      <c r="AC1405" s="72">
        <v>19</v>
      </c>
      <c r="AD1405" s="66">
        <f ca="1">IF(ISERROR(VLOOKUP(Table1[[#This Row],[item]],INDIRECT("'"&amp;Table1[[#This Row],[sheet]]&amp;"'!$A$8:$T$42"),Table1[[#This Row],[r]],FALSE)),"",VLOOKUP(Table1[[#This Row],[item]],INDIRECT("'"&amp;Table1[[#This Row],[sheet]]&amp;"'!$A$8:$T$42"),Table1[[#This Row],[r]],FALSE))</f>
        <v>0</v>
      </c>
      <c r="AE1405" s="72" t="str">
        <f>IF(VLOOKUP(Table1[[#This Row],[sheet]],Prg!$A$7:$J$31,10,FALSE)="","",VLOOKUP(Table1[[#This Row],[sheet]],Prg!$A$7:$J$31,10,FALSE)*1)</f>
        <v/>
      </c>
      <c r="AF1405" s="72">
        <f>VLOOKUP(Table1[[#This Row],[sheet]],Prg!$A$7:$J$31,5,FALSE)</f>
        <v>0</v>
      </c>
      <c r="AG1405" s="72">
        <f>ROW()</f>
        <v>1405</v>
      </c>
    </row>
    <row r="1406" spans="24:33" hidden="1" x14ac:dyDescent="0.35">
      <c r="X1406" s="66">
        <v>8</v>
      </c>
      <c r="Y1406" s="66" t="s">
        <v>477</v>
      </c>
      <c r="Z1406" s="66" t="s">
        <v>25</v>
      </c>
      <c r="AA1406" s="66" t="str">
        <f>IF(OR(VLOOKUP(Table1[[#This Row],[sheet]],Prg!$A$7:$F$31,6,FALSE)=Prg!$O$2,VLOOKUP(Table1[[#This Row],[sheet]],Prg!$A$7:$F$31,6,FALSE)=Prg!$O$3),"Yes","No")</f>
        <v>No</v>
      </c>
      <c r="AB1406" s="66">
        <v>2026</v>
      </c>
      <c r="AC1406" s="72">
        <v>19</v>
      </c>
      <c r="AD1406" s="66">
        <f ca="1">IF(ISERROR(VLOOKUP(Table1[[#This Row],[item]],INDIRECT("'"&amp;Table1[[#This Row],[sheet]]&amp;"'!$A$8:$T$42"),Table1[[#This Row],[r]],FALSE)),"",VLOOKUP(Table1[[#This Row],[item]],INDIRECT("'"&amp;Table1[[#This Row],[sheet]]&amp;"'!$A$8:$T$42"),Table1[[#This Row],[r]],FALSE))</f>
        <v>0</v>
      </c>
      <c r="AE1406" s="72" t="str">
        <f>IF(VLOOKUP(Table1[[#This Row],[sheet]],Prg!$A$7:$J$31,10,FALSE)="","",VLOOKUP(Table1[[#This Row],[sheet]],Prg!$A$7:$J$31,10,FALSE)*1)</f>
        <v/>
      </c>
      <c r="AF1406" s="72">
        <f>VLOOKUP(Table1[[#This Row],[sheet]],Prg!$A$7:$J$31,5,FALSE)</f>
        <v>0</v>
      </c>
      <c r="AG1406" s="72">
        <f>ROW()</f>
        <v>1406</v>
      </c>
    </row>
    <row r="1407" spans="24:33" hidden="1" x14ac:dyDescent="0.35">
      <c r="X1407" s="66">
        <v>8</v>
      </c>
      <c r="Y1407" s="66" t="s">
        <v>478</v>
      </c>
      <c r="Z1407" s="66" t="s">
        <v>26</v>
      </c>
      <c r="AA1407" s="66" t="str">
        <f>IF(OR(VLOOKUP(Table1[[#This Row],[sheet]],Prg!$A$7:$F$31,6,FALSE)=Prg!$O$2,VLOOKUP(Table1[[#This Row],[sheet]],Prg!$A$7:$F$31,6,FALSE)=Prg!$O$3),"Yes","No")</f>
        <v>No</v>
      </c>
      <c r="AB1407" s="66">
        <v>2026</v>
      </c>
      <c r="AC1407" s="72">
        <v>19</v>
      </c>
      <c r="AD1407" s="66">
        <f ca="1">IF(ISERROR(VLOOKUP(Table1[[#This Row],[item]],INDIRECT("'"&amp;Table1[[#This Row],[sheet]]&amp;"'!$A$8:$T$42"),Table1[[#This Row],[r]],FALSE)),"",VLOOKUP(Table1[[#This Row],[item]],INDIRECT("'"&amp;Table1[[#This Row],[sheet]]&amp;"'!$A$8:$T$42"),Table1[[#This Row],[r]],FALSE))</f>
        <v>0</v>
      </c>
      <c r="AE1407" s="72" t="str">
        <f>IF(VLOOKUP(Table1[[#This Row],[sheet]],Prg!$A$7:$J$31,10,FALSE)="","",VLOOKUP(Table1[[#This Row],[sheet]],Prg!$A$7:$J$31,10,FALSE)*1)</f>
        <v/>
      </c>
      <c r="AF1407" s="72">
        <f>VLOOKUP(Table1[[#This Row],[sheet]],Prg!$A$7:$J$31,5,FALSE)</f>
        <v>0</v>
      </c>
      <c r="AG1407" s="72">
        <f>ROW()</f>
        <v>1407</v>
      </c>
    </row>
    <row r="1408" spans="24:33" hidden="1" x14ac:dyDescent="0.35">
      <c r="X1408" s="66">
        <v>8</v>
      </c>
      <c r="Y1408" s="66" t="s">
        <v>479</v>
      </c>
      <c r="Z1408" s="66" t="s">
        <v>27</v>
      </c>
      <c r="AA1408" s="66" t="str">
        <f>IF(OR(VLOOKUP(Table1[[#This Row],[sheet]],Prg!$A$7:$F$31,6,FALSE)=Prg!$O$2,VLOOKUP(Table1[[#This Row],[sheet]],Prg!$A$7:$F$31,6,FALSE)=Prg!$O$3),"Yes","No")</f>
        <v>No</v>
      </c>
      <c r="AB1408" s="66">
        <v>2026</v>
      </c>
      <c r="AC1408" s="72">
        <v>19</v>
      </c>
      <c r="AD1408" s="66">
        <f ca="1">IF(ISERROR(VLOOKUP(Table1[[#This Row],[item]],INDIRECT("'"&amp;Table1[[#This Row],[sheet]]&amp;"'!$A$8:$T$42"),Table1[[#This Row],[r]],FALSE)),"",VLOOKUP(Table1[[#This Row],[item]],INDIRECT("'"&amp;Table1[[#This Row],[sheet]]&amp;"'!$A$8:$T$42"),Table1[[#This Row],[r]],FALSE))</f>
        <v>0</v>
      </c>
      <c r="AE1408" s="72" t="str">
        <f>IF(VLOOKUP(Table1[[#This Row],[sheet]],Prg!$A$7:$J$31,10,FALSE)="","",VLOOKUP(Table1[[#This Row],[sheet]],Prg!$A$7:$J$31,10,FALSE)*1)</f>
        <v/>
      </c>
      <c r="AF1408" s="72">
        <f>VLOOKUP(Table1[[#This Row],[sheet]],Prg!$A$7:$J$31,5,FALSE)</f>
        <v>0</v>
      </c>
      <c r="AG1408" s="72">
        <f>ROW()</f>
        <v>1408</v>
      </c>
    </row>
    <row r="1409" spans="24:33" hidden="1" x14ac:dyDescent="0.35">
      <c r="X1409" s="66">
        <v>8</v>
      </c>
      <c r="Y1409" s="66" t="s">
        <v>475</v>
      </c>
      <c r="Z1409" s="66" t="s">
        <v>28</v>
      </c>
      <c r="AA1409" s="66" t="str">
        <f>IF(OR(VLOOKUP(Table1[[#This Row],[sheet]],Prg!$A$7:$F$31,6,FALSE)=Prg!$O$2,VLOOKUP(Table1[[#This Row],[sheet]],Prg!$A$7:$F$31,6,FALSE)=Prg!$O$3),"Yes","No")</f>
        <v>No</v>
      </c>
      <c r="AB1409" s="66">
        <v>2026</v>
      </c>
      <c r="AC1409" s="72">
        <v>19</v>
      </c>
      <c r="AD1409" s="66">
        <f ca="1">IF(ISERROR(VLOOKUP(Table1[[#This Row],[item]],INDIRECT("'"&amp;Table1[[#This Row],[sheet]]&amp;"'!$A$8:$T$42"),Table1[[#This Row],[r]],FALSE)),"",VLOOKUP(Table1[[#This Row],[item]],INDIRECT("'"&amp;Table1[[#This Row],[sheet]]&amp;"'!$A$8:$T$42"),Table1[[#This Row],[r]],FALSE))</f>
        <v>0</v>
      </c>
      <c r="AE1409" s="72" t="str">
        <f>IF(VLOOKUP(Table1[[#This Row],[sheet]],Prg!$A$7:$J$31,10,FALSE)="","",VLOOKUP(Table1[[#This Row],[sheet]],Prg!$A$7:$J$31,10,FALSE)*1)</f>
        <v/>
      </c>
      <c r="AF1409" s="72">
        <f>VLOOKUP(Table1[[#This Row],[sheet]],Prg!$A$7:$J$31,5,FALSE)</f>
        <v>0</v>
      </c>
      <c r="AG1409" s="72">
        <f>ROW()</f>
        <v>1409</v>
      </c>
    </row>
    <row r="1410" spans="24:33" hidden="1" x14ac:dyDescent="0.35">
      <c r="X1410" s="66">
        <v>8</v>
      </c>
      <c r="Y1410" s="66" t="s">
        <v>480</v>
      </c>
      <c r="Z1410" s="66" t="s">
        <v>29</v>
      </c>
      <c r="AA1410" s="66" t="str">
        <f>IF(OR(VLOOKUP(Table1[[#This Row],[sheet]],Prg!$A$7:$F$31,6,FALSE)=Prg!$O$2,VLOOKUP(Table1[[#This Row],[sheet]],Prg!$A$7:$F$31,6,FALSE)=Prg!$O$3),"Yes","No")</f>
        <v>No</v>
      </c>
      <c r="AB1410" s="66">
        <v>2026</v>
      </c>
      <c r="AC1410" s="72">
        <v>19</v>
      </c>
      <c r="AD1410" s="66">
        <f ca="1">IF(ISERROR(VLOOKUP(Table1[[#This Row],[item]],INDIRECT("'"&amp;Table1[[#This Row],[sheet]]&amp;"'!$A$8:$T$42"),Table1[[#This Row],[r]],FALSE)),"",VLOOKUP(Table1[[#This Row],[item]],INDIRECT("'"&amp;Table1[[#This Row],[sheet]]&amp;"'!$A$8:$T$42"),Table1[[#This Row],[r]],FALSE))</f>
        <v>0</v>
      </c>
      <c r="AE1410" s="72" t="str">
        <f>IF(VLOOKUP(Table1[[#This Row],[sheet]],Prg!$A$7:$J$31,10,FALSE)="","",VLOOKUP(Table1[[#This Row],[sheet]],Prg!$A$7:$J$31,10,FALSE)*1)</f>
        <v/>
      </c>
      <c r="AF1410" s="72">
        <f>VLOOKUP(Table1[[#This Row],[sheet]],Prg!$A$7:$J$31,5,FALSE)</f>
        <v>0</v>
      </c>
      <c r="AG1410" s="72">
        <f>ROW()</f>
        <v>1410</v>
      </c>
    </row>
    <row r="1411" spans="24:33" hidden="1" x14ac:dyDescent="0.35">
      <c r="X1411" s="66">
        <v>8</v>
      </c>
      <c r="Y1411" s="66" t="s">
        <v>481</v>
      </c>
      <c r="Z1411" s="66" t="s">
        <v>30</v>
      </c>
      <c r="AA1411" s="66" t="str">
        <f>IF(OR(VLOOKUP(Table1[[#This Row],[sheet]],Prg!$A$7:$F$31,6,FALSE)=Prg!$O$2,VLOOKUP(Table1[[#This Row],[sheet]],Prg!$A$7:$F$31,6,FALSE)=Prg!$O$3),"Yes","No")</f>
        <v>No</v>
      </c>
      <c r="AB1411" s="66">
        <v>2026</v>
      </c>
      <c r="AC1411" s="72">
        <v>19</v>
      </c>
      <c r="AD1411" s="66">
        <f ca="1">IF(ISERROR(VLOOKUP(Table1[[#This Row],[item]],INDIRECT("'"&amp;Table1[[#This Row],[sheet]]&amp;"'!$A$8:$T$42"),Table1[[#This Row],[r]],FALSE)),"",VLOOKUP(Table1[[#This Row],[item]],INDIRECT("'"&amp;Table1[[#This Row],[sheet]]&amp;"'!$A$8:$T$42"),Table1[[#This Row],[r]],FALSE))</f>
        <v>0</v>
      </c>
      <c r="AE1411" s="72" t="str">
        <f>IF(VLOOKUP(Table1[[#This Row],[sheet]],Prg!$A$7:$J$31,10,FALSE)="","",VLOOKUP(Table1[[#This Row],[sheet]],Prg!$A$7:$J$31,10,FALSE)*1)</f>
        <v/>
      </c>
      <c r="AF1411" s="72">
        <f>VLOOKUP(Table1[[#This Row],[sheet]],Prg!$A$7:$J$31,5,FALSE)</f>
        <v>0</v>
      </c>
      <c r="AG1411" s="72">
        <f>ROW()</f>
        <v>1411</v>
      </c>
    </row>
    <row r="1412" spans="24:33" hidden="1" x14ac:dyDescent="0.35">
      <c r="X1412" s="66">
        <v>8</v>
      </c>
      <c r="Y1412" s="66" t="s">
        <v>482</v>
      </c>
      <c r="Z1412" s="66" t="s">
        <v>27</v>
      </c>
      <c r="AA1412" s="66" t="str">
        <f>IF(OR(VLOOKUP(Table1[[#This Row],[sheet]],Prg!$A$7:$F$31,6,FALSE)=Prg!$O$2,VLOOKUP(Table1[[#This Row],[sheet]],Prg!$A$7:$F$31,6,FALSE)=Prg!$O$3),"Yes","No")</f>
        <v>No</v>
      </c>
      <c r="AB1412" s="66">
        <v>2026</v>
      </c>
      <c r="AC1412" s="72">
        <v>19</v>
      </c>
      <c r="AD1412" s="66">
        <f ca="1">IF(ISERROR(VLOOKUP(Table1[[#This Row],[item]],INDIRECT("'"&amp;Table1[[#This Row],[sheet]]&amp;"'!$A$8:$T$42"),Table1[[#This Row],[r]],FALSE)),"",VLOOKUP(Table1[[#This Row],[item]],INDIRECT("'"&amp;Table1[[#This Row],[sheet]]&amp;"'!$A$8:$T$42"),Table1[[#This Row],[r]],FALSE))</f>
        <v>0</v>
      </c>
      <c r="AE1412" s="72" t="str">
        <f>IF(VLOOKUP(Table1[[#This Row],[sheet]],Prg!$A$7:$J$31,10,FALSE)="","",VLOOKUP(Table1[[#This Row],[sheet]],Prg!$A$7:$J$31,10,FALSE)*1)</f>
        <v/>
      </c>
      <c r="AF1412" s="72">
        <f>VLOOKUP(Table1[[#This Row],[sheet]],Prg!$A$7:$J$31,5,FALSE)</f>
        <v>0</v>
      </c>
      <c r="AG1412" s="72">
        <f>ROW()</f>
        <v>1412</v>
      </c>
    </row>
    <row r="1413" spans="24:33" hidden="1" x14ac:dyDescent="0.35">
      <c r="X1413" s="66">
        <v>8</v>
      </c>
      <c r="Y1413" s="66" t="s">
        <v>476</v>
      </c>
      <c r="Z1413" s="66" t="s">
        <v>469</v>
      </c>
      <c r="AA1413" s="66" t="str">
        <f>IF(OR(VLOOKUP(Table1[[#This Row],[sheet]],Prg!$A$7:$F$31,6,FALSE)=Prg!$O$2,VLOOKUP(Table1[[#This Row],[sheet]],Prg!$A$7:$F$31,6,FALSE)=Prg!$O$3),"Yes","No")</f>
        <v>No</v>
      </c>
      <c r="AB1413" s="66">
        <v>2026</v>
      </c>
      <c r="AC1413" s="72">
        <v>19</v>
      </c>
      <c r="AD1413" s="66">
        <f ca="1">IF(ISERROR(VLOOKUP(Table1[[#This Row],[item]],INDIRECT("'"&amp;Table1[[#This Row],[sheet]]&amp;"'!$A$8:$T$42"),Table1[[#This Row],[r]],FALSE)),"",VLOOKUP(Table1[[#This Row],[item]],INDIRECT("'"&amp;Table1[[#This Row],[sheet]]&amp;"'!$A$8:$T$42"),Table1[[#This Row],[r]],FALSE))</f>
        <v>0</v>
      </c>
      <c r="AE1413" s="72" t="str">
        <f>IF(VLOOKUP(Table1[[#This Row],[sheet]],Prg!$A$7:$J$31,10,FALSE)="","",VLOOKUP(Table1[[#This Row],[sheet]],Prg!$A$7:$J$31,10,FALSE)*1)</f>
        <v/>
      </c>
      <c r="AF1413" s="72">
        <f>VLOOKUP(Table1[[#This Row],[sheet]],Prg!$A$7:$J$31,5,FALSE)</f>
        <v>0</v>
      </c>
      <c r="AG1413" s="72">
        <f>ROW()</f>
        <v>1413</v>
      </c>
    </row>
    <row r="1414" spans="24:33" hidden="1" x14ac:dyDescent="0.35">
      <c r="X1414" s="66">
        <v>8</v>
      </c>
      <c r="Y1414" s="66" t="s">
        <v>483</v>
      </c>
      <c r="Z1414" s="66" t="s">
        <v>470</v>
      </c>
      <c r="AA1414" s="66" t="str">
        <f>IF(OR(VLOOKUP(Table1[[#This Row],[sheet]],Prg!$A$7:$F$31,6,FALSE)=Prg!$O$2,VLOOKUP(Table1[[#This Row],[sheet]],Prg!$A$7:$F$31,6,FALSE)=Prg!$O$3),"Yes","No")</f>
        <v>No</v>
      </c>
      <c r="AB1414" s="66">
        <v>2026</v>
      </c>
      <c r="AC1414" s="72">
        <v>19</v>
      </c>
      <c r="AD1414" s="66">
        <f ca="1">IF(ISERROR(VLOOKUP(Table1[[#This Row],[item]],INDIRECT("'"&amp;Table1[[#This Row],[sheet]]&amp;"'!$A$8:$T$42"),Table1[[#This Row],[r]],FALSE)),"",VLOOKUP(Table1[[#This Row],[item]],INDIRECT("'"&amp;Table1[[#This Row],[sheet]]&amp;"'!$A$8:$T$42"),Table1[[#This Row],[r]],FALSE))</f>
        <v>0</v>
      </c>
      <c r="AE1414" s="72" t="str">
        <f>IF(VLOOKUP(Table1[[#This Row],[sheet]],Prg!$A$7:$J$31,10,FALSE)="","",VLOOKUP(Table1[[#This Row],[sheet]],Prg!$A$7:$J$31,10,FALSE)*1)</f>
        <v/>
      </c>
      <c r="AF1414" s="72">
        <f>VLOOKUP(Table1[[#This Row],[sheet]],Prg!$A$7:$J$31,5,FALSE)</f>
        <v>0</v>
      </c>
      <c r="AG1414" s="72">
        <f>ROW()</f>
        <v>1414</v>
      </c>
    </row>
    <row r="1415" spans="24:33" hidden="1" x14ac:dyDescent="0.35">
      <c r="X1415" s="66">
        <v>8</v>
      </c>
      <c r="Y1415" s="66" t="s">
        <v>484</v>
      </c>
      <c r="Z1415" s="66" t="s">
        <v>471</v>
      </c>
      <c r="AA1415" s="66" t="str">
        <f>IF(OR(VLOOKUP(Table1[[#This Row],[sheet]],Prg!$A$7:$F$31,6,FALSE)=Prg!$O$2,VLOOKUP(Table1[[#This Row],[sheet]],Prg!$A$7:$F$31,6,FALSE)=Prg!$O$3),"Yes","No")</f>
        <v>No</v>
      </c>
      <c r="AB1415" s="66">
        <v>2026</v>
      </c>
      <c r="AC1415" s="72">
        <v>19</v>
      </c>
      <c r="AD1415" s="66">
        <f ca="1">IF(ISERROR(VLOOKUP(Table1[[#This Row],[item]],INDIRECT("'"&amp;Table1[[#This Row],[sheet]]&amp;"'!$A$8:$T$42"),Table1[[#This Row],[r]],FALSE)),"",VLOOKUP(Table1[[#This Row],[item]],INDIRECT("'"&amp;Table1[[#This Row],[sheet]]&amp;"'!$A$8:$T$42"),Table1[[#This Row],[r]],FALSE))</f>
        <v>0</v>
      </c>
      <c r="AE1415" s="72" t="str">
        <f>IF(VLOOKUP(Table1[[#This Row],[sheet]],Prg!$A$7:$J$31,10,FALSE)="","",VLOOKUP(Table1[[#This Row],[sheet]],Prg!$A$7:$J$31,10,FALSE)*1)</f>
        <v/>
      </c>
      <c r="AF1415" s="72">
        <f>VLOOKUP(Table1[[#This Row],[sheet]],Prg!$A$7:$J$31,5,FALSE)</f>
        <v>0</v>
      </c>
      <c r="AG1415" s="72">
        <f>ROW()</f>
        <v>1415</v>
      </c>
    </row>
    <row r="1416" spans="24:33" hidden="1" x14ac:dyDescent="0.35">
      <c r="X1416" s="66">
        <v>8</v>
      </c>
      <c r="Y1416" s="66" t="s">
        <v>485</v>
      </c>
      <c r="Z1416" s="66" t="s">
        <v>472</v>
      </c>
      <c r="AA1416" s="66" t="str">
        <f>IF(OR(VLOOKUP(Table1[[#This Row],[sheet]],Prg!$A$7:$F$31,6,FALSE)=Prg!$O$2,VLOOKUP(Table1[[#This Row],[sheet]],Prg!$A$7:$F$31,6,FALSE)=Prg!$O$3),"Yes","No")</f>
        <v>No</v>
      </c>
      <c r="AB1416" s="66">
        <v>2026</v>
      </c>
      <c r="AC1416" s="72">
        <v>19</v>
      </c>
      <c r="AD1416" s="66">
        <f ca="1">IF(ISERROR(VLOOKUP(Table1[[#This Row],[item]],INDIRECT("'"&amp;Table1[[#This Row],[sheet]]&amp;"'!$A$8:$T$42"),Table1[[#This Row],[r]],FALSE)),"",VLOOKUP(Table1[[#This Row],[item]],INDIRECT("'"&amp;Table1[[#This Row],[sheet]]&amp;"'!$A$8:$T$42"),Table1[[#This Row],[r]],FALSE))</f>
        <v>0</v>
      </c>
      <c r="AE1416" s="72" t="str">
        <f>IF(VLOOKUP(Table1[[#This Row],[sheet]],Prg!$A$7:$J$31,10,FALSE)="","",VLOOKUP(Table1[[#This Row],[sheet]],Prg!$A$7:$J$31,10,FALSE)*1)</f>
        <v/>
      </c>
      <c r="AF1416" s="72">
        <f>VLOOKUP(Table1[[#This Row],[sheet]],Prg!$A$7:$J$31,5,FALSE)</f>
        <v>0</v>
      </c>
      <c r="AG1416" s="72">
        <f>ROW()</f>
        <v>1416</v>
      </c>
    </row>
    <row r="1417" spans="24:33" hidden="1" x14ac:dyDescent="0.35">
      <c r="X1417" s="66">
        <v>8</v>
      </c>
      <c r="Y1417" s="66" t="s">
        <v>486</v>
      </c>
      <c r="Z1417" s="66" t="s">
        <v>31</v>
      </c>
      <c r="AA1417" s="66" t="str">
        <f>IF(OR(VLOOKUP(Table1[[#This Row],[sheet]],Prg!$A$7:$F$31,6,FALSE)=Prg!$O$2,VLOOKUP(Table1[[#This Row],[sheet]],Prg!$A$7:$F$31,6,FALSE)=Prg!$O$3),"Yes","No")</f>
        <v>No</v>
      </c>
      <c r="AB1417" s="66">
        <v>2026</v>
      </c>
      <c r="AC1417" s="72">
        <v>19</v>
      </c>
      <c r="AD1417" s="66">
        <f ca="1">IF(ISERROR(VLOOKUP(Table1[[#This Row],[item]],INDIRECT("'"&amp;Table1[[#This Row],[sheet]]&amp;"'!$A$8:$T$42"),Table1[[#This Row],[r]],FALSE)),"",VLOOKUP(Table1[[#This Row],[item]],INDIRECT("'"&amp;Table1[[#This Row],[sheet]]&amp;"'!$A$8:$T$42"),Table1[[#This Row],[r]],FALSE))</f>
        <v>0</v>
      </c>
      <c r="AE1417" s="72" t="str">
        <f>IF(VLOOKUP(Table1[[#This Row],[sheet]],Prg!$A$7:$J$31,10,FALSE)="","",VLOOKUP(Table1[[#This Row],[sheet]],Prg!$A$7:$J$31,10,FALSE)*1)</f>
        <v/>
      </c>
      <c r="AF1417" s="72">
        <f>VLOOKUP(Table1[[#This Row],[sheet]],Prg!$A$7:$J$31,5,FALSE)</f>
        <v>0</v>
      </c>
      <c r="AG1417" s="72">
        <f>ROW()</f>
        <v>1417</v>
      </c>
    </row>
    <row r="1418" spans="24:33" hidden="1" x14ac:dyDescent="0.35">
      <c r="X1418" s="66">
        <v>8</v>
      </c>
      <c r="Y1418" s="66" t="s">
        <v>487</v>
      </c>
      <c r="Z1418" s="66" t="s">
        <v>12</v>
      </c>
      <c r="AA1418" s="66" t="str">
        <f>IF(OR(VLOOKUP(Table1[[#This Row],[sheet]],Prg!$A$7:$F$31,6,FALSE)=Prg!$O$2,VLOOKUP(Table1[[#This Row],[sheet]],Prg!$A$7:$F$31,6,FALSE)=Prg!$O$3),"Yes","No")</f>
        <v>No</v>
      </c>
      <c r="AB1418" s="66" t="s">
        <v>2</v>
      </c>
      <c r="AC1418" s="72">
        <v>20</v>
      </c>
      <c r="AD1418" s="66">
        <f ca="1">IF(ISERROR(VLOOKUP(Table1[[#This Row],[item]],INDIRECT("'"&amp;Table1[[#This Row],[sheet]]&amp;"'!$A$8:$T$42"),Table1[[#This Row],[r]],FALSE)),"",VLOOKUP(Table1[[#This Row],[item]],INDIRECT("'"&amp;Table1[[#This Row],[sheet]]&amp;"'!$A$8:$T$42"),Table1[[#This Row],[r]],FALSE))</f>
        <v>0</v>
      </c>
      <c r="AE1418" s="72" t="str">
        <f>IF(VLOOKUP(Table1[[#This Row],[sheet]],Prg!$A$7:$J$31,10,FALSE)="","",VLOOKUP(Table1[[#This Row],[sheet]],Prg!$A$7:$J$31,10,FALSE)*1)</f>
        <v/>
      </c>
      <c r="AF1418" s="72">
        <f>VLOOKUP(Table1[[#This Row],[sheet]],Prg!$A$7:$J$31,5,FALSE)</f>
        <v>0</v>
      </c>
      <c r="AG1418" s="72">
        <f>ROW()</f>
        <v>1418</v>
      </c>
    </row>
    <row r="1419" spans="24:33" hidden="1" x14ac:dyDescent="0.35">
      <c r="X1419" s="66">
        <v>8</v>
      </c>
      <c r="Y1419" s="66" t="s">
        <v>488</v>
      </c>
      <c r="Z1419" s="66" t="s">
        <v>13</v>
      </c>
      <c r="AA1419" s="66" t="str">
        <f>IF(OR(VLOOKUP(Table1[[#This Row],[sheet]],Prg!$A$7:$F$31,6,FALSE)=Prg!$O$2,VLOOKUP(Table1[[#This Row],[sheet]],Prg!$A$7:$F$31,6,FALSE)=Prg!$O$3),"Yes","No")</f>
        <v>No</v>
      </c>
      <c r="AB1419" s="66" t="s">
        <v>2</v>
      </c>
      <c r="AC1419" s="72">
        <v>20</v>
      </c>
      <c r="AD1419" s="66">
        <f ca="1">IF(ISERROR(VLOOKUP(Table1[[#This Row],[item]],INDIRECT("'"&amp;Table1[[#This Row],[sheet]]&amp;"'!$A$8:$T$42"),Table1[[#This Row],[r]],FALSE)),"",VLOOKUP(Table1[[#This Row],[item]],INDIRECT("'"&amp;Table1[[#This Row],[sheet]]&amp;"'!$A$8:$T$42"),Table1[[#This Row],[r]],FALSE))</f>
        <v>0</v>
      </c>
      <c r="AE1419" s="72" t="str">
        <f>IF(VLOOKUP(Table1[[#This Row],[sheet]],Prg!$A$7:$J$31,10,FALSE)="","",VLOOKUP(Table1[[#This Row],[sheet]],Prg!$A$7:$J$31,10,FALSE)*1)</f>
        <v/>
      </c>
      <c r="AF1419" s="72">
        <f>VLOOKUP(Table1[[#This Row],[sheet]],Prg!$A$7:$J$31,5,FALSE)</f>
        <v>0</v>
      </c>
      <c r="AG1419" s="72">
        <f>ROW()</f>
        <v>1419</v>
      </c>
    </row>
    <row r="1420" spans="24:33" hidden="1" x14ac:dyDescent="0.35">
      <c r="X1420" s="66">
        <v>8</v>
      </c>
      <c r="Y1420" s="66" t="s">
        <v>489</v>
      </c>
      <c r="Z1420" s="66" t="s">
        <v>14</v>
      </c>
      <c r="AA1420" s="66" t="str">
        <f>IF(OR(VLOOKUP(Table1[[#This Row],[sheet]],Prg!$A$7:$F$31,6,FALSE)=Prg!$O$2,VLOOKUP(Table1[[#This Row],[sheet]],Prg!$A$7:$F$31,6,FALSE)=Prg!$O$3),"Yes","No")</f>
        <v>No</v>
      </c>
      <c r="AB1420" s="66" t="s">
        <v>2</v>
      </c>
      <c r="AC1420" s="72">
        <v>20</v>
      </c>
      <c r="AD1420" s="66">
        <f ca="1">IF(ISERROR(VLOOKUP(Table1[[#This Row],[item]],INDIRECT("'"&amp;Table1[[#This Row],[sheet]]&amp;"'!$A$8:$T$42"),Table1[[#This Row],[r]],FALSE)),"",VLOOKUP(Table1[[#This Row],[item]],INDIRECT("'"&amp;Table1[[#This Row],[sheet]]&amp;"'!$A$8:$T$42"),Table1[[#This Row],[r]],FALSE))</f>
        <v>0</v>
      </c>
      <c r="AE1420" s="72" t="str">
        <f>IF(VLOOKUP(Table1[[#This Row],[sheet]],Prg!$A$7:$J$31,10,FALSE)="","",VLOOKUP(Table1[[#This Row],[sheet]],Prg!$A$7:$J$31,10,FALSE)*1)</f>
        <v/>
      </c>
      <c r="AF1420" s="72">
        <f>VLOOKUP(Table1[[#This Row],[sheet]],Prg!$A$7:$J$31,5,FALSE)</f>
        <v>0</v>
      </c>
      <c r="AG1420" s="72">
        <f>ROW()</f>
        <v>1420</v>
      </c>
    </row>
    <row r="1421" spans="24:33" hidden="1" x14ac:dyDescent="0.35">
      <c r="X1421" s="66">
        <v>8</v>
      </c>
      <c r="Y1421" s="66" t="s">
        <v>490</v>
      </c>
      <c r="Z1421" s="66" t="s">
        <v>464</v>
      </c>
      <c r="AA1421" s="66" t="str">
        <f>IF(OR(VLOOKUP(Table1[[#This Row],[sheet]],Prg!$A$7:$F$31,6,FALSE)=Prg!$O$2,VLOOKUP(Table1[[#This Row],[sheet]],Prg!$A$7:$F$31,6,FALSE)=Prg!$O$3),"Yes","No")</f>
        <v>No</v>
      </c>
      <c r="AB1421" s="66" t="s">
        <v>2</v>
      </c>
      <c r="AC1421" s="72">
        <v>20</v>
      </c>
      <c r="AD1421" s="66">
        <f ca="1">IF(ISERROR(VLOOKUP(Table1[[#This Row],[item]],INDIRECT("'"&amp;Table1[[#This Row],[sheet]]&amp;"'!$A$8:$T$42"),Table1[[#This Row],[r]],FALSE)),"",VLOOKUP(Table1[[#This Row],[item]],INDIRECT("'"&amp;Table1[[#This Row],[sheet]]&amp;"'!$A$8:$T$42"),Table1[[#This Row],[r]],FALSE))</f>
        <v>0</v>
      </c>
      <c r="AE1421" s="72" t="str">
        <f>IF(VLOOKUP(Table1[[#This Row],[sheet]],Prg!$A$7:$J$31,10,FALSE)="","",VLOOKUP(Table1[[#This Row],[sheet]],Prg!$A$7:$J$31,10,FALSE)*1)</f>
        <v/>
      </c>
      <c r="AF1421" s="72">
        <f>VLOOKUP(Table1[[#This Row],[sheet]],Prg!$A$7:$J$31,5,FALSE)</f>
        <v>0</v>
      </c>
      <c r="AG1421" s="72">
        <f>ROW()</f>
        <v>1421</v>
      </c>
    </row>
    <row r="1422" spans="24:33" hidden="1" x14ac:dyDescent="0.35">
      <c r="X1422" s="66">
        <v>8</v>
      </c>
      <c r="Y1422" s="66" t="s">
        <v>491</v>
      </c>
      <c r="Z1422" s="66" t="s">
        <v>15</v>
      </c>
      <c r="AA1422" s="66" t="str">
        <f>IF(OR(VLOOKUP(Table1[[#This Row],[sheet]],Prg!$A$7:$F$31,6,FALSE)=Prg!$O$2,VLOOKUP(Table1[[#This Row],[sheet]],Prg!$A$7:$F$31,6,FALSE)=Prg!$O$3),"Yes","No")</f>
        <v>No</v>
      </c>
      <c r="AB1422" s="66" t="s">
        <v>2</v>
      </c>
      <c r="AC1422" s="72">
        <v>20</v>
      </c>
      <c r="AD1422" s="66">
        <f ca="1">IF(ISERROR(VLOOKUP(Table1[[#This Row],[item]],INDIRECT("'"&amp;Table1[[#This Row],[sheet]]&amp;"'!$A$8:$T$42"),Table1[[#This Row],[r]],FALSE)),"",VLOOKUP(Table1[[#This Row],[item]],INDIRECT("'"&amp;Table1[[#This Row],[sheet]]&amp;"'!$A$8:$T$42"),Table1[[#This Row],[r]],FALSE))</f>
        <v>0</v>
      </c>
      <c r="AE1422" s="72" t="str">
        <f>IF(VLOOKUP(Table1[[#This Row],[sheet]],Prg!$A$7:$J$31,10,FALSE)="","",VLOOKUP(Table1[[#This Row],[sheet]],Prg!$A$7:$J$31,10,FALSE)*1)</f>
        <v/>
      </c>
      <c r="AF1422" s="72">
        <f>VLOOKUP(Table1[[#This Row],[sheet]],Prg!$A$7:$J$31,5,FALSE)</f>
        <v>0</v>
      </c>
      <c r="AG1422" s="72">
        <f>ROW()</f>
        <v>1422</v>
      </c>
    </row>
    <row r="1423" spans="24:33" hidden="1" x14ac:dyDescent="0.35">
      <c r="X1423" s="66">
        <v>8</v>
      </c>
      <c r="Y1423" s="66" t="s">
        <v>492</v>
      </c>
      <c r="Z1423" s="66" t="s">
        <v>16</v>
      </c>
      <c r="AA1423" s="66" t="str">
        <f>IF(OR(VLOOKUP(Table1[[#This Row],[sheet]],Prg!$A$7:$F$31,6,FALSE)=Prg!$O$2,VLOOKUP(Table1[[#This Row],[sheet]],Prg!$A$7:$F$31,6,FALSE)=Prg!$O$3),"Yes","No")</f>
        <v>No</v>
      </c>
      <c r="AB1423" s="66" t="s">
        <v>2</v>
      </c>
      <c r="AC1423" s="72">
        <v>20</v>
      </c>
      <c r="AD1423" s="66">
        <f ca="1">IF(ISERROR(VLOOKUP(Table1[[#This Row],[item]],INDIRECT("'"&amp;Table1[[#This Row],[sheet]]&amp;"'!$A$8:$T$42"),Table1[[#This Row],[r]],FALSE)),"",VLOOKUP(Table1[[#This Row],[item]],INDIRECT("'"&amp;Table1[[#This Row],[sheet]]&amp;"'!$A$8:$T$42"),Table1[[#This Row],[r]],FALSE))</f>
        <v>0</v>
      </c>
      <c r="AE1423" s="72" t="str">
        <f>IF(VLOOKUP(Table1[[#This Row],[sheet]],Prg!$A$7:$J$31,10,FALSE)="","",VLOOKUP(Table1[[#This Row],[sheet]],Prg!$A$7:$J$31,10,FALSE)*1)</f>
        <v/>
      </c>
      <c r="AF1423" s="72">
        <f>VLOOKUP(Table1[[#This Row],[sheet]],Prg!$A$7:$J$31,5,FALSE)</f>
        <v>0</v>
      </c>
      <c r="AG1423" s="72">
        <f>ROW()</f>
        <v>1423</v>
      </c>
    </row>
    <row r="1424" spans="24:33" hidden="1" x14ac:dyDescent="0.35">
      <c r="X1424" s="66">
        <v>8</v>
      </c>
      <c r="Y1424" s="66" t="s">
        <v>493</v>
      </c>
      <c r="Z1424" s="66" t="s">
        <v>17</v>
      </c>
      <c r="AA1424" s="66" t="str">
        <f>IF(OR(VLOOKUP(Table1[[#This Row],[sheet]],Prg!$A$7:$F$31,6,FALSE)=Prg!$O$2,VLOOKUP(Table1[[#This Row],[sheet]],Prg!$A$7:$F$31,6,FALSE)=Prg!$O$3),"Yes","No")</f>
        <v>No</v>
      </c>
      <c r="AB1424" s="66" t="s">
        <v>2</v>
      </c>
      <c r="AC1424" s="72">
        <v>20</v>
      </c>
      <c r="AD1424" s="66">
        <f ca="1">IF(ISERROR(VLOOKUP(Table1[[#This Row],[item]],INDIRECT("'"&amp;Table1[[#This Row],[sheet]]&amp;"'!$A$8:$T$42"),Table1[[#This Row],[r]],FALSE)),"",VLOOKUP(Table1[[#This Row],[item]],INDIRECT("'"&amp;Table1[[#This Row],[sheet]]&amp;"'!$A$8:$T$42"),Table1[[#This Row],[r]],FALSE))</f>
        <v>0</v>
      </c>
      <c r="AE1424" s="72" t="str">
        <f>IF(VLOOKUP(Table1[[#This Row],[sheet]],Prg!$A$7:$J$31,10,FALSE)="","",VLOOKUP(Table1[[#This Row],[sheet]],Prg!$A$7:$J$31,10,FALSE)*1)</f>
        <v/>
      </c>
      <c r="AF1424" s="72">
        <f>VLOOKUP(Table1[[#This Row],[sheet]],Prg!$A$7:$J$31,5,FALSE)</f>
        <v>0</v>
      </c>
      <c r="AG1424" s="72">
        <f>ROW()</f>
        <v>1424</v>
      </c>
    </row>
    <row r="1425" spans="24:33" hidden="1" x14ac:dyDescent="0.35">
      <c r="X1425" s="66">
        <v>8</v>
      </c>
      <c r="Y1425" s="66" t="s">
        <v>494</v>
      </c>
      <c r="Z1425" s="66" t="s">
        <v>465</v>
      </c>
      <c r="AA1425" s="66" t="str">
        <f>IF(OR(VLOOKUP(Table1[[#This Row],[sheet]],Prg!$A$7:$F$31,6,FALSE)=Prg!$O$2,VLOOKUP(Table1[[#This Row],[sheet]],Prg!$A$7:$F$31,6,FALSE)=Prg!$O$3),"Yes","No")</f>
        <v>No</v>
      </c>
      <c r="AB1425" s="66" t="s">
        <v>2</v>
      </c>
      <c r="AC1425" s="72">
        <v>20</v>
      </c>
      <c r="AD1425" s="66">
        <f ca="1">IF(ISERROR(VLOOKUP(Table1[[#This Row],[item]],INDIRECT("'"&amp;Table1[[#This Row],[sheet]]&amp;"'!$A$8:$T$42"),Table1[[#This Row],[r]],FALSE)),"",VLOOKUP(Table1[[#This Row],[item]],INDIRECT("'"&amp;Table1[[#This Row],[sheet]]&amp;"'!$A$8:$T$42"),Table1[[#This Row],[r]],FALSE))</f>
        <v>0</v>
      </c>
      <c r="AE1425" s="72" t="str">
        <f>IF(VLOOKUP(Table1[[#This Row],[sheet]],Prg!$A$7:$J$31,10,FALSE)="","",VLOOKUP(Table1[[#This Row],[sheet]],Prg!$A$7:$J$31,10,FALSE)*1)</f>
        <v/>
      </c>
      <c r="AF1425" s="72">
        <f>VLOOKUP(Table1[[#This Row],[sheet]],Prg!$A$7:$J$31,5,FALSE)</f>
        <v>0</v>
      </c>
      <c r="AG1425" s="72">
        <f>ROW()</f>
        <v>1425</v>
      </c>
    </row>
    <row r="1426" spans="24:33" hidden="1" x14ac:dyDescent="0.35">
      <c r="X1426" s="66">
        <v>8</v>
      </c>
      <c r="Y1426" s="66" t="s">
        <v>495</v>
      </c>
      <c r="Z1426" s="66" t="s">
        <v>18</v>
      </c>
      <c r="AA1426" s="66" t="str">
        <f>IF(OR(VLOOKUP(Table1[[#This Row],[sheet]],Prg!$A$7:$F$31,6,FALSE)=Prg!$O$2,VLOOKUP(Table1[[#This Row],[sheet]],Prg!$A$7:$F$31,6,FALSE)=Prg!$O$3),"Yes","No")</f>
        <v>No</v>
      </c>
      <c r="AB1426" s="66" t="s">
        <v>2</v>
      </c>
      <c r="AC1426" s="72">
        <v>20</v>
      </c>
      <c r="AD1426" s="66">
        <f ca="1">IF(ISERROR(VLOOKUP(Table1[[#This Row],[item]],INDIRECT("'"&amp;Table1[[#This Row],[sheet]]&amp;"'!$A$8:$T$42"),Table1[[#This Row],[r]],FALSE)),"",VLOOKUP(Table1[[#This Row],[item]],INDIRECT("'"&amp;Table1[[#This Row],[sheet]]&amp;"'!$A$8:$T$42"),Table1[[#This Row],[r]],FALSE))</f>
        <v>0</v>
      </c>
      <c r="AE1426" s="72" t="str">
        <f>IF(VLOOKUP(Table1[[#This Row],[sheet]],Prg!$A$7:$J$31,10,FALSE)="","",VLOOKUP(Table1[[#This Row],[sheet]],Prg!$A$7:$J$31,10,FALSE)*1)</f>
        <v/>
      </c>
      <c r="AF1426" s="72">
        <f>VLOOKUP(Table1[[#This Row],[sheet]],Prg!$A$7:$J$31,5,FALSE)</f>
        <v>0</v>
      </c>
      <c r="AG1426" s="72">
        <f>ROW()</f>
        <v>1426</v>
      </c>
    </row>
    <row r="1427" spans="24:33" hidden="1" x14ac:dyDescent="0.35">
      <c r="X1427" s="66">
        <v>8</v>
      </c>
      <c r="Y1427" s="66" t="s">
        <v>496</v>
      </c>
      <c r="Z1427" s="66" t="s">
        <v>19</v>
      </c>
      <c r="AA1427" s="66" t="str">
        <f>IF(OR(VLOOKUP(Table1[[#This Row],[sheet]],Prg!$A$7:$F$31,6,FALSE)=Prg!$O$2,VLOOKUP(Table1[[#This Row],[sheet]],Prg!$A$7:$F$31,6,FALSE)=Prg!$O$3),"Yes","No")</f>
        <v>No</v>
      </c>
      <c r="AB1427" s="66" t="s">
        <v>2</v>
      </c>
      <c r="AC1427" s="72">
        <v>20</v>
      </c>
      <c r="AD1427" s="66">
        <f ca="1">IF(ISERROR(VLOOKUP(Table1[[#This Row],[item]],INDIRECT("'"&amp;Table1[[#This Row],[sheet]]&amp;"'!$A$8:$T$42"),Table1[[#This Row],[r]],FALSE)),"",VLOOKUP(Table1[[#This Row],[item]],INDIRECT("'"&amp;Table1[[#This Row],[sheet]]&amp;"'!$A$8:$T$42"),Table1[[#This Row],[r]],FALSE))</f>
        <v>0</v>
      </c>
      <c r="AE1427" s="72" t="str">
        <f>IF(VLOOKUP(Table1[[#This Row],[sheet]],Prg!$A$7:$J$31,10,FALSE)="","",VLOOKUP(Table1[[#This Row],[sheet]],Prg!$A$7:$J$31,10,FALSE)*1)</f>
        <v/>
      </c>
      <c r="AF1427" s="72">
        <f>VLOOKUP(Table1[[#This Row],[sheet]],Prg!$A$7:$J$31,5,FALSE)</f>
        <v>0</v>
      </c>
      <c r="AG1427" s="72">
        <f>ROW()</f>
        <v>1427</v>
      </c>
    </row>
    <row r="1428" spans="24:33" hidden="1" x14ac:dyDescent="0.35">
      <c r="X1428" s="66">
        <v>8</v>
      </c>
      <c r="Y1428" s="66" t="s">
        <v>497</v>
      </c>
      <c r="Z1428" s="66" t="s">
        <v>20</v>
      </c>
      <c r="AA1428" s="66" t="str">
        <f>IF(OR(VLOOKUP(Table1[[#This Row],[sheet]],Prg!$A$7:$F$31,6,FALSE)=Prg!$O$2,VLOOKUP(Table1[[#This Row],[sheet]],Prg!$A$7:$F$31,6,FALSE)=Prg!$O$3),"Yes","No")</f>
        <v>No</v>
      </c>
      <c r="AB1428" s="66" t="s">
        <v>2</v>
      </c>
      <c r="AC1428" s="72">
        <v>20</v>
      </c>
      <c r="AD1428" s="66">
        <f ca="1">IF(ISERROR(VLOOKUP(Table1[[#This Row],[item]],INDIRECT("'"&amp;Table1[[#This Row],[sheet]]&amp;"'!$A$8:$T$42"),Table1[[#This Row],[r]],FALSE)),"",VLOOKUP(Table1[[#This Row],[item]],INDIRECT("'"&amp;Table1[[#This Row],[sheet]]&amp;"'!$A$8:$T$42"),Table1[[#This Row],[r]],FALSE))</f>
        <v>0</v>
      </c>
      <c r="AE1428" s="72" t="str">
        <f>IF(VLOOKUP(Table1[[#This Row],[sheet]],Prg!$A$7:$J$31,10,FALSE)="","",VLOOKUP(Table1[[#This Row],[sheet]],Prg!$A$7:$J$31,10,FALSE)*1)</f>
        <v/>
      </c>
      <c r="AF1428" s="72">
        <f>VLOOKUP(Table1[[#This Row],[sheet]],Prg!$A$7:$J$31,5,FALSE)</f>
        <v>0</v>
      </c>
      <c r="AG1428" s="72">
        <f>ROW()</f>
        <v>1428</v>
      </c>
    </row>
    <row r="1429" spans="24:33" hidden="1" x14ac:dyDescent="0.35">
      <c r="X1429" s="66">
        <v>8</v>
      </c>
      <c r="Y1429" s="66" t="s">
        <v>498</v>
      </c>
      <c r="Z1429" s="66" t="s">
        <v>466</v>
      </c>
      <c r="AA1429" s="66" t="str">
        <f>IF(OR(VLOOKUP(Table1[[#This Row],[sheet]],Prg!$A$7:$F$31,6,FALSE)=Prg!$O$2,VLOOKUP(Table1[[#This Row],[sheet]],Prg!$A$7:$F$31,6,FALSE)=Prg!$O$3),"Yes","No")</f>
        <v>No</v>
      </c>
      <c r="AB1429" s="66" t="s">
        <v>2</v>
      </c>
      <c r="AC1429" s="72">
        <v>20</v>
      </c>
      <c r="AD1429" s="66">
        <f ca="1">IF(ISERROR(VLOOKUP(Table1[[#This Row],[item]],INDIRECT("'"&amp;Table1[[#This Row],[sheet]]&amp;"'!$A$8:$T$42"),Table1[[#This Row],[r]],FALSE)),"",VLOOKUP(Table1[[#This Row],[item]],INDIRECT("'"&amp;Table1[[#This Row],[sheet]]&amp;"'!$A$8:$T$42"),Table1[[#This Row],[r]],FALSE))</f>
        <v>0</v>
      </c>
      <c r="AE1429" s="72" t="str">
        <f>IF(VLOOKUP(Table1[[#This Row],[sheet]],Prg!$A$7:$J$31,10,FALSE)="","",VLOOKUP(Table1[[#This Row],[sheet]],Prg!$A$7:$J$31,10,FALSE)*1)</f>
        <v/>
      </c>
      <c r="AF1429" s="72">
        <f>VLOOKUP(Table1[[#This Row],[sheet]],Prg!$A$7:$J$31,5,FALSE)</f>
        <v>0</v>
      </c>
      <c r="AG1429" s="72">
        <f>ROW()</f>
        <v>1429</v>
      </c>
    </row>
    <row r="1430" spans="24:33" hidden="1" x14ac:dyDescent="0.35">
      <c r="X1430" s="66">
        <v>8</v>
      </c>
      <c r="Y1430" s="66" t="s">
        <v>499</v>
      </c>
      <c r="Z1430" s="66" t="s">
        <v>21</v>
      </c>
      <c r="AA1430" s="66" t="str">
        <f>IF(OR(VLOOKUP(Table1[[#This Row],[sheet]],Prg!$A$7:$F$31,6,FALSE)=Prg!$O$2,VLOOKUP(Table1[[#This Row],[sheet]],Prg!$A$7:$F$31,6,FALSE)=Prg!$O$3),"Yes","No")</f>
        <v>No</v>
      </c>
      <c r="AB1430" s="66" t="s">
        <v>2</v>
      </c>
      <c r="AC1430" s="72">
        <v>20</v>
      </c>
      <c r="AD1430" s="66">
        <f ca="1">IF(ISERROR(VLOOKUP(Table1[[#This Row],[item]],INDIRECT("'"&amp;Table1[[#This Row],[sheet]]&amp;"'!$A$8:$T$42"),Table1[[#This Row],[r]],FALSE)),"",VLOOKUP(Table1[[#This Row],[item]],INDIRECT("'"&amp;Table1[[#This Row],[sheet]]&amp;"'!$A$8:$T$42"),Table1[[#This Row],[r]],FALSE))</f>
        <v>0</v>
      </c>
      <c r="AE1430" s="72" t="str">
        <f>IF(VLOOKUP(Table1[[#This Row],[sheet]],Prg!$A$7:$J$31,10,FALSE)="","",VLOOKUP(Table1[[#This Row],[sheet]],Prg!$A$7:$J$31,10,FALSE)*1)</f>
        <v/>
      </c>
      <c r="AF1430" s="72">
        <f>VLOOKUP(Table1[[#This Row],[sheet]],Prg!$A$7:$J$31,5,FALSE)</f>
        <v>0</v>
      </c>
      <c r="AG1430" s="72">
        <f>ROW()</f>
        <v>1430</v>
      </c>
    </row>
    <row r="1431" spans="24:33" hidden="1" x14ac:dyDescent="0.35">
      <c r="X1431" s="66">
        <v>8</v>
      </c>
      <c r="Y1431" s="66" t="s">
        <v>500</v>
      </c>
      <c r="Z1431" s="66" t="s">
        <v>22</v>
      </c>
      <c r="AA1431" s="66" t="str">
        <f>IF(OR(VLOOKUP(Table1[[#This Row],[sheet]],Prg!$A$7:$F$31,6,FALSE)=Prg!$O$2,VLOOKUP(Table1[[#This Row],[sheet]],Prg!$A$7:$F$31,6,FALSE)=Prg!$O$3),"Yes","No")</f>
        <v>No</v>
      </c>
      <c r="AB1431" s="66" t="s">
        <v>2</v>
      </c>
      <c r="AC1431" s="72">
        <v>20</v>
      </c>
      <c r="AD1431" s="66">
        <f ca="1">IF(ISERROR(VLOOKUP(Table1[[#This Row],[item]],INDIRECT("'"&amp;Table1[[#This Row],[sheet]]&amp;"'!$A$8:$T$42"),Table1[[#This Row],[r]],FALSE)),"",VLOOKUP(Table1[[#This Row],[item]],INDIRECT("'"&amp;Table1[[#This Row],[sheet]]&amp;"'!$A$8:$T$42"),Table1[[#This Row],[r]],FALSE))</f>
        <v>0</v>
      </c>
      <c r="AE1431" s="72" t="str">
        <f>IF(VLOOKUP(Table1[[#This Row],[sheet]],Prg!$A$7:$J$31,10,FALSE)="","",VLOOKUP(Table1[[#This Row],[sheet]],Prg!$A$7:$J$31,10,FALSE)*1)</f>
        <v/>
      </c>
      <c r="AF1431" s="72">
        <f>VLOOKUP(Table1[[#This Row],[sheet]],Prg!$A$7:$J$31,5,FALSE)</f>
        <v>0</v>
      </c>
      <c r="AG1431" s="72">
        <f>ROW()</f>
        <v>1431</v>
      </c>
    </row>
    <row r="1432" spans="24:33" hidden="1" x14ac:dyDescent="0.35">
      <c r="X1432" s="66">
        <v>8</v>
      </c>
      <c r="Y1432" s="66" t="s">
        <v>501</v>
      </c>
      <c r="Z1432" s="66" t="s">
        <v>23</v>
      </c>
      <c r="AA1432" s="66" t="str">
        <f>IF(OR(VLOOKUP(Table1[[#This Row],[sheet]],Prg!$A$7:$F$31,6,FALSE)=Prg!$O$2,VLOOKUP(Table1[[#This Row],[sheet]],Prg!$A$7:$F$31,6,FALSE)=Prg!$O$3),"Yes","No")</f>
        <v>No</v>
      </c>
      <c r="AB1432" s="66" t="s">
        <v>2</v>
      </c>
      <c r="AC1432" s="72">
        <v>20</v>
      </c>
      <c r="AD1432" s="66">
        <f ca="1">IF(ISERROR(VLOOKUP(Table1[[#This Row],[item]],INDIRECT("'"&amp;Table1[[#This Row],[sheet]]&amp;"'!$A$8:$T$42"),Table1[[#This Row],[r]],FALSE)),"",VLOOKUP(Table1[[#This Row],[item]],INDIRECT("'"&amp;Table1[[#This Row],[sheet]]&amp;"'!$A$8:$T$42"),Table1[[#This Row],[r]],FALSE))</f>
        <v>0</v>
      </c>
      <c r="AE1432" s="72" t="str">
        <f>IF(VLOOKUP(Table1[[#This Row],[sheet]],Prg!$A$7:$J$31,10,FALSE)="","",VLOOKUP(Table1[[#This Row],[sheet]],Prg!$A$7:$J$31,10,FALSE)*1)</f>
        <v/>
      </c>
      <c r="AF1432" s="72">
        <f>VLOOKUP(Table1[[#This Row],[sheet]],Prg!$A$7:$J$31,5,FALSE)</f>
        <v>0</v>
      </c>
      <c r="AG1432" s="72">
        <f>ROW()</f>
        <v>1432</v>
      </c>
    </row>
    <row r="1433" spans="24:33" hidden="1" x14ac:dyDescent="0.35">
      <c r="X1433" s="66">
        <v>8</v>
      </c>
      <c r="Y1433" s="66" t="s">
        <v>502</v>
      </c>
      <c r="Z1433" s="66" t="s">
        <v>467</v>
      </c>
      <c r="AA1433" s="66" t="str">
        <f>IF(OR(VLOOKUP(Table1[[#This Row],[sheet]],Prg!$A$7:$F$31,6,FALSE)=Prg!$O$2,VLOOKUP(Table1[[#This Row],[sheet]],Prg!$A$7:$F$31,6,FALSE)=Prg!$O$3),"Yes","No")</f>
        <v>No</v>
      </c>
      <c r="AB1433" s="66" t="s">
        <v>2</v>
      </c>
      <c r="AC1433" s="72">
        <v>20</v>
      </c>
      <c r="AD1433" s="66">
        <f ca="1">IF(ISERROR(VLOOKUP(Table1[[#This Row],[item]],INDIRECT("'"&amp;Table1[[#This Row],[sheet]]&amp;"'!$A$8:$T$42"),Table1[[#This Row],[r]],FALSE)),"",VLOOKUP(Table1[[#This Row],[item]],INDIRECT("'"&amp;Table1[[#This Row],[sheet]]&amp;"'!$A$8:$T$42"),Table1[[#This Row],[r]],FALSE))</f>
        <v>0</v>
      </c>
      <c r="AE1433" s="72" t="str">
        <f>IF(VLOOKUP(Table1[[#This Row],[sheet]],Prg!$A$7:$J$31,10,FALSE)="","",VLOOKUP(Table1[[#This Row],[sheet]],Prg!$A$7:$J$31,10,FALSE)*1)</f>
        <v/>
      </c>
      <c r="AF1433" s="72">
        <f>VLOOKUP(Table1[[#This Row],[sheet]],Prg!$A$7:$J$31,5,FALSE)</f>
        <v>0</v>
      </c>
      <c r="AG1433" s="72">
        <f>ROW()</f>
        <v>1433</v>
      </c>
    </row>
    <row r="1434" spans="24:33" hidden="1" x14ac:dyDescent="0.35">
      <c r="X1434" s="66">
        <v>8</v>
      </c>
      <c r="Y1434" s="66" t="s">
        <v>473</v>
      </c>
      <c r="Z1434" s="66" t="s">
        <v>1</v>
      </c>
      <c r="AA1434" s="66" t="str">
        <f>IF(OR(VLOOKUP(Table1[[#This Row],[sheet]],Prg!$A$7:$F$31,6,FALSE)=Prg!$O$2,VLOOKUP(Table1[[#This Row],[sheet]],Prg!$A$7:$F$31,6,FALSE)=Prg!$O$3),"Yes","No")</f>
        <v>No</v>
      </c>
      <c r="AB1434" s="66" t="s">
        <v>2</v>
      </c>
      <c r="AC1434" s="72">
        <v>20</v>
      </c>
      <c r="AD1434" s="66">
        <f ca="1">IF(ISERROR(VLOOKUP(Table1[[#This Row],[item]],INDIRECT("'"&amp;Table1[[#This Row],[sheet]]&amp;"'!$A$8:$T$42"),Table1[[#This Row],[r]],FALSE)),"",VLOOKUP(Table1[[#This Row],[item]],INDIRECT("'"&amp;Table1[[#This Row],[sheet]]&amp;"'!$A$8:$T$42"),Table1[[#This Row],[r]],FALSE))</f>
        <v>0</v>
      </c>
      <c r="AE1434" s="72" t="str">
        <f>IF(VLOOKUP(Table1[[#This Row],[sheet]],Prg!$A$7:$J$31,10,FALSE)="","",VLOOKUP(Table1[[#This Row],[sheet]],Prg!$A$7:$J$31,10,FALSE)*1)</f>
        <v/>
      </c>
      <c r="AF1434" s="72">
        <f>VLOOKUP(Table1[[#This Row],[sheet]],Prg!$A$7:$J$31,5,FALSE)</f>
        <v>0</v>
      </c>
      <c r="AG1434" s="72">
        <f>ROW()</f>
        <v>1434</v>
      </c>
    </row>
    <row r="1435" spans="24:33" hidden="1" x14ac:dyDescent="0.35">
      <c r="X1435" s="66">
        <v>8</v>
      </c>
      <c r="Y1435" s="66" t="s">
        <v>474</v>
      </c>
      <c r="Z1435" s="66" t="s">
        <v>24</v>
      </c>
      <c r="AA1435" s="66" t="str">
        <f>IF(OR(VLOOKUP(Table1[[#This Row],[sheet]],Prg!$A$7:$F$31,6,FALSE)=Prg!$O$2,VLOOKUP(Table1[[#This Row],[sheet]],Prg!$A$7:$F$31,6,FALSE)=Prg!$O$3),"Yes","No")</f>
        <v>No</v>
      </c>
      <c r="AB1435" s="66" t="s">
        <v>2</v>
      </c>
      <c r="AC1435" s="72">
        <v>20</v>
      </c>
      <c r="AD1435" s="66">
        <f ca="1">IF(ISERROR(VLOOKUP(Table1[[#This Row],[item]],INDIRECT("'"&amp;Table1[[#This Row],[sheet]]&amp;"'!$A$8:$T$42"),Table1[[#This Row],[r]],FALSE)),"",VLOOKUP(Table1[[#This Row],[item]],INDIRECT("'"&amp;Table1[[#This Row],[sheet]]&amp;"'!$A$8:$T$42"),Table1[[#This Row],[r]],FALSE))</f>
        <v>0</v>
      </c>
      <c r="AE1435" s="72" t="str">
        <f>IF(VLOOKUP(Table1[[#This Row],[sheet]],Prg!$A$7:$J$31,10,FALSE)="","",VLOOKUP(Table1[[#This Row],[sheet]],Prg!$A$7:$J$31,10,FALSE)*1)</f>
        <v/>
      </c>
      <c r="AF1435" s="72">
        <f>VLOOKUP(Table1[[#This Row],[sheet]],Prg!$A$7:$J$31,5,FALSE)</f>
        <v>0</v>
      </c>
      <c r="AG1435" s="72">
        <f>ROW()</f>
        <v>1435</v>
      </c>
    </row>
    <row r="1436" spans="24:33" hidden="1" x14ac:dyDescent="0.35">
      <c r="X1436" s="66">
        <v>8</v>
      </c>
      <c r="Y1436" s="66" t="s">
        <v>477</v>
      </c>
      <c r="Z1436" s="66" t="s">
        <v>25</v>
      </c>
      <c r="AA1436" s="66" t="str">
        <f>IF(OR(VLOOKUP(Table1[[#This Row],[sheet]],Prg!$A$7:$F$31,6,FALSE)=Prg!$O$2,VLOOKUP(Table1[[#This Row],[sheet]],Prg!$A$7:$F$31,6,FALSE)=Prg!$O$3),"Yes","No")</f>
        <v>No</v>
      </c>
      <c r="AB1436" s="66" t="s">
        <v>2</v>
      </c>
      <c r="AC1436" s="72">
        <v>20</v>
      </c>
      <c r="AD1436" s="66">
        <f ca="1">IF(ISERROR(VLOOKUP(Table1[[#This Row],[item]],INDIRECT("'"&amp;Table1[[#This Row],[sheet]]&amp;"'!$A$8:$T$42"),Table1[[#This Row],[r]],FALSE)),"",VLOOKUP(Table1[[#This Row],[item]],INDIRECT("'"&amp;Table1[[#This Row],[sheet]]&amp;"'!$A$8:$T$42"),Table1[[#This Row],[r]],FALSE))</f>
        <v>0</v>
      </c>
      <c r="AE1436" s="72" t="str">
        <f>IF(VLOOKUP(Table1[[#This Row],[sheet]],Prg!$A$7:$J$31,10,FALSE)="","",VLOOKUP(Table1[[#This Row],[sheet]],Prg!$A$7:$J$31,10,FALSE)*1)</f>
        <v/>
      </c>
      <c r="AF1436" s="72">
        <f>VLOOKUP(Table1[[#This Row],[sheet]],Prg!$A$7:$J$31,5,FALSE)</f>
        <v>0</v>
      </c>
      <c r="AG1436" s="72">
        <f>ROW()</f>
        <v>1436</v>
      </c>
    </row>
    <row r="1437" spans="24:33" hidden="1" x14ac:dyDescent="0.35">
      <c r="X1437" s="66">
        <v>8</v>
      </c>
      <c r="Y1437" s="66" t="s">
        <v>478</v>
      </c>
      <c r="Z1437" s="66" t="s">
        <v>26</v>
      </c>
      <c r="AA1437" s="66" t="str">
        <f>IF(OR(VLOOKUP(Table1[[#This Row],[sheet]],Prg!$A$7:$F$31,6,FALSE)=Prg!$O$2,VLOOKUP(Table1[[#This Row],[sheet]],Prg!$A$7:$F$31,6,FALSE)=Prg!$O$3),"Yes","No")</f>
        <v>No</v>
      </c>
      <c r="AB1437" s="66" t="s">
        <v>2</v>
      </c>
      <c r="AC1437" s="72">
        <v>20</v>
      </c>
      <c r="AD1437" s="66">
        <f ca="1">IF(ISERROR(VLOOKUP(Table1[[#This Row],[item]],INDIRECT("'"&amp;Table1[[#This Row],[sheet]]&amp;"'!$A$8:$T$42"),Table1[[#This Row],[r]],FALSE)),"",VLOOKUP(Table1[[#This Row],[item]],INDIRECT("'"&amp;Table1[[#This Row],[sheet]]&amp;"'!$A$8:$T$42"),Table1[[#This Row],[r]],FALSE))</f>
        <v>0</v>
      </c>
      <c r="AE1437" s="72" t="str">
        <f>IF(VLOOKUP(Table1[[#This Row],[sheet]],Prg!$A$7:$J$31,10,FALSE)="","",VLOOKUP(Table1[[#This Row],[sheet]],Prg!$A$7:$J$31,10,FALSE)*1)</f>
        <v/>
      </c>
      <c r="AF1437" s="72">
        <f>VLOOKUP(Table1[[#This Row],[sheet]],Prg!$A$7:$J$31,5,FALSE)</f>
        <v>0</v>
      </c>
      <c r="AG1437" s="72">
        <f>ROW()</f>
        <v>1437</v>
      </c>
    </row>
    <row r="1438" spans="24:33" hidden="1" x14ac:dyDescent="0.35">
      <c r="X1438" s="66">
        <v>8</v>
      </c>
      <c r="Y1438" s="66" t="s">
        <v>479</v>
      </c>
      <c r="Z1438" s="66" t="s">
        <v>27</v>
      </c>
      <c r="AA1438" s="66" t="str">
        <f>IF(OR(VLOOKUP(Table1[[#This Row],[sheet]],Prg!$A$7:$F$31,6,FALSE)=Prg!$O$2,VLOOKUP(Table1[[#This Row],[sheet]],Prg!$A$7:$F$31,6,FALSE)=Prg!$O$3),"Yes","No")</f>
        <v>No</v>
      </c>
      <c r="AB1438" s="66" t="s">
        <v>2</v>
      </c>
      <c r="AC1438" s="72">
        <v>20</v>
      </c>
      <c r="AD1438" s="66">
        <f ca="1">IF(ISERROR(VLOOKUP(Table1[[#This Row],[item]],INDIRECT("'"&amp;Table1[[#This Row],[sheet]]&amp;"'!$A$8:$T$42"),Table1[[#This Row],[r]],FALSE)),"",VLOOKUP(Table1[[#This Row],[item]],INDIRECT("'"&amp;Table1[[#This Row],[sheet]]&amp;"'!$A$8:$T$42"),Table1[[#This Row],[r]],FALSE))</f>
        <v>0</v>
      </c>
      <c r="AE1438" s="72" t="str">
        <f>IF(VLOOKUP(Table1[[#This Row],[sheet]],Prg!$A$7:$J$31,10,FALSE)="","",VLOOKUP(Table1[[#This Row],[sheet]],Prg!$A$7:$J$31,10,FALSE)*1)</f>
        <v/>
      </c>
      <c r="AF1438" s="72">
        <f>VLOOKUP(Table1[[#This Row],[sheet]],Prg!$A$7:$J$31,5,FALSE)</f>
        <v>0</v>
      </c>
      <c r="AG1438" s="72">
        <f>ROW()</f>
        <v>1438</v>
      </c>
    </row>
    <row r="1439" spans="24:33" hidden="1" x14ac:dyDescent="0.35">
      <c r="X1439" s="66">
        <v>8</v>
      </c>
      <c r="Y1439" s="66" t="s">
        <v>475</v>
      </c>
      <c r="Z1439" s="66" t="s">
        <v>28</v>
      </c>
      <c r="AA1439" s="66" t="str">
        <f>IF(OR(VLOOKUP(Table1[[#This Row],[sheet]],Prg!$A$7:$F$31,6,FALSE)=Prg!$O$2,VLOOKUP(Table1[[#This Row],[sheet]],Prg!$A$7:$F$31,6,FALSE)=Prg!$O$3),"Yes","No")</f>
        <v>No</v>
      </c>
      <c r="AB1439" s="66" t="s">
        <v>2</v>
      </c>
      <c r="AC1439" s="72">
        <v>20</v>
      </c>
      <c r="AD1439" s="66">
        <f ca="1">IF(ISERROR(VLOOKUP(Table1[[#This Row],[item]],INDIRECT("'"&amp;Table1[[#This Row],[sheet]]&amp;"'!$A$8:$T$42"),Table1[[#This Row],[r]],FALSE)),"",VLOOKUP(Table1[[#This Row],[item]],INDIRECT("'"&amp;Table1[[#This Row],[sheet]]&amp;"'!$A$8:$T$42"),Table1[[#This Row],[r]],FALSE))</f>
        <v>0</v>
      </c>
      <c r="AE1439" s="72" t="str">
        <f>IF(VLOOKUP(Table1[[#This Row],[sheet]],Prg!$A$7:$J$31,10,FALSE)="","",VLOOKUP(Table1[[#This Row],[sheet]],Prg!$A$7:$J$31,10,FALSE)*1)</f>
        <v/>
      </c>
      <c r="AF1439" s="72">
        <f>VLOOKUP(Table1[[#This Row],[sheet]],Prg!$A$7:$J$31,5,FALSE)</f>
        <v>0</v>
      </c>
      <c r="AG1439" s="72">
        <f>ROW()</f>
        <v>1439</v>
      </c>
    </row>
    <row r="1440" spans="24:33" hidden="1" x14ac:dyDescent="0.35">
      <c r="X1440" s="66">
        <v>8</v>
      </c>
      <c r="Y1440" s="66" t="s">
        <v>480</v>
      </c>
      <c r="Z1440" s="66" t="s">
        <v>29</v>
      </c>
      <c r="AA1440" s="66" t="str">
        <f>IF(OR(VLOOKUP(Table1[[#This Row],[sheet]],Prg!$A$7:$F$31,6,FALSE)=Prg!$O$2,VLOOKUP(Table1[[#This Row],[sheet]],Prg!$A$7:$F$31,6,FALSE)=Prg!$O$3),"Yes","No")</f>
        <v>No</v>
      </c>
      <c r="AB1440" s="66" t="s">
        <v>2</v>
      </c>
      <c r="AC1440" s="72">
        <v>20</v>
      </c>
      <c r="AD1440" s="66">
        <f ca="1">IF(ISERROR(VLOOKUP(Table1[[#This Row],[item]],INDIRECT("'"&amp;Table1[[#This Row],[sheet]]&amp;"'!$A$8:$T$42"),Table1[[#This Row],[r]],FALSE)),"",VLOOKUP(Table1[[#This Row],[item]],INDIRECT("'"&amp;Table1[[#This Row],[sheet]]&amp;"'!$A$8:$T$42"),Table1[[#This Row],[r]],FALSE))</f>
        <v>0</v>
      </c>
      <c r="AE1440" s="72" t="str">
        <f>IF(VLOOKUP(Table1[[#This Row],[sheet]],Prg!$A$7:$J$31,10,FALSE)="","",VLOOKUP(Table1[[#This Row],[sheet]],Prg!$A$7:$J$31,10,FALSE)*1)</f>
        <v/>
      </c>
      <c r="AF1440" s="72">
        <f>VLOOKUP(Table1[[#This Row],[sheet]],Prg!$A$7:$J$31,5,FALSE)</f>
        <v>0</v>
      </c>
      <c r="AG1440" s="72">
        <f>ROW()</f>
        <v>1440</v>
      </c>
    </row>
    <row r="1441" spans="24:33" hidden="1" x14ac:dyDescent="0.35">
      <c r="X1441" s="66">
        <v>8</v>
      </c>
      <c r="Y1441" s="66" t="s">
        <v>481</v>
      </c>
      <c r="Z1441" s="66" t="s">
        <v>30</v>
      </c>
      <c r="AA1441" s="66" t="str">
        <f>IF(OR(VLOOKUP(Table1[[#This Row],[sheet]],Prg!$A$7:$F$31,6,FALSE)=Prg!$O$2,VLOOKUP(Table1[[#This Row],[sheet]],Prg!$A$7:$F$31,6,FALSE)=Prg!$O$3),"Yes","No")</f>
        <v>No</v>
      </c>
      <c r="AB1441" s="66" t="s">
        <v>2</v>
      </c>
      <c r="AC1441" s="72">
        <v>20</v>
      </c>
      <c r="AD1441" s="66">
        <f ca="1">IF(ISERROR(VLOOKUP(Table1[[#This Row],[item]],INDIRECT("'"&amp;Table1[[#This Row],[sheet]]&amp;"'!$A$8:$T$42"),Table1[[#This Row],[r]],FALSE)),"",VLOOKUP(Table1[[#This Row],[item]],INDIRECT("'"&amp;Table1[[#This Row],[sheet]]&amp;"'!$A$8:$T$42"),Table1[[#This Row],[r]],FALSE))</f>
        <v>0</v>
      </c>
      <c r="AE1441" s="72" t="str">
        <f>IF(VLOOKUP(Table1[[#This Row],[sheet]],Prg!$A$7:$J$31,10,FALSE)="","",VLOOKUP(Table1[[#This Row],[sheet]],Prg!$A$7:$J$31,10,FALSE)*1)</f>
        <v/>
      </c>
      <c r="AF1441" s="72">
        <f>VLOOKUP(Table1[[#This Row],[sheet]],Prg!$A$7:$J$31,5,FALSE)</f>
        <v>0</v>
      </c>
      <c r="AG1441" s="72">
        <f>ROW()</f>
        <v>1441</v>
      </c>
    </row>
    <row r="1442" spans="24:33" hidden="1" x14ac:dyDescent="0.35">
      <c r="X1442" s="66">
        <v>8</v>
      </c>
      <c r="Y1442" s="66" t="s">
        <v>482</v>
      </c>
      <c r="Z1442" s="66" t="s">
        <v>27</v>
      </c>
      <c r="AA1442" s="66" t="str">
        <f>IF(OR(VLOOKUP(Table1[[#This Row],[sheet]],Prg!$A$7:$F$31,6,FALSE)=Prg!$O$2,VLOOKUP(Table1[[#This Row],[sheet]],Prg!$A$7:$F$31,6,FALSE)=Prg!$O$3),"Yes","No")</f>
        <v>No</v>
      </c>
      <c r="AB1442" s="66" t="s">
        <v>2</v>
      </c>
      <c r="AC1442" s="72">
        <v>20</v>
      </c>
      <c r="AD1442" s="66">
        <f ca="1">IF(ISERROR(VLOOKUP(Table1[[#This Row],[item]],INDIRECT("'"&amp;Table1[[#This Row],[sheet]]&amp;"'!$A$8:$T$42"),Table1[[#This Row],[r]],FALSE)),"",VLOOKUP(Table1[[#This Row],[item]],INDIRECT("'"&amp;Table1[[#This Row],[sheet]]&amp;"'!$A$8:$T$42"),Table1[[#This Row],[r]],FALSE))</f>
        <v>0</v>
      </c>
      <c r="AE1442" s="72" t="str">
        <f>IF(VLOOKUP(Table1[[#This Row],[sheet]],Prg!$A$7:$J$31,10,FALSE)="","",VLOOKUP(Table1[[#This Row],[sheet]],Prg!$A$7:$J$31,10,FALSE)*1)</f>
        <v/>
      </c>
      <c r="AF1442" s="72">
        <f>VLOOKUP(Table1[[#This Row],[sheet]],Prg!$A$7:$J$31,5,FALSE)</f>
        <v>0</v>
      </c>
      <c r="AG1442" s="72">
        <f>ROW()</f>
        <v>1442</v>
      </c>
    </row>
    <row r="1443" spans="24:33" hidden="1" x14ac:dyDescent="0.35">
      <c r="X1443" s="66">
        <v>8</v>
      </c>
      <c r="Y1443" s="66" t="s">
        <v>476</v>
      </c>
      <c r="Z1443" s="66" t="s">
        <v>469</v>
      </c>
      <c r="AA1443" s="66" t="str">
        <f>IF(OR(VLOOKUP(Table1[[#This Row],[sheet]],Prg!$A$7:$F$31,6,FALSE)=Prg!$O$2,VLOOKUP(Table1[[#This Row],[sheet]],Prg!$A$7:$F$31,6,FALSE)=Prg!$O$3),"Yes","No")</f>
        <v>No</v>
      </c>
      <c r="AB1443" s="66" t="s">
        <v>2</v>
      </c>
      <c r="AC1443" s="72">
        <v>20</v>
      </c>
      <c r="AD1443" s="66">
        <f ca="1">IF(ISERROR(VLOOKUP(Table1[[#This Row],[item]],INDIRECT("'"&amp;Table1[[#This Row],[sheet]]&amp;"'!$A$8:$T$42"),Table1[[#This Row],[r]],FALSE)),"",VLOOKUP(Table1[[#This Row],[item]],INDIRECT("'"&amp;Table1[[#This Row],[sheet]]&amp;"'!$A$8:$T$42"),Table1[[#This Row],[r]],FALSE))</f>
        <v>0</v>
      </c>
      <c r="AE1443" s="72" t="str">
        <f>IF(VLOOKUP(Table1[[#This Row],[sheet]],Prg!$A$7:$J$31,10,FALSE)="","",VLOOKUP(Table1[[#This Row],[sheet]],Prg!$A$7:$J$31,10,FALSE)*1)</f>
        <v/>
      </c>
      <c r="AF1443" s="72">
        <f>VLOOKUP(Table1[[#This Row],[sheet]],Prg!$A$7:$J$31,5,FALSE)</f>
        <v>0</v>
      </c>
      <c r="AG1443" s="72">
        <f>ROW()</f>
        <v>1443</v>
      </c>
    </row>
    <row r="1444" spans="24:33" hidden="1" x14ac:dyDescent="0.35">
      <c r="X1444" s="66">
        <v>8</v>
      </c>
      <c r="Y1444" s="66" t="s">
        <v>483</v>
      </c>
      <c r="Z1444" s="66" t="s">
        <v>470</v>
      </c>
      <c r="AA1444" s="66" t="str">
        <f>IF(OR(VLOOKUP(Table1[[#This Row],[sheet]],Prg!$A$7:$F$31,6,FALSE)=Prg!$O$2,VLOOKUP(Table1[[#This Row],[sheet]],Prg!$A$7:$F$31,6,FALSE)=Prg!$O$3),"Yes","No")</f>
        <v>No</v>
      </c>
      <c r="AB1444" s="66" t="s">
        <v>2</v>
      </c>
      <c r="AC1444" s="72">
        <v>20</v>
      </c>
      <c r="AD1444" s="66">
        <f ca="1">IF(ISERROR(VLOOKUP(Table1[[#This Row],[item]],INDIRECT("'"&amp;Table1[[#This Row],[sheet]]&amp;"'!$A$8:$T$42"),Table1[[#This Row],[r]],FALSE)),"",VLOOKUP(Table1[[#This Row],[item]],INDIRECT("'"&amp;Table1[[#This Row],[sheet]]&amp;"'!$A$8:$T$42"),Table1[[#This Row],[r]],FALSE))</f>
        <v>0</v>
      </c>
      <c r="AE1444" s="72" t="str">
        <f>IF(VLOOKUP(Table1[[#This Row],[sheet]],Prg!$A$7:$J$31,10,FALSE)="","",VLOOKUP(Table1[[#This Row],[sheet]],Prg!$A$7:$J$31,10,FALSE)*1)</f>
        <v/>
      </c>
      <c r="AF1444" s="72">
        <f>VLOOKUP(Table1[[#This Row],[sheet]],Prg!$A$7:$J$31,5,FALSE)</f>
        <v>0</v>
      </c>
      <c r="AG1444" s="72">
        <f>ROW()</f>
        <v>1444</v>
      </c>
    </row>
    <row r="1445" spans="24:33" hidden="1" x14ac:dyDescent="0.35">
      <c r="X1445" s="66">
        <v>8</v>
      </c>
      <c r="Y1445" s="66" t="s">
        <v>484</v>
      </c>
      <c r="Z1445" s="66" t="s">
        <v>471</v>
      </c>
      <c r="AA1445" s="66" t="str">
        <f>IF(OR(VLOOKUP(Table1[[#This Row],[sheet]],Prg!$A$7:$F$31,6,FALSE)=Prg!$O$2,VLOOKUP(Table1[[#This Row],[sheet]],Prg!$A$7:$F$31,6,FALSE)=Prg!$O$3),"Yes","No")</f>
        <v>No</v>
      </c>
      <c r="AB1445" s="66" t="s">
        <v>2</v>
      </c>
      <c r="AC1445" s="72">
        <v>20</v>
      </c>
      <c r="AD1445" s="66">
        <f ca="1">IF(ISERROR(VLOOKUP(Table1[[#This Row],[item]],INDIRECT("'"&amp;Table1[[#This Row],[sheet]]&amp;"'!$A$8:$T$42"),Table1[[#This Row],[r]],FALSE)),"",VLOOKUP(Table1[[#This Row],[item]],INDIRECT("'"&amp;Table1[[#This Row],[sheet]]&amp;"'!$A$8:$T$42"),Table1[[#This Row],[r]],FALSE))</f>
        <v>0</v>
      </c>
      <c r="AE1445" s="72" t="str">
        <f>IF(VLOOKUP(Table1[[#This Row],[sheet]],Prg!$A$7:$J$31,10,FALSE)="","",VLOOKUP(Table1[[#This Row],[sheet]],Prg!$A$7:$J$31,10,FALSE)*1)</f>
        <v/>
      </c>
      <c r="AF1445" s="72">
        <f>VLOOKUP(Table1[[#This Row],[sheet]],Prg!$A$7:$J$31,5,FALSE)</f>
        <v>0</v>
      </c>
      <c r="AG1445" s="72">
        <f>ROW()</f>
        <v>1445</v>
      </c>
    </row>
    <row r="1446" spans="24:33" hidden="1" x14ac:dyDescent="0.35">
      <c r="X1446" s="66">
        <v>8</v>
      </c>
      <c r="Y1446" s="66" t="s">
        <v>485</v>
      </c>
      <c r="Z1446" s="66" t="s">
        <v>472</v>
      </c>
      <c r="AA1446" s="66" t="str">
        <f>IF(OR(VLOOKUP(Table1[[#This Row],[sheet]],Prg!$A$7:$F$31,6,FALSE)=Prg!$O$2,VLOOKUP(Table1[[#This Row],[sheet]],Prg!$A$7:$F$31,6,FALSE)=Prg!$O$3),"Yes","No")</f>
        <v>No</v>
      </c>
      <c r="AB1446" s="66" t="s">
        <v>2</v>
      </c>
      <c r="AC1446" s="72">
        <v>20</v>
      </c>
      <c r="AD1446" s="66">
        <f ca="1">IF(ISERROR(VLOOKUP(Table1[[#This Row],[item]],INDIRECT("'"&amp;Table1[[#This Row],[sheet]]&amp;"'!$A$8:$T$42"),Table1[[#This Row],[r]],FALSE)),"",VLOOKUP(Table1[[#This Row],[item]],INDIRECT("'"&amp;Table1[[#This Row],[sheet]]&amp;"'!$A$8:$T$42"),Table1[[#This Row],[r]],FALSE))</f>
        <v>0</v>
      </c>
      <c r="AE1446" s="72" t="str">
        <f>IF(VLOOKUP(Table1[[#This Row],[sheet]],Prg!$A$7:$J$31,10,FALSE)="","",VLOOKUP(Table1[[#This Row],[sheet]],Prg!$A$7:$J$31,10,FALSE)*1)</f>
        <v/>
      </c>
      <c r="AF1446" s="72">
        <f>VLOOKUP(Table1[[#This Row],[sheet]],Prg!$A$7:$J$31,5,FALSE)</f>
        <v>0</v>
      </c>
      <c r="AG1446" s="72">
        <f>ROW()</f>
        <v>1446</v>
      </c>
    </row>
    <row r="1447" spans="24:33" hidden="1" x14ac:dyDescent="0.35">
      <c r="X1447" s="66">
        <v>8</v>
      </c>
      <c r="Y1447" s="66" t="s">
        <v>486</v>
      </c>
      <c r="Z1447" s="66" t="s">
        <v>31</v>
      </c>
      <c r="AA1447" s="66" t="str">
        <f>IF(OR(VLOOKUP(Table1[[#This Row],[sheet]],Prg!$A$7:$F$31,6,FALSE)=Prg!$O$2,VLOOKUP(Table1[[#This Row],[sheet]],Prg!$A$7:$F$31,6,FALSE)=Prg!$O$3),"Yes","No")</f>
        <v>No</v>
      </c>
      <c r="AB1447" s="66" t="s">
        <v>2</v>
      </c>
      <c r="AC1447" s="72">
        <v>20</v>
      </c>
      <c r="AD1447" s="66">
        <f ca="1">IF(ISERROR(VLOOKUP(Table1[[#This Row],[item]],INDIRECT("'"&amp;Table1[[#This Row],[sheet]]&amp;"'!$A$8:$T$42"),Table1[[#This Row],[r]],FALSE)),"",VLOOKUP(Table1[[#This Row],[item]],INDIRECT("'"&amp;Table1[[#This Row],[sheet]]&amp;"'!$A$8:$T$42"),Table1[[#This Row],[r]],FALSE))</f>
        <v>0</v>
      </c>
      <c r="AE1447" s="72" t="str">
        <f>IF(VLOOKUP(Table1[[#This Row],[sheet]],Prg!$A$7:$J$31,10,FALSE)="","",VLOOKUP(Table1[[#This Row],[sheet]],Prg!$A$7:$J$31,10,FALSE)*1)</f>
        <v/>
      </c>
      <c r="AF1447" s="72">
        <f>VLOOKUP(Table1[[#This Row],[sheet]],Prg!$A$7:$J$31,5,FALSE)</f>
        <v>0</v>
      </c>
      <c r="AG1447" s="72">
        <f>ROW()</f>
        <v>1447</v>
      </c>
    </row>
    <row r="1448" spans="24:33" hidden="1" x14ac:dyDescent="0.35">
      <c r="X1448" s="66">
        <v>9</v>
      </c>
      <c r="Y1448" s="66" t="s">
        <v>487</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35">
      <c r="X1449" s="66">
        <v>9</v>
      </c>
      <c r="Y1449" s="66" t="s">
        <v>488</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35">
      <c r="X1450" s="66">
        <v>9</v>
      </c>
      <c r="Y1450" s="66" t="s">
        <v>489</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35">
      <c r="X1451" s="66">
        <v>9</v>
      </c>
      <c r="Y1451" s="66" t="s">
        <v>490</v>
      </c>
      <c r="Z1451" s="66" t="s">
        <v>464</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35">
      <c r="X1452" s="66">
        <v>9</v>
      </c>
      <c r="Y1452" s="66" t="s">
        <v>491</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35">
      <c r="X1453" s="66">
        <v>9</v>
      </c>
      <c r="Y1453" s="66" t="s">
        <v>492</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35">
      <c r="X1454" s="66">
        <v>9</v>
      </c>
      <c r="Y1454" s="66" t="s">
        <v>493</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35">
      <c r="X1455" s="66">
        <v>9</v>
      </c>
      <c r="Y1455" s="66" t="s">
        <v>494</v>
      </c>
      <c r="Z1455" s="66" t="s">
        <v>465</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35">
      <c r="X1456" s="66">
        <v>9</v>
      </c>
      <c r="Y1456" s="66" t="s">
        <v>495</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35">
      <c r="X1457" s="66">
        <v>9</v>
      </c>
      <c r="Y1457" s="66" t="s">
        <v>496</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35">
      <c r="X1458" s="66">
        <v>9</v>
      </c>
      <c r="Y1458" s="66" t="s">
        <v>497</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35">
      <c r="X1459" s="66">
        <v>9</v>
      </c>
      <c r="Y1459" s="66" t="s">
        <v>498</v>
      </c>
      <c r="Z1459" s="66" t="s">
        <v>466</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35">
      <c r="X1460" s="66">
        <v>9</v>
      </c>
      <c r="Y1460" s="66" t="s">
        <v>499</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35">
      <c r="X1461" s="66">
        <v>9</v>
      </c>
      <c r="Y1461" s="66" t="s">
        <v>500</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35">
      <c r="X1462" s="66">
        <v>9</v>
      </c>
      <c r="Y1462" s="66" t="s">
        <v>501</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35">
      <c r="X1463" s="66">
        <v>9</v>
      </c>
      <c r="Y1463" s="66" t="s">
        <v>502</v>
      </c>
      <c r="Z1463" s="66" t="s">
        <v>467</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35">
      <c r="X1464" s="66">
        <v>9</v>
      </c>
      <c r="Y1464" s="66" t="s">
        <v>473</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35">
      <c r="X1465" s="66">
        <v>9</v>
      </c>
      <c r="Y1465" s="66" t="s">
        <v>474</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35">
      <c r="X1466" s="66">
        <v>9</v>
      </c>
      <c r="Y1466" s="66" t="s">
        <v>477</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35">
      <c r="X1467" s="66">
        <v>9</v>
      </c>
      <c r="Y1467" s="66" t="s">
        <v>478</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35">
      <c r="X1468" s="66">
        <v>9</v>
      </c>
      <c r="Y1468" s="66" t="s">
        <v>479</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35">
      <c r="X1469" s="66">
        <v>9</v>
      </c>
      <c r="Y1469" s="66" t="s">
        <v>475</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35">
      <c r="X1470" s="66">
        <v>9</v>
      </c>
      <c r="Y1470" s="66" t="s">
        <v>480</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35">
      <c r="X1471" s="66">
        <v>9</v>
      </c>
      <c r="Y1471" s="66" t="s">
        <v>481</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35">
      <c r="X1472" s="66">
        <v>9</v>
      </c>
      <c r="Y1472" s="66" t="s">
        <v>482</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35">
      <c r="X1473" s="66">
        <v>9</v>
      </c>
      <c r="Y1473" s="66" t="s">
        <v>476</v>
      </c>
      <c r="Z1473" s="66" t="s">
        <v>469</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35">
      <c r="X1474" s="66">
        <v>9</v>
      </c>
      <c r="Y1474" s="66" t="s">
        <v>483</v>
      </c>
      <c r="Z1474" s="66" t="s">
        <v>470</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35">
      <c r="X1475" s="66">
        <v>9</v>
      </c>
      <c r="Y1475" s="66" t="s">
        <v>484</v>
      </c>
      <c r="Z1475" s="66" t="s">
        <v>471</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35">
      <c r="X1476" s="66">
        <v>9</v>
      </c>
      <c r="Y1476" s="66" t="s">
        <v>485</v>
      </c>
      <c r="Z1476" s="66" t="s">
        <v>472</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35">
      <c r="X1477" s="66">
        <v>9</v>
      </c>
      <c r="Y1477" s="66" t="s">
        <v>486</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35">
      <c r="X1478" s="66">
        <v>9</v>
      </c>
      <c r="Y1478" s="66" t="s">
        <v>487</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35">
      <c r="X1479" s="66">
        <v>9</v>
      </c>
      <c r="Y1479" s="66" t="s">
        <v>488</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35">
      <c r="X1480" s="66">
        <v>9</v>
      </c>
      <c r="Y1480" s="66" t="s">
        <v>489</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35">
      <c r="X1481" s="66">
        <v>9</v>
      </c>
      <c r="Y1481" s="66" t="s">
        <v>490</v>
      </c>
      <c r="Z1481" s="66" t="s">
        <v>464</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35">
      <c r="X1482" s="66">
        <v>9</v>
      </c>
      <c r="Y1482" s="66" t="s">
        <v>491</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35">
      <c r="X1483" s="66">
        <v>9</v>
      </c>
      <c r="Y1483" s="66" t="s">
        <v>492</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35">
      <c r="X1484" s="66">
        <v>9</v>
      </c>
      <c r="Y1484" s="66" t="s">
        <v>493</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35">
      <c r="X1485" s="66">
        <v>9</v>
      </c>
      <c r="Y1485" s="66" t="s">
        <v>494</v>
      </c>
      <c r="Z1485" s="66" t="s">
        <v>465</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35">
      <c r="X1486" s="66">
        <v>9</v>
      </c>
      <c r="Y1486" s="66" t="s">
        <v>495</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35">
      <c r="X1487" s="66">
        <v>9</v>
      </c>
      <c r="Y1487" s="66" t="s">
        <v>496</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35">
      <c r="X1488" s="66">
        <v>9</v>
      </c>
      <c r="Y1488" s="66" t="s">
        <v>497</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35">
      <c r="X1489" s="66">
        <v>9</v>
      </c>
      <c r="Y1489" s="66" t="s">
        <v>498</v>
      </c>
      <c r="Z1489" s="66" t="s">
        <v>466</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35">
      <c r="X1490" s="66">
        <v>9</v>
      </c>
      <c r="Y1490" s="66" t="s">
        <v>499</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35">
      <c r="X1491" s="66">
        <v>9</v>
      </c>
      <c r="Y1491" s="66" t="s">
        <v>500</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35">
      <c r="X1492" s="66">
        <v>9</v>
      </c>
      <c r="Y1492" s="66" t="s">
        <v>501</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35">
      <c r="X1493" s="66">
        <v>9</v>
      </c>
      <c r="Y1493" s="66" t="s">
        <v>502</v>
      </c>
      <c r="Z1493" s="66" t="s">
        <v>467</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35">
      <c r="X1494" s="66">
        <v>9</v>
      </c>
      <c r="Y1494" s="66" t="s">
        <v>473</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35">
      <c r="X1495" s="66">
        <v>9</v>
      </c>
      <c r="Y1495" s="66" t="s">
        <v>474</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35">
      <c r="X1496" s="66">
        <v>9</v>
      </c>
      <c r="Y1496" s="66" t="s">
        <v>477</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35">
      <c r="X1497" s="66">
        <v>9</v>
      </c>
      <c r="Y1497" s="66" t="s">
        <v>478</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35">
      <c r="X1498" s="66">
        <v>9</v>
      </c>
      <c r="Y1498" s="66" t="s">
        <v>479</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35">
      <c r="X1499" s="66">
        <v>9</v>
      </c>
      <c r="Y1499" s="66" t="s">
        <v>475</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35">
      <c r="X1500" s="66">
        <v>9</v>
      </c>
      <c r="Y1500" s="66" t="s">
        <v>480</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35">
      <c r="X1501" s="66">
        <v>9</v>
      </c>
      <c r="Y1501" s="66" t="s">
        <v>481</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35">
      <c r="X1502" s="66">
        <v>9</v>
      </c>
      <c r="Y1502" s="66" t="s">
        <v>482</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35">
      <c r="X1503" s="66">
        <v>9</v>
      </c>
      <c r="Y1503" s="66" t="s">
        <v>476</v>
      </c>
      <c r="Z1503" s="66" t="s">
        <v>469</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35">
      <c r="X1504" s="66">
        <v>9</v>
      </c>
      <c r="Y1504" s="66" t="s">
        <v>483</v>
      </c>
      <c r="Z1504" s="66" t="s">
        <v>470</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35">
      <c r="X1505" s="66">
        <v>9</v>
      </c>
      <c r="Y1505" s="66" t="s">
        <v>484</v>
      </c>
      <c r="Z1505" s="66" t="s">
        <v>471</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35">
      <c r="X1506" s="66">
        <v>9</v>
      </c>
      <c r="Y1506" s="66" t="s">
        <v>485</v>
      </c>
      <c r="Z1506" s="66" t="s">
        <v>472</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35">
      <c r="X1507" s="66">
        <v>9</v>
      </c>
      <c r="Y1507" s="66" t="s">
        <v>486</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35">
      <c r="X1508" s="66">
        <v>9</v>
      </c>
      <c r="Y1508" s="66" t="s">
        <v>487</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35">
      <c r="X1509" s="66">
        <v>9</v>
      </c>
      <c r="Y1509" s="66" t="s">
        <v>488</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35">
      <c r="X1510" s="66">
        <v>9</v>
      </c>
      <c r="Y1510" s="66" t="s">
        <v>489</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35">
      <c r="X1511" s="66">
        <v>9</v>
      </c>
      <c r="Y1511" s="66" t="s">
        <v>490</v>
      </c>
      <c r="Z1511" s="66" t="s">
        <v>464</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35">
      <c r="X1512" s="66">
        <v>9</v>
      </c>
      <c r="Y1512" s="66" t="s">
        <v>491</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35">
      <c r="X1513" s="66">
        <v>9</v>
      </c>
      <c r="Y1513" s="66" t="s">
        <v>492</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35">
      <c r="X1514" s="66">
        <v>9</v>
      </c>
      <c r="Y1514" s="66" t="s">
        <v>493</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35">
      <c r="X1515" s="66">
        <v>9</v>
      </c>
      <c r="Y1515" s="66" t="s">
        <v>494</v>
      </c>
      <c r="Z1515" s="66" t="s">
        <v>465</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35">
      <c r="X1516" s="66">
        <v>9</v>
      </c>
      <c r="Y1516" s="66" t="s">
        <v>495</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35">
      <c r="X1517" s="66">
        <v>9</v>
      </c>
      <c r="Y1517" s="66" t="s">
        <v>496</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35">
      <c r="X1518" s="66">
        <v>9</v>
      </c>
      <c r="Y1518" s="66" t="s">
        <v>497</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35">
      <c r="X1519" s="66">
        <v>9</v>
      </c>
      <c r="Y1519" s="66" t="s">
        <v>498</v>
      </c>
      <c r="Z1519" s="66" t="s">
        <v>466</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35">
      <c r="X1520" s="66">
        <v>9</v>
      </c>
      <c r="Y1520" s="66" t="s">
        <v>499</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35">
      <c r="X1521" s="66">
        <v>9</v>
      </c>
      <c r="Y1521" s="66" t="s">
        <v>500</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35">
      <c r="X1522" s="66">
        <v>9</v>
      </c>
      <c r="Y1522" s="66" t="s">
        <v>501</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35">
      <c r="X1523" s="66">
        <v>9</v>
      </c>
      <c r="Y1523" s="66" t="s">
        <v>502</v>
      </c>
      <c r="Z1523" s="66" t="s">
        <v>467</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35">
      <c r="X1524" s="66">
        <v>9</v>
      </c>
      <c r="Y1524" s="66" t="s">
        <v>473</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35">
      <c r="X1525" s="66">
        <v>9</v>
      </c>
      <c r="Y1525" s="66" t="s">
        <v>474</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35">
      <c r="X1526" s="66">
        <v>9</v>
      </c>
      <c r="Y1526" s="66" t="s">
        <v>477</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35">
      <c r="X1527" s="66">
        <v>9</v>
      </c>
      <c r="Y1527" s="66" t="s">
        <v>478</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35">
      <c r="X1528" s="66">
        <v>9</v>
      </c>
      <c r="Y1528" s="66" t="s">
        <v>479</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35">
      <c r="X1529" s="66">
        <v>9</v>
      </c>
      <c r="Y1529" s="66" t="s">
        <v>475</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35">
      <c r="X1530" s="66">
        <v>9</v>
      </c>
      <c r="Y1530" s="66" t="s">
        <v>480</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35">
      <c r="X1531" s="66">
        <v>9</v>
      </c>
      <c r="Y1531" s="66" t="s">
        <v>481</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35">
      <c r="X1532" s="66">
        <v>9</v>
      </c>
      <c r="Y1532" s="66" t="s">
        <v>482</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35">
      <c r="X1533" s="66">
        <v>9</v>
      </c>
      <c r="Y1533" s="66" t="s">
        <v>476</v>
      </c>
      <c r="Z1533" s="66" t="s">
        <v>469</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35">
      <c r="X1534" s="66">
        <v>9</v>
      </c>
      <c r="Y1534" s="66" t="s">
        <v>483</v>
      </c>
      <c r="Z1534" s="66" t="s">
        <v>470</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35">
      <c r="X1535" s="66">
        <v>9</v>
      </c>
      <c r="Y1535" s="66" t="s">
        <v>484</v>
      </c>
      <c r="Z1535" s="66" t="s">
        <v>471</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35">
      <c r="X1536" s="66">
        <v>9</v>
      </c>
      <c r="Y1536" s="66" t="s">
        <v>485</v>
      </c>
      <c r="Z1536" s="66" t="s">
        <v>472</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35">
      <c r="X1537" s="66">
        <v>9</v>
      </c>
      <c r="Y1537" s="66" t="s">
        <v>486</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35">
      <c r="X1538" s="66">
        <v>9</v>
      </c>
      <c r="Y1538" s="66" t="s">
        <v>487</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35">
      <c r="X1539" s="66">
        <v>9</v>
      </c>
      <c r="Y1539" s="66" t="s">
        <v>488</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35">
      <c r="X1540" s="66">
        <v>9</v>
      </c>
      <c r="Y1540" s="66" t="s">
        <v>489</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35">
      <c r="X1541" s="66">
        <v>9</v>
      </c>
      <c r="Y1541" s="66" t="s">
        <v>490</v>
      </c>
      <c r="Z1541" s="66" t="s">
        <v>464</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35">
      <c r="X1542" s="66">
        <v>9</v>
      </c>
      <c r="Y1542" s="66" t="s">
        <v>491</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35">
      <c r="X1543" s="66">
        <v>9</v>
      </c>
      <c r="Y1543" s="66" t="s">
        <v>492</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35">
      <c r="X1544" s="66">
        <v>9</v>
      </c>
      <c r="Y1544" s="66" t="s">
        <v>493</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35">
      <c r="X1545" s="66">
        <v>9</v>
      </c>
      <c r="Y1545" s="66" t="s">
        <v>494</v>
      </c>
      <c r="Z1545" s="66" t="s">
        <v>465</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35">
      <c r="X1546" s="66">
        <v>9</v>
      </c>
      <c r="Y1546" s="66" t="s">
        <v>495</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35">
      <c r="X1547" s="66">
        <v>9</v>
      </c>
      <c r="Y1547" s="66" t="s">
        <v>496</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35">
      <c r="X1548" s="66">
        <v>9</v>
      </c>
      <c r="Y1548" s="66" t="s">
        <v>497</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35">
      <c r="X1549" s="66">
        <v>9</v>
      </c>
      <c r="Y1549" s="66" t="s">
        <v>498</v>
      </c>
      <c r="Z1549" s="66" t="s">
        <v>466</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35">
      <c r="X1550" s="66">
        <v>9</v>
      </c>
      <c r="Y1550" s="66" t="s">
        <v>499</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35">
      <c r="X1551" s="66">
        <v>9</v>
      </c>
      <c r="Y1551" s="66" t="s">
        <v>500</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35">
      <c r="X1552" s="66">
        <v>9</v>
      </c>
      <c r="Y1552" s="66" t="s">
        <v>501</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35">
      <c r="X1553" s="66">
        <v>9</v>
      </c>
      <c r="Y1553" s="66" t="s">
        <v>502</v>
      </c>
      <c r="Z1553" s="66" t="s">
        <v>467</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35">
      <c r="X1554" s="66">
        <v>9</v>
      </c>
      <c r="Y1554" s="66" t="s">
        <v>473</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35">
      <c r="X1555" s="66">
        <v>9</v>
      </c>
      <c r="Y1555" s="66" t="s">
        <v>474</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35">
      <c r="X1556" s="66">
        <v>9</v>
      </c>
      <c r="Y1556" s="66" t="s">
        <v>477</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35">
      <c r="X1557" s="66">
        <v>9</v>
      </c>
      <c r="Y1557" s="66" t="s">
        <v>478</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35">
      <c r="X1558" s="66">
        <v>9</v>
      </c>
      <c r="Y1558" s="66" t="s">
        <v>479</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35">
      <c r="X1559" s="66">
        <v>9</v>
      </c>
      <c r="Y1559" s="66" t="s">
        <v>475</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35">
      <c r="X1560" s="66">
        <v>9</v>
      </c>
      <c r="Y1560" s="66" t="s">
        <v>480</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35">
      <c r="X1561" s="66">
        <v>9</v>
      </c>
      <c r="Y1561" s="66" t="s">
        <v>481</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35">
      <c r="X1562" s="66">
        <v>9</v>
      </c>
      <c r="Y1562" s="66" t="s">
        <v>482</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35">
      <c r="X1563" s="66">
        <v>9</v>
      </c>
      <c r="Y1563" s="66" t="s">
        <v>476</v>
      </c>
      <c r="Z1563" s="66" t="s">
        <v>469</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35">
      <c r="X1564" s="66">
        <v>9</v>
      </c>
      <c r="Y1564" s="66" t="s">
        <v>483</v>
      </c>
      <c r="Z1564" s="66" t="s">
        <v>470</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35">
      <c r="X1565" s="66">
        <v>9</v>
      </c>
      <c r="Y1565" s="66" t="s">
        <v>484</v>
      </c>
      <c r="Z1565" s="66" t="s">
        <v>471</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35">
      <c r="X1566" s="66">
        <v>9</v>
      </c>
      <c r="Y1566" s="66" t="s">
        <v>485</v>
      </c>
      <c r="Z1566" s="66" t="s">
        <v>472</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35">
      <c r="X1567" s="66">
        <v>9</v>
      </c>
      <c r="Y1567" s="66" t="s">
        <v>486</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35">
      <c r="X1568" s="66">
        <v>9</v>
      </c>
      <c r="Y1568" s="66" t="s">
        <v>487</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35">
      <c r="X1569" s="66">
        <v>9</v>
      </c>
      <c r="Y1569" s="66" t="s">
        <v>488</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35">
      <c r="X1570" s="66">
        <v>9</v>
      </c>
      <c r="Y1570" s="66" t="s">
        <v>489</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35">
      <c r="X1571" s="66">
        <v>9</v>
      </c>
      <c r="Y1571" s="66" t="s">
        <v>490</v>
      </c>
      <c r="Z1571" s="66" t="s">
        <v>464</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35">
      <c r="X1572" s="66">
        <v>9</v>
      </c>
      <c r="Y1572" s="66" t="s">
        <v>491</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35">
      <c r="X1573" s="66">
        <v>9</v>
      </c>
      <c r="Y1573" s="66" t="s">
        <v>492</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35">
      <c r="X1574" s="66">
        <v>9</v>
      </c>
      <c r="Y1574" s="66" t="s">
        <v>493</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35">
      <c r="X1575" s="66">
        <v>9</v>
      </c>
      <c r="Y1575" s="66" t="s">
        <v>494</v>
      </c>
      <c r="Z1575" s="66" t="s">
        <v>465</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35">
      <c r="X1576" s="66">
        <v>9</v>
      </c>
      <c r="Y1576" s="66" t="s">
        <v>495</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35">
      <c r="X1577" s="66">
        <v>9</v>
      </c>
      <c r="Y1577" s="66" t="s">
        <v>496</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35">
      <c r="X1578" s="66">
        <v>9</v>
      </c>
      <c r="Y1578" s="66" t="s">
        <v>497</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35">
      <c r="X1579" s="66">
        <v>9</v>
      </c>
      <c r="Y1579" s="66" t="s">
        <v>498</v>
      </c>
      <c r="Z1579" s="66" t="s">
        <v>466</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35">
      <c r="X1580" s="66">
        <v>9</v>
      </c>
      <c r="Y1580" s="66" t="s">
        <v>499</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35">
      <c r="X1581" s="66">
        <v>9</v>
      </c>
      <c r="Y1581" s="66" t="s">
        <v>500</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35">
      <c r="X1582" s="66">
        <v>9</v>
      </c>
      <c r="Y1582" s="66" t="s">
        <v>501</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35">
      <c r="X1583" s="66">
        <v>9</v>
      </c>
      <c r="Y1583" s="66" t="s">
        <v>502</v>
      </c>
      <c r="Z1583" s="66" t="s">
        <v>467</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35">
      <c r="X1584" s="66">
        <v>9</v>
      </c>
      <c r="Y1584" s="66" t="s">
        <v>473</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35">
      <c r="X1585" s="66">
        <v>9</v>
      </c>
      <c r="Y1585" s="66" t="s">
        <v>474</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35">
      <c r="X1586" s="66">
        <v>9</v>
      </c>
      <c r="Y1586" s="66" t="s">
        <v>477</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35">
      <c r="X1587" s="66">
        <v>9</v>
      </c>
      <c r="Y1587" s="66" t="s">
        <v>478</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35">
      <c r="X1588" s="66">
        <v>9</v>
      </c>
      <c r="Y1588" s="66" t="s">
        <v>479</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35">
      <c r="X1589" s="66">
        <v>9</v>
      </c>
      <c r="Y1589" s="66" t="s">
        <v>475</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35">
      <c r="X1590" s="66">
        <v>9</v>
      </c>
      <c r="Y1590" s="66" t="s">
        <v>480</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35">
      <c r="X1591" s="66">
        <v>9</v>
      </c>
      <c r="Y1591" s="66" t="s">
        <v>481</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35">
      <c r="X1592" s="66">
        <v>9</v>
      </c>
      <c r="Y1592" s="66" t="s">
        <v>482</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35">
      <c r="X1593" s="66">
        <v>9</v>
      </c>
      <c r="Y1593" s="66" t="s">
        <v>476</v>
      </c>
      <c r="Z1593" s="66" t="s">
        <v>469</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35">
      <c r="X1594" s="66">
        <v>9</v>
      </c>
      <c r="Y1594" s="66" t="s">
        <v>483</v>
      </c>
      <c r="Z1594" s="66" t="s">
        <v>470</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35">
      <c r="X1595" s="66">
        <v>9</v>
      </c>
      <c r="Y1595" s="66" t="s">
        <v>484</v>
      </c>
      <c r="Z1595" s="66" t="s">
        <v>471</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35">
      <c r="X1596" s="66">
        <v>9</v>
      </c>
      <c r="Y1596" s="66" t="s">
        <v>485</v>
      </c>
      <c r="Z1596" s="66" t="s">
        <v>472</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35">
      <c r="X1597" s="66">
        <v>9</v>
      </c>
      <c r="Y1597" s="66" t="s">
        <v>486</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35">
      <c r="X1598" s="66">
        <v>9</v>
      </c>
      <c r="Y1598" s="66" t="s">
        <v>487</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35">
      <c r="X1599" s="66">
        <v>9</v>
      </c>
      <c r="Y1599" s="66" t="s">
        <v>488</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35">
      <c r="X1600" s="66">
        <v>9</v>
      </c>
      <c r="Y1600" s="66" t="s">
        <v>489</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35">
      <c r="X1601" s="66">
        <v>9</v>
      </c>
      <c r="Y1601" s="66" t="s">
        <v>490</v>
      </c>
      <c r="Z1601" s="66" t="s">
        <v>464</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35">
      <c r="X1602" s="66">
        <v>9</v>
      </c>
      <c r="Y1602" s="66" t="s">
        <v>491</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35">
      <c r="X1603" s="66">
        <v>9</v>
      </c>
      <c r="Y1603" s="66" t="s">
        <v>492</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35">
      <c r="X1604" s="66">
        <v>9</v>
      </c>
      <c r="Y1604" s="66" t="s">
        <v>493</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35">
      <c r="X1605" s="66">
        <v>9</v>
      </c>
      <c r="Y1605" s="66" t="s">
        <v>494</v>
      </c>
      <c r="Z1605" s="66" t="s">
        <v>465</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35">
      <c r="X1606" s="66">
        <v>9</v>
      </c>
      <c r="Y1606" s="66" t="s">
        <v>495</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35">
      <c r="X1607" s="66">
        <v>9</v>
      </c>
      <c r="Y1607" s="66" t="s">
        <v>496</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35">
      <c r="X1608" s="66">
        <v>9</v>
      </c>
      <c r="Y1608" s="66" t="s">
        <v>497</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35">
      <c r="X1609" s="66">
        <v>9</v>
      </c>
      <c r="Y1609" s="66" t="s">
        <v>498</v>
      </c>
      <c r="Z1609" s="66" t="s">
        <v>466</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35">
      <c r="X1610" s="66">
        <v>9</v>
      </c>
      <c r="Y1610" s="66" t="s">
        <v>499</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35">
      <c r="X1611" s="66">
        <v>9</v>
      </c>
      <c r="Y1611" s="66" t="s">
        <v>500</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35">
      <c r="X1612" s="66">
        <v>9</v>
      </c>
      <c r="Y1612" s="66" t="s">
        <v>501</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35">
      <c r="X1613" s="66">
        <v>9</v>
      </c>
      <c r="Y1613" s="66" t="s">
        <v>502</v>
      </c>
      <c r="Z1613" s="66" t="s">
        <v>467</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35">
      <c r="X1614" s="66">
        <v>9</v>
      </c>
      <c r="Y1614" s="66" t="s">
        <v>473</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35">
      <c r="X1615" s="66">
        <v>9</v>
      </c>
      <c r="Y1615" s="66" t="s">
        <v>474</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35">
      <c r="X1616" s="66">
        <v>9</v>
      </c>
      <c r="Y1616" s="66" t="s">
        <v>477</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35">
      <c r="X1617" s="66">
        <v>9</v>
      </c>
      <c r="Y1617" s="66" t="s">
        <v>478</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35">
      <c r="X1618" s="66">
        <v>9</v>
      </c>
      <c r="Y1618" s="66" t="s">
        <v>479</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35">
      <c r="X1619" s="66">
        <v>9</v>
      </c>
      <c r="Y1619" s="66" t="s">
        <v>475</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35">
      <c r="X1620" s="66">
        <v>9</v>
      </c>
      <c r="Y1620" s="66" t="s">
        <v>480</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35">
      <c r="X1621" s="66">
        <v>9</v>
      </c>
      <c r="Y1621" s="66" t="s">
        <v>481</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35">
      <c r="X1622" s="66">
        <v>9</v>
      </c>
      <c r="Y1622" s="66" t="s">
        <v>482</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35">
      <c r="X1623" s="66">
        <v>9</v>
      </c>
      <c r="Y1623" s="66" t="s">
        <v>476</v>
      </c>
      <c r="Z1623" s="66" t="s">
        <v>469</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35">
      <c r="X1624" s="66">
        <v>9</v>
      </c>
      <c r="Y1624" s="66" t="s">
        <v>483</v>
      </c>
      <c r="Z1624" s="66" t="s">
        <v>470</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35">
      <c r="X1625" s="66">
        <v>9</v>
      </c>
      <c r="Y1625" s="66" t="s">
        <v>484</v>
      </c>
      <c r="Z1625" s="66" t="s">
        <v>471</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35">
      <c r="X1626" s="66">
        <v>9</v>
      </c>
      <c r="Y1626" s="66" t="s">
        <v>485</v>
      </c>
      <c r="Z1626" s="66" t="s">
        <v>472</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35">
      <c r="X1627" s="66">
        <v>9</v>
      </c>
      <c r="Y1627" s="66" t="s">
        <v>486</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35">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35">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35">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35">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35">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35">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35">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35">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35">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35">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35">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35">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35">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35">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35">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35">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35">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35">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35">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35">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35">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35">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35">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35">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35">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35">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35">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35">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35">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35">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35">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35">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35">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35">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35">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35">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35">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35">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35">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35">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35">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35">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35">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35">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35">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35">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35">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35">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35">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35">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35">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35">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35">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35">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35">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35">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35">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35">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35">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35">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35">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35">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35">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35">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35">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35">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35">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35">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35">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35">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35">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35">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35">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35">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35">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35">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35">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35">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35">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35">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35">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35">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35">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35">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35">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35">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35">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35">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35">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35">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35">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35">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35">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35">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35">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35">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35">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35">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35">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35">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35">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35">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35">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35">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35">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35">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35">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35">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35">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35">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35">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35">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35">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35">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35">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35">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35">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35">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35">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35">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35">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35">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35">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35">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35">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35">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35">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35">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35">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35">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35">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35">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35">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35">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35">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35">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35">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35">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35">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35">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35">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35">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35">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35">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35">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35">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35">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35">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35">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35">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35">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35">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35">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35">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35">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35">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35">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35">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35">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35">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35">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35">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35">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35">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35">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35">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35">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35">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35">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35">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35">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35">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35">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35">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35">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35">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35">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35">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35">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35">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35">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35">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35">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35">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35">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35">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35">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35">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35">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35">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35">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35">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35">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35">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35">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35">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35">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35">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35">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35">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35">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35">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35">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35">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35">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35">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35">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35">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35">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35">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35">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35">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35">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35">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35">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35">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35">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35">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35">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35">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35">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35">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35">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35">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35">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35">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35">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35">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35">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35">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35">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35">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35">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35">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35">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35">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35">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35">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35">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35">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35">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35">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35">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35">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35">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35">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35">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35">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35">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35">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35">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35">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35">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35">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35">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35">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35">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35">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35">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35">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35">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35">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35">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35">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35">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35">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35">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35">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35">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35">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35">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35">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35">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35">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35">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35">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35">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35">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35">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35">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35">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35">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35">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35">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35">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35">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35">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35">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35">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35">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35">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35">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35">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35">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35">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35">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35">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35">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35">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35">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35">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35">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35">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35">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35">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35">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35">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35">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35">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35">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35">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35">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35">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35">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35">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35">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35">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35">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35">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35">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35">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35">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35">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35">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35">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35">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35">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35">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35">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35">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35">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35">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35">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35">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35">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35">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35">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35">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35">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35">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35">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35">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35">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35">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35">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35">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35">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35">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35">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35">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35">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35">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35">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35">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35">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35">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35">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35">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35">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35">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35">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35">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35">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35">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35">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35">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35">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35">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35">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35">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35">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35">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35">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35">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35">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35">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35">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35">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35">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35">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35">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35">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35">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35">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35">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35">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35">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35">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35">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35">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35">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35">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35">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35">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35">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35">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35">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35">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35">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35">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35">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35">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35">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35">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35">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35">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35">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35">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35">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35">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35">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35">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35">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35">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35">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35">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35">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35">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35">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35">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35">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35">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35">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35">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35">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35">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35">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35">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35">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35">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35">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35">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35">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35">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35">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35">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35">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35">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35">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35">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35">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35">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35">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35">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35">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35">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35">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35">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35">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35">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35">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35">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35">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35">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35">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35">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35">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35">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35">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35">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35">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35">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35">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35">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35">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35">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35">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35">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35">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35">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35">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35">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35">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35">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35">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35">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35">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35">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35">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35">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35">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35">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35">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35">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35">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35">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35">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35">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35">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35">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35">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35">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35">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35">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35">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35">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35">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35">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35">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35">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35">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35">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35">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35">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35">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35">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35">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35">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35">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35">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35">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35">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35">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35">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35">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35">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35">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35">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35">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35">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35">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35">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35">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35">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35">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35">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35">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35">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35">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35">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35">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35">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35">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35">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35">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35">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35">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35">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35">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35">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35">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35">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35">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35">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35">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35">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35">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35">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35">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35">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35">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35">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35">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35">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35">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35">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35">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35">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35">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35">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35">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35">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35">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35">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35">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35">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35">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35">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35">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35">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35">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35">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35">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35">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35">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35">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35">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35">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35">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35">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35">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35">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35">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35">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35">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35">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35">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35">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35">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35">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35">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35">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35">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35">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35">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35">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35">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35">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35">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35">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35">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35">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35">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35">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35">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35">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35">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35">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35">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35">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35">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35">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35">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35">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35">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35">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35">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35">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35">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35">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35">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35">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35">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35">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35">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35">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35">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35">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35">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35">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35">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35">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35">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35">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35">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35">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35">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35">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35">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35">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35">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35">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35">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35">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35">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35">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35">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35">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35">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35">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35">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35">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35">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35">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35">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35">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35">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35">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35">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35">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35">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35">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35">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35">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35">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35">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35">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35">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35">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35">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35">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35">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35">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35">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35">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35">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35">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35">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35">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35">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35">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35">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35">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35">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35">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35">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35">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35">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35">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35">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35">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35">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35">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35">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35">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35">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35">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35">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35">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35">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35">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35">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35">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35">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35">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35">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35">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35">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35">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35">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35">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35">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35">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35">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35">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35">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35">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35">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35">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35">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35">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35">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35">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35">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35">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35">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35">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35">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35">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35">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35">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35">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35">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35">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35">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35">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35">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35">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35">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35">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35">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35">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35">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35">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35">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35">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35">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35">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35">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35">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35">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35">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35">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35">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35">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35">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35">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35">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35">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35">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35">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35">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35">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35">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35">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35">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35">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35">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35">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35">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35">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35">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35">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35">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35">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35">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35">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35">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35">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35">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35">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35">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35">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35">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35">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35">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35">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35">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35">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35">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35">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35">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35">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35">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35">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35">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35">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35">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35">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35">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35">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35">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35">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35">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35">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35">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35">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35">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35">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35">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35">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35">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35">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35">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35">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35">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35">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35">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35">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35">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35">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35">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35">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35">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35">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35">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35">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35">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35">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35">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35">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35">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35">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35">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35">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35">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35">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35">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35">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35">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35">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35">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35">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35">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35">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35">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35">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35">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35">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35">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35">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35">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35">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35">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35">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35">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35">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35">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35">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35">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35">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35">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35">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35">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35">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35">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35">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35">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35">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35">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35">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35">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35">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35">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35">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35">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35">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35">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35">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35">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35">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35">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35">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35">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35">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35">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35">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35">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35">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35">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35">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35">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35">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35">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35">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35">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35">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35">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35">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35">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35">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35">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35">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35">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35">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35">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35">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35">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35">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35">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35">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35">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35">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35">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35">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35">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35">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35">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35">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35">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35">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35">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35">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35">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35">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35">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35">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35">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35">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35">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35">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35">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35">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35">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35">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35">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35">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35">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35">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35">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35">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35">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35">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35">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35">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35">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35">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35">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35">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35">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35">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35">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35">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35">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35">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35">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35">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35">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35">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35">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35">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35">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35">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35">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35">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35">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35">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35">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35">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35">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35">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35">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35">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35">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35">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35">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35">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35">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35">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35">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35">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35">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35">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35">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35">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35">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35">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35">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35">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35">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35">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35">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35">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35">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35">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35">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35">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35">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35">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35">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35">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35">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35">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35">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35">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35">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35">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35">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35">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35">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35">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35">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35">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35">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35">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35">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35">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35">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35">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35">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35">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35">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35">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35">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35">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35">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35">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35">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35">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35">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35">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35">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35">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35">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35">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35">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35">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35">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35">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35">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35">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35">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35">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35">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35">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35">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35">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35">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35">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35">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35">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35">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35">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35">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35">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35">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35">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35">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35">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35">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35">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35">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35">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35">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35">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35">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35">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35">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35">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35">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35">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35">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35">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35">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35">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35">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35">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35">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35">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35">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35">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35">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35">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35">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35">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35">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35">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35">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35">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35">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35">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35">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35">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35">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35">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35">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35">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35">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35">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35">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35">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35">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35">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35">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35">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35">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35">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35">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35">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35">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35">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35">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35">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35">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35">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35">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35">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35">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35">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35">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35">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35">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35">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35">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35">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35">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35">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35">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35">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35">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35">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35">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35">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35">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35">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35">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35">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35">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35">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35">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35">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35">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35">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35">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35">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35">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35">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35">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35">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35">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35">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35">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35">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35">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35">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35">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35">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35">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35">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35">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35">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35">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35">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35">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35">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35">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35">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35">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35">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35">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35">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35">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35">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35">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35">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35">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35">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35">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35">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35">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35">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35">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35">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35">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35">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35">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35">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35">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35">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35">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35">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35">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35">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35">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35">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35">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35">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35">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35">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35">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35">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35">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35">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35">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35">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35">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35">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35">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35">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35">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35">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35">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35">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35">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35">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35">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35">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35">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35">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35">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35">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35">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35">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35">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35">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35">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35">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35">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35">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35">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35">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35">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35">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35">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35">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35">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35">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35">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35">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35">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35">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35">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35">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35">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35">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35">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35">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35">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35">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35">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35">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35">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35">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35">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35">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35">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35">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35">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35">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35">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35">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35">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35">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35">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35">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35">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35">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35">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35">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35">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35">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35">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35">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35">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35">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35">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35">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35">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35">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35">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35">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35">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35">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35">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35">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35">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35">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35">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35">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35">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35">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35">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35">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35">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35">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35">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35">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35">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35">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35">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35">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35">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35">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35">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35">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35">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35">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35">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35">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35">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35">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35">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35">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35">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35">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35">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35">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35">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35">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35">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35">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35">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35">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35">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35">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35">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35">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35">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35">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35">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35">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35">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35">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35">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35">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35">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35">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35">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35">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35">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35">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35">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35">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35">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35">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35">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35">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35">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35">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35">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35">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35">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35">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35">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35">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35">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35">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35">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35">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35">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35">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35">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35">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35">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35">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35">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35">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35">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35">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35">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35">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35">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35">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35">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35">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35">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35">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35">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35">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35">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35">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35">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35">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35">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35">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35">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35">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35">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35">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35">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35">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35">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35">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35">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35">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35">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35">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35">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35">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35">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35">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35">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35">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35">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35">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35">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35">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35">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35">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35">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35">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35">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35">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35">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35">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35">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35">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35">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35">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35">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35">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35">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35">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35">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35">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35">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35">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35">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35">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35">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35">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35">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35">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35">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35">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35">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35">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35">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35">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35">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35">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35">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35">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35">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35">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35">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35">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35">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35">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35">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35">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35">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35">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35">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35">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35">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35">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35">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35">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35">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35">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35">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35">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35">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35">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35">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35">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35">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35">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35">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35">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35">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35">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35">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35">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35">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35">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35">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35">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35">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35">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35">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35">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35">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35">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35">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35">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35">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35">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35">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35">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35">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35">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35">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35">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35">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35">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35">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35">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35">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35">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35">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35">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35">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35">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35">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35">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35">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35">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35">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35">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35">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35">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35">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35">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35">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35">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35">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35">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35">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35">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35">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35">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35">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35">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35">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35">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35">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35">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35">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35">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35">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35">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35">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35">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35">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35">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35">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35">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35">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35">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35">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35">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35">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35">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35">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35">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35">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35">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35">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35">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35">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35">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35">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35">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35">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35">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35">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35">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35">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35">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35">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35">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35">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35">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35">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35">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35">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35">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35">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35">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35">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35">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35">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35">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35">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35">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35">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35">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35">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35">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35">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35">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35">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35">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35">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35">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35">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35">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35">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35">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35">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35">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35">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35">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35">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35">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35">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35">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35">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35">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35">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35">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35">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35">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35">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35">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35">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35">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35">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35">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35">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35">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35">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35">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35">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35">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35">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35">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35">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35">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35">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35">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35">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35">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35">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35">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35">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35">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35">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35">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35">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35">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35">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35">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35">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35">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35">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35">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35">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35">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35">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35">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35">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35">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35">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35">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35">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35">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35">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35">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35">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35">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35">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35">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35">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35">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35">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35">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35">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35">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35">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35">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35">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35">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35">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35">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35">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35">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35">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35">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35">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35">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35">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35">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35">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35">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35">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35">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35">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35">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35">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35">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35">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35">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35">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35">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35">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35">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35">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35">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35">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35">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35">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35">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35">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35">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35">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35">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35">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35">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35">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35">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35">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35">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35">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35">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35">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35">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35">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35">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35">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35">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35">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35">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35">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35">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35">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35">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35">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35">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35">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35">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35">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35">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35">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35">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35">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35">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35">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35">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35">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35">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35">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35">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35">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35">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35">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35">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35">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35">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35">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35">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35">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35">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35">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35">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35">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35">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35">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35">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35">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35">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35">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35">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35">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35">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35">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35">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35">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35">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35">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35">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35">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35">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35">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35">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35">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35">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35">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35">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35">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35">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35">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35">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35">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35">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35">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35">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35">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35">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35">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35">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35">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35">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35">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35">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35">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35">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35">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35">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35">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35">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35">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35">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35">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35">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35">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35">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35">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35">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35">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35">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35">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35">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35">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35">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35">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35">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35">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35">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35">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35">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35">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35">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35">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35">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35">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35">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35">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35">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35">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35">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35">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35">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35">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35">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35">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35">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35">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35">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35">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35">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35">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35">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35">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35">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35">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35">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35">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35">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35">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35">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35">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35">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35">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35">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35">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35">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35">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35">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35">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35">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35">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35">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35">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35">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35">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35">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35">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35">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35">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35">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35">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35">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35">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35">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35">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35">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35">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35">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35">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35">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35">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35">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35">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35">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35">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35">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35">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35">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35">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35">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35">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35">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35">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35">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35">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35">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35">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35">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35">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35">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35">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35">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35">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35">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35">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35">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35">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35">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35">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35">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35">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35">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35">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35">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35">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35">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35">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35">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35">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35">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35">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35">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35">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35">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35">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35">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35">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35">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35">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35">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35">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35">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35">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35">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35">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35">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35">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35">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35">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35">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35">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35">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35">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35">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35">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35">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35">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35">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35">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35">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35">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35">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35">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35">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35">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35">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35">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35">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35">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35">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35">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35">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35">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35">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35">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35">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35">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35">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35">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35">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35">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35">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35">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35">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35">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35">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35">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35">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35">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35">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35">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35">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35">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35">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35">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35">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35">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35">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35">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35">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35">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35">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35">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35">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35">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35">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35">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35">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35">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35">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35">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35">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35">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35">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35">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35">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35">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35">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35">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35">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35">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35">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35">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35">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35">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35">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35">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35">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35">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35">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35">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35">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35">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35">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35">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35">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35">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35">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35">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35">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35">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35">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35">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35">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35">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35">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35">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35">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35">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35">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35">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35">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35">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35">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35">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35">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35">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35">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35">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35">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35">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35">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35">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35">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35">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35">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35">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35">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35">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35">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35">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35">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35">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35">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35">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35">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35">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35">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35">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35">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35">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35">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35">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35">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35">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35">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35">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35">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35">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35">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35">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35">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35">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35">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35">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35">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35">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35">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35">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35">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35">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35">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35">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35">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35">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35">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35">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35">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35">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35">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35">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35">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35">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35">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35">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35">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35">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35">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35">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35">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35">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35">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35">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35">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35">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35">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35">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35">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35">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35">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35">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35">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35">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35">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35">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35">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35">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35">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35">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35">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35">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35">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35">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35">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35">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35">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35">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35">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35">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35">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35">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35">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35">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35">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35">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35">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35">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35">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35">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35">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35">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35">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35">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35">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35">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35">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35">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35">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35">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35">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35">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35">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35">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35">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35">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35">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35">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35">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35">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35">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35">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35">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35">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35">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35">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35">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35">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35">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35">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35">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35">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35">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35">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35">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35">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35">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35">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35">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35">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35">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35">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35">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35">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35">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35">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35">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35">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35">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35">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35">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35">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35">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35">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35">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35">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35">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35">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35">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35">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35">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35">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35">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35">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35">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35">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35">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35">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35">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35">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35">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35">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35">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35">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35">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35">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35">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35">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35">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35">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35">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35">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35">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35">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35">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35">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35">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35">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35">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35">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35">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35">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35">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35">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35">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35">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35">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35">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35">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35">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35">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35">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35">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35">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35">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35">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35">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35">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35">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35">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35">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35">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35">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35">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35">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35">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35">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35">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35">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35">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35">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35">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35">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35">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35">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35">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35">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35">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35">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35">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35">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35">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35">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35">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35">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35">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35">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35">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35">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35">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35">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35">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35">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35">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35">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35">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35">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35">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35">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35">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35">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35">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35">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35">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35">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35">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35">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35">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35">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35">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35">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35">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35">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35">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35">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35">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35">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35">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35">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35">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35">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35">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35">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35">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35">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35">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35">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35">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35">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35">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35">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35">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35">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35">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35">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35">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35">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35">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35">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35">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35">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35">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35">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35">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35">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35">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35">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35">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35">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35">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35">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35">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35">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35">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35">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35">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35">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35">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35">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35">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35">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35">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35">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35">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35">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35">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35">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35">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35">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35">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35">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35">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35">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35">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35">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35">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35">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35">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35">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35">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35">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35">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35">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35">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35">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35">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35">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35">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35">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35">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35">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35">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35">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35">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35">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35">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35">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35">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35">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35">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35">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35">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35">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35">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35">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35">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35">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35">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35">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35">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35">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35">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35">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35">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35">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35">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35">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35">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35">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35">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35">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35">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35">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35">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35">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35">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35">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35">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35">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35">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35">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35">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35">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35">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35">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35">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35">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35">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35">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35">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35">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35">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35">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35">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35">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35">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35">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35">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35">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35">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35">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35">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35">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35">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35">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35">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35">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35">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35">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35">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35">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35">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35">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35">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35">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35">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35">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35">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35">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35">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35">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35">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35">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35">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35">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35">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35">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35">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35">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35">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35">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35">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35">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35">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35">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35">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35">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35">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35">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35">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35">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35">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35">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35">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35">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35">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35">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35">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35">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35">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35">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35">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35">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35">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35">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35">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35">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35">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35">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35">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35">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35">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35">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35">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35">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35">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35">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35">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35">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35">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35">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35">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35">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35">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35">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35">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35">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35">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35">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35">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35">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35">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35">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35">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35">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35">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35">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35">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35">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35">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35">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35">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35">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35">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35">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35">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35">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35">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35">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35">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35">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35">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35">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35">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35">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35">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35">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35">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35">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35">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35">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35">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35">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35">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35">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35">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35">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35">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35">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35">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35">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35">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35">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35">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35">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35">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35">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35">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35">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35">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35">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35">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35">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35">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35">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35">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35">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35">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35">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35">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35">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35">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35">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35">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35">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35">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35">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35">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35">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35">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35">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35">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35">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35">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35">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35">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35">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35">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35">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35">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35">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35">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35">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35">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35">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35">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35">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35">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35">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35">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35">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35">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35">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35">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35">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35">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35">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35">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35">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35">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35">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35">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35">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35">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35">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35">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35">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35">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35">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35">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35">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35">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35">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35">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35">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35">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35">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35">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35">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35">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35">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35">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35">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35">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35">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35">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35">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35">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35">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35">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35">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35">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35">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35">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35">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35">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35">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35">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35">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35">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35">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35">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35">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35">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35">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35">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35">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35">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35">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35">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35">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35">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35">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35">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35">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35">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35">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35">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35">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35">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35">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35">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35">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35">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35">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35">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35">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35">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35">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35">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35">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35">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35">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35">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35">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35">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35">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35">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35">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35">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35">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35">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35">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35">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35">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35">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35">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35">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35">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35">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35">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35">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35">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35">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35">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35">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35">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35">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35">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35">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35">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35">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35">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35">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35">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35">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35">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35">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35">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35">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35">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35">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35">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35">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35">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35">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35">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35">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35">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35">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35">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35">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35">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35">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35">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35">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35">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35">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35">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35">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35">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35">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35">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35">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35">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35">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35">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35">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35">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35">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35">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35">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35">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35">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35">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35">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35">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35">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35">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35">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35">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35">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35">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35">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35">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35">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35">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35">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35">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35">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35">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35">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35">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35">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35">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35">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35">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35">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35">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35">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35">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35">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35">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35">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35">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35">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35">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35">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35">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35">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35">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35">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35">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35">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35">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35">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35">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35">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35">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35">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35">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35">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35">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35">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35">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35">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35">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35">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35">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35">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35">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35">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35">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35">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35">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35">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35">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35">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35">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35">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35">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35">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35">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35">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35">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35">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35">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35">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35">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35">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35">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35">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35">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35">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35">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35">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35">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35">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35">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35">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35">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35">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35">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35">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35">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35">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35">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35">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35">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35">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35">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35">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35">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35">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35">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35">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35">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35">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35">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35">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35">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35">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35">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35">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35">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35">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35">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35">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paperSize="9" fitToHeight="0" orientation="landscape" r:id="rId1"/>
  <tableParts count="2">
    <tablePart r:id="rId2"/>
    <tablePart r:id="rId3"/>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245"/>
  <sheetViews>
    <sheetView workbookViewId="0">
      <selection activeCell="T1" sqref="T1"/>
    </sheetView>
  </sheetViews>
  <sheetFormatPr defaultColWidth="8.81640625" defaultRowHeight="14.5" x14ac:dyDescent="0.35"/>
  <cols>
    <col min="1" max="2" width="8.81640625" style="180"/>
    <col min="3" max="3" width="15" customWidth="1"/>
  </cols>
  <sheetData>
    <row r="1" spans="1:17" x14ac:dyDescent="0.35">
      <c r="A1" s="180">
        <f>ROUNDDOWN(((ROW()+41)/41),0)</f>
        <v>1</v>
      </c>
      <c r="B1" s="180">
        <f>COUNTIF(A$1:A1,A1)</f>
        <v>1</v>
      </c>
      <c r="C1" t="str">
        <f t="array" aca="1" ref="C1" ca="1">INDIRECT("'"&amp;$A1&amp;"'!F"&amp;$B1+59)</f>
        <v>CONGO (DEMOCRATIC REP.)</v>
      </c>
      <c r="D1" s="180">
        <f t="array" aca="1" ref="D1" ca="1">INDIRECT("'"&amp;$A1&amp;"'!O"&amp;$B1+59)</f>
        <v>413732.44</v>
      </c>
      <c r="E1" s="180">
        <f t="array" aca="1" ref="E1" ca="1">INDIRECT("'"&amp;$A1&amp;"'!P"&amp;$B1+59)</f>
        <v>429908.5</v>
      </c>
      <c r="F1" s="180">
        <f t="array" aca="1" ref="F1" ca="1">INDIRECT("'"&amp;$A1&amp;"'!Q"&amp;$B1+59)</f>
        <v>439508</v>
      </c>
      <c r="G1" s="180">
        <f t="array" aca="1" ref="G1" ca="1">INDIRECT("'"&amp;$A1&amp;"'!R"&amp;$B1+59)</f>
        <v>355561.6</v>
      </c>
      <c r="H1" s="180">
        <f t="array" aca="1" ref="H1" ca="1">INDIRECT("'"&amp;$A1&amp;"'!S"&amp;$B1+59)</f>
        <v>311431.98</v>
      </c>
      <c r="I1" s="180">
        <f t="array" aca="1" ref="I1" ca="1">INDIRECT("'"&amp;$A1&amp;"'!t"&amp;$B1+59)</f>
        <v>1950142.52</v>
      </c>
      <c r="P1">
        <v>1</v>
      </c>
      <c r="Q1">
        <f>COUNTIF(A:A,P1)</f>
        <v>40</v>
      </c>
    </row>
    <row r="2" spans="1:17" x14ac:dyDescent="0.35">
      <c r="A2" s="180">
        <f t="shared" ref="A2:A65" si="0">ROUNDDOWN(((ROW()+41)/41),0)</f>
        <v>1</v>
      </c>
      <c r="B2" s="180">
        <f>COUNTIF(A$1:A2,A2)</f>
        <v>2</v>
      </c>
      <c r="C2" s="180">
        <f t="array" aca="1" ref="C2" ca="1">INDIRECT("'"&amp;A2&amp;"'!F"&amp;B2+59)</f>
        <v>0</v>
      </c>
      <c r="D2" s="180">
        <f t="array" aca="1" ref="D2" ca="1">INDIRECT("'"&amp;$A2&amp;"'!O"&amp;$B2+59)</f>
        <v>0</v>
      </c>
      <c r="E2" s="180">
        <f t="array" aca="1" ref="E2" ca="1">INDIRECT("'"&amp;$A2&amp;"'!P"&amp;$B2+59)</f>
        <v>0</v>
      </c>
      <c r="F2" s="180">
        <f t="array" aca="1" ref="F2" ca="1">INDIRECT("'"&amp;$A2&amp;"'!Q"&amp;$B2+59)</f>
        <v>0</v>
      </c>
      <c r="G2" s="180">
        <f t="array" aca="1" ref="G2" ca="1">INDIRECT("'"&amp;$A2&amp;"'!R"&amp;$B2+59)</f>
        <v>0</v>
      </c>
      <c r="H2" s="180">
        <f t="array" aca="1" ref="H2" ca="1">INDIRECT("'"&amp;$A2&amp;"'!S"&amp;$B2+59)</f>
        <v>0</v>
      </c>
      <c r="I2" s="180">
        <f t="array" aca="1" ref="I2" ca="1">INDIRECT("'"&amp;$A2&amp;"'!t"&amp;$B2+59)</f>
        <v>0</v>
      </c>
      <c r="P2" s="180">
        <v>2</v>
      </c>
      <c r="Q2" s="180">
        <f t="shared" ref="Q2:Q29" si="1">COUNTIF(A:A,P2)</f>
        <v>41</v>
      </c>
    </row>
    <row r="3" spans="1:17" x14ac:dyDescent="0.35">
      <c r="A3" s="180">
        <f t="shared" si="0"/>
        <v>1</v>
      </c>
      <c r="B3" s="180">
        <f>COUNTIF(A$1:A3,A3)</f>
        <v>3</v>
      </c>
      <c r="C3" s="180">
        <f t="array" aca="1" ref="C3" ca="1">INDIRECT("'"&amp;A3&amp;"'!F"&amp;B3+59)</f>
        <v>0</v>
      </c>
      <c r="D3" s="180">
        <f t="array" aca="1" ref="D3" ca="1">INDIRECT("'"&amp;$A3&amp;"'!O"&amp;$B3+59)</f>
        <v>0</v>
      </c>
      <c r="E3" s="180">
        <f t="array" aca="1" ref="E3" ca="1">INDIRECT("'"&amp;$A3&amp;"'!P"&amp;$B3+59)</f>
        <v>0</v>
      </c>
      <c r="F3" s="180">
        <f t="array" aca="1" ref="F3" ca="1">INDIRECT("'"&amp;$A3&amp;"'!Q"&amp;$B3+59)</f>
        <v>0</v>
      </c>
      <c r="G3" s="180">
        <f t="array" aca="1" ref="G3" ca="1">INDIRECT("'"&amp;$A3&amp;"'!R"&amp;$B3+59)</f>
        <v>0</v>
      </c>
      <c r="H3" s="180">
        <f t="array" aca="1" ref="H3" ca="1">INDIRECT("'"&amp;$A3&amp;"'!S"&amp;$B3+59)</f>
        <v>0</v>
      </c>
      <c r="I3" s="180">
        <f t="array" aca="1" ref="I3" ca="1">INDIRECT("'"&amp;$A3&amp;"'!t"&amp;$B3+59)</f>
        <v>0</v>
      </c>
      <c r="P3" s="180">
        <v>3</v>
      </c>
      <c r="Q3" s="180">
        <f t="shared" si="1"/>
        <v>41</v>
      </c>
    </row>
    <row r="4" spans="1:17" x14ac:dyDescent="0.35">
      <c r="A4" s="180">
        <f t="shared" si="0"/>
        <v>1</v>
      </c>
      <c r="B4" s="180">
        <f>COUNTIF(A$1:A4,A4)</f>
        <v>4</v>
      </c>
      <c r="C4" s="180">
        <f t="array" aca="1" ref="C4" ca="1">INDIRECT("'"&amp;A4&amp;"'!F"&amp;B4+59)</f>
        <v>0</v>
      </c>
      <c r="D4" s="180">
        <f t="array" aca="1" ref="D4" ca="1">INDIRECT("'"&amp;$A4&amp;"'!O"&amp;$B4+59)</f>
        <v>0</v>
      </c>
      <c r="E4" s="180">
        <f t="array" aca="1" ref="E4" ca="1">INDIRECT("'"&amp;$A4&amp;"'!P"&amp;$B4+59)</f>
        <v>0</v>
      </c>
      <c r="F4" s="180">
        <f t="array" aca="1" ref="F4" ca="1">INDIRECT("'"&amp;$A4&amp;"'!Q"&amp;$B4+59)</f>
        <v>0</v>
      </c>
      <c r="G4" s="180">
        <f t="array" aca="1" ref="G4" ca="1">INDIRECT("'"&amp;$A4&amp;"'!R"&amp;$B4+59)</f>
        <v>0</v>
      </c>
      <c r="H4" s="180">
        <f t="array" aca="1" ref="H4" ca="1">INDIRECT("'"&amp;$A4&amp;"'!S"&amp;$B4+59)</f>
        <v>0</v>
      </c>
      <c r="I4" s="180">
        <f t="array" aca="1" ref="I4" ca="1">INDIRECT("'"&amp;$A4&amp;"'!t"&amp;$B4+59)</f>
        <v>0</v>
      </c>
      <c r="P4" s="180">
        <v>4</v>
      </c>
      <c r="Q4" s="180">
        <f t="shared" si="1"/>
        <v>41</v>
      </c>
    </row>
    <row r="5" spans="1:17" x14ac:dyDescent="0.35">
      <c r="A5" s="180">
        <f t="shared" si="0"/>
        <v>1</v>
      </c>
      <c r="B5" s="180">
        <f>COUNTIF(A$1:A5,A5)</f>
        <v>5</v>
      </c>
      <c r="C5" s="180">
        <f t="array" aca="1" ref="C5" ca="1">INDIRECT("'"&amp;A5&amp;"'!F"&amp;B5+59)</f>
        <v>0</v>
      </c>
      <c r="D5" s="180">
        <f t="array" aca="1" ref="D5" ca="1">INDIRECT("'"&amp;$A5&amp;"'!O"&amp;$B5+59)</f>
        <v>0</v>
      </c>
      <c r="E5" s="180">
        <f t="array" aca="1" ref="E5" ca="1">INDIRECT("'"&amp;$A5&amp;"'!P"&amp;$B5+59)</f>
        <v>0</v>
      </c>
      <c r="F5" s="180">
        <f t="array" aca="1" ref="F5" ca="1">INDIRECT("'"&amp;$A5&amp;"'!Q"&amp;$B5+59)</f>
        <v>0</v>
      </c>
      <c r="G5" s="180">
        <f t="array" aca="1" ref="G5" ca="1">INDIRECT("'"&amp;$A5&amp;"'!R"&amp;$B5+59)</f>
        <v>0</v>
      </c>
      <c r="H5" s="180">
        <f t="array" aca="1" ref="H5" ca="1">INDIRECT("'"&amp;$A5&amp;"'!S"&amp;$B5+59)</f>
        <v>0</v>
      </c>
      <c r="I5" s="180">
        <f t="array" aca="1" ref="I5" ca="1">INDIRECT("'"&amp;$A5&amp;"'!t"&amp;$B5+59)</f>
        <v>0</v>
      </c>
      <c r="P5" s="180">
        <v>5</v>
      </c>
      <c r="Q5" s="180">
        <f t="shared" si="1"/>
        <v>41</v>
      </c>
    </row>
    <row r="6" spans="1:17" x14ac:dyDescent="0.35">
      <c r="A6" s="180">
        <f t="shared" si="0"/>
        <v>1</v>
      </c>
      <c r="B6" s="180">
        <f>COUNTIF(A$1:A6,A6)</f>
        <v>6</v>
      </c>
      <c r="C6" s="180">
        <f t="array" aca="1" ref="C6" ca="1">INDIRECT("'"&amp;A6&amp;"'!F"&amp;B6+59)</f>
        <v>0</v>
      </c>
      <c r="D6" s="180">
        <f t="array" aca="1" ref="D6" ca="1">INDIRECT("'"&amp;$A6&amp;"'!O"&amp;$B6+59)</f>
        <v>0</v>
      </c>
      <c r="E6" s="180">
        <f t="array" aca="1" ref="E6" ca="1">INDIRECT("'"&amp;$A6&amp;"'!P"&amp;$B6+59)</f>
        <v>0</v>
      </c>
      <c r="F6" s="180">
        <f t="array" aca="1" ref="F6" ca="1">INDIRECT("'"&amp;$A6&amp;"'!Q"&amp;$B6+59)</f>
        <v>0</v>
      </c>
      <c r="G6" s="180">
        <f t="array" aca="1" ref="G6" ca="1">INDIRECT("'"&amp;$A6&amp;"'!R"&amp;$B6+59)</f>
        <v>0</v>
      </c>
      <c r="H6" s="180">
        <f t="array" aca="1" ref="H6" ca="1">INDIRECT("'"&amp;$A6&amp;"'!S"&amp;$B6+59)</f>
        <v>0</v>
      </c>
      <c r="I6" s="180">
        <f t="array" aca="1" ref="I6" ca="1">INDIRECT("'"&amp;$A6&amp;"'!t"&amp;$B6+59)</f>
        <v>0</v>
      </c>
      <c r="P6" s="180">
        <v>6</v>
      </c>
      <c r="Q6" s="180">
        <f t="shared" si="1"/>
        <v>41</v>
      </c>
    </row>
    <row r="7" spans="1:17" x14ac:dyDescent="0.35">
      <c r="A7" s="180">
        <f t="shared" si="0"/>
        <v>1</v>
      </c>
      <c r="B7" s="180">
        <f>COUNTIF(A$1:A7,A7)</f>
        <v>7</v>
      </c>
      <c r="C7" s="180">
        <f t="array" aca="1" ref="C7" ca="1">INDIRECT("'"&amp;A7&amp;"'!F"&amp;B7+59)</f>
        <v>0</v>
      </c>
      <c r="D7" s="180">
        <f t="array" aca="1" ref="D7" ca="1">INDIRECT("'"&amp;$A7&amp;"'!O"&amp;$B7+59)</f>
        <v>0</v>
      </c>
      <c r="E7" s="180">
        <f t="array" aca="1" ref="E7" ca="1">INDIRECT("'"&amp;$A7&amp;"'!P"&amp;$B7+59)</f>
        <v>0</v>
      </c>
      <c r="F7" s="180">
        <f t="array" aca="1" ref="F7" ca="1">INDIRECT("'"&amp;$A7&amp;"'!Q"&amp;$B7+59)</f>
        <v>0</v>
      </c>
      <c r="G7" s="180">
        <f t="array" aca="1" ref="G7" ca="1">INDIRECT("'"&amp;$A7&amp;"'!R"&amp;$B7+59)</f>
        <v>0</v>
      </c>
      <c r="H7" s="180">
        <f t="array" aca="1" ref="H7" ca="1">INDIRECT("'"&amp;$A7&amp;"'!S"&amp;$B7+59)</f>
        <v>0</v>
      </c>
      <c r="I7" s="180">
        <f t="array" aca="1" ref="I7" ca="1">INDIRECT("'"&amp;$A7&amp;"'!t"&amp;$B7+59)</f>
        <v>0</v>
      </c>
      <c r="P7" s="180">
        <v>7</v>
      </c>
      <c r="Q7" s="180">
        <f t="shared" si="1"/>
        <v>41</v>
      </c>
    </row>
    <row r="8" spans="1:17" x14ac:dyDescent="0.35">
      <c r="A8" s="180">
        <f t="shared" si="0"/>
        <v>1</v>
      </c>
      <c r="B8" s="180">
        <f>COUNTIF(A$1:A8,A8)</f>
        <v>8</v>
      </c>
      <c r="C8" s="180">
        <f t="array" aca="1" ref="C8" ca="1">INDIRECT("'"&amp;A8&amp;"'!F"&amp;B8+59)</f>
        <v>0</v>
      </c>
      <c r="D8" s="180">
        <f t="array" aca="1" ref="D8" ca="1">INDIRECT("'"&amp;$A8&amp;"'!O"&amp;$B8+59)</f>
        <v>0</v>
      </c>
      <c r="E8" s="180">
        <f t="array" aca="1" ref="E8" ca="1">INDIRECT("'"&amp;$A8&amp;"'!P"&amp;$B8+59)</f>
        <v>0</v>
      </c>
      <c r="F8" s="180">
        <f t="array" aca="1" ref="F8" ca="1">INDIRECT("'"&amp;$A8&amp;"'!Q"&amp;$B8+59)</f>
        <v>0</v>
      </c>
      <c r="G8" s="180">
        <f t="array" aca="1" ref="G8" ca="1">INDIRECT("'"&amp;$A8&amp;"'!R"&amp;$B8+59)</f>
        <v>0</v>
      </c>
      <c r="H8" s="180">
        <f t="array" aca="1" ref="H8" ca="1">INDIRECT("'"&amp;$A8&amp;"'!S"&amp;$B8+59)</f>
        <v>0</v>
      </c>
      <c r="I8" s="180">
        <f t="array" aca="1" ref="I8" ca="1">INDIRECT("'"&amp;$A8&amp;"'!t"&amp;$B8+59)</f>
        <v>0</v>
      </c>
      <c r="P8" s="180">
        <v>8</v>
      </c>
      <c r="Q8" s="180">
        <f t="shared" si="1"/>
        <v>41</v>
      </c>
    </row>
    <row r="9" spans="1:17" x14ac:dyDescent="0.35">
      <c r="A9" s="180">
        <f t="shared" si="0"/>
        <v>1</v>
      </c>
      <c r="B9" s="180">
        <f>COUNTIF(A$1:A9,A9)</f>
        <v>9</v>
      </c>
      <c r="C9" s="180">
        <f t="array" aca="1" ref="C9" ca="1">INDIRECT("'"&amp;A9&amp;"'!F"&amp;B9+59)</f>
        <v>0</v>
      </c>
      <c r="D9" s="180">
        <f t="array" aca="1" ref="D9" ca="1">INDIRECT("'"&amp;$A9&amp;"'!O"&amp;$B9+59)</f>
        <v>0</v>
      </c>
      <c r="E9" s="180">
        <f t="array" aca="1" ref="E9" ca="1">INDIRECT("'"&amp;$A9&amp;"'!P"&amp;$B9+59)</f>
        <v>0</v>
      </c>
      <c r="F9" s="180">
        <f t="array" aca="1" ref="F9" ca="1">INDIRECT("'"&amp;$A9&amp;"'!Q"&amp;$B9+59)</f>
        <v>0</v>
      </c>
      <c r="G9" s="180">
        <f t="array" aca="1" ref="G9" ca="1">INDIRECT("'"&amp;$A9&amp;"'!R"&amp;$B9+59)</f>
        <v>0</v>
      </c>
      <c r="H9" s="180">
        <f t="array" aca="1" ref="H9" ca="1">INDIRECT("'"&amp;$A9&amp;"'!S"&amp;$B9+59)</f>
        <v>0</v>
      </c>
      <c r="I9" s="180">
        <f t="array" aca="1" ref="I9" ca="1">INDIRECT("'"&amp;$A9&amp;"'!t"&amp;$B9+59)</f>
        <v>0</v>
      </c>
      <c r="P9" s="180">
        <v>9</v>
      </c>
      <c r="Q9" s="180">
        <f t="shared" si="1"/>
        <v>41</v>
      </c>
    </row>
    <row r="10" spans="1:17" x14ac:dyDescent="0.35">
      <c r="A10" s="180">
        <f t="shared" si="0"/>
        <v>1</v>
      </c>
      <c r="B10" s="180">
        <f>COUNTIF(A$1:A10,A10)</f>
        <v>10</v>
      </c>
      <c r="C10" s="180">
        <f t="array" aca="1" ref="C10" ca="1">INDIRECT("'"&amp;A10&amp;"'!F"&amp;B10+59)</f>
        <v>0</v>
      </c>
      <c r="D10" s="180">
        <f t="array" aca="1" ref="D10" ca="1">INDIRECT("'"&amp;$A10&amp;"'!O"&amp;$B10+59)</f>
        <v>0</v>
      </c>
      <c r="E10" s="180">
        <f t="array" aca="1" ref="E10" ca="1">INDIRECT("'"&amp;$A10&amp;"'!P"&amp;$B10+59)</f>
        <v>0</v>
      </c>
      <c r="F10" s="180">
        <f t="array" aca="1" ref="F10" ca="1">INDIRECT("'"&amp;$A10&amp;"'!Q"&amp;$B10+59)</f>
        <v>0</v>
      </c>
      <c r="G10" s="180">
        <f t="array" aca="1" ref="G10" ca="1">INDIRECT("'"&amp;$A10&amp;"'!R"&amp;$B10+59)</f>
        <v>0</v>
      </c>
      <c r="H10" s="180">
        <f t="array" aca="1" ref="H10" ca="1">INDIRECT("'"&amp;$A10&amp;"'!S"&amp;$B10+59)</f>
        <v>0</v>
      </c>
      <c r="I10" s="180">
        <f t="array" aca="1" ref="I10" ca="1">INDIRECT("'"&amp;$A10&amp;"'!t"&amp;$B10+59)</f>
        <v>0</v>
      </c>
      <c r="P10" s="180">
        <v>10</v>
      </c>
      <c r="Q10" s="180">
        <f t="shared" si="1"/>
        <v>41</v>
      </c>
    </row>
    <row r="11" spans="1:17" x14ac:dyDescent="0.35">
      <c r="A11" s="180">
        <f t="shared" si="0"/>
        <v>1</v>
      </c>
      <c r="B11" s="180">
        <f>COUNTIF(A$1:A11,A11)</f>
        <v>11</v>
      </c>
      <c r="C11" s="180">
        <f t="array" aca="1" ref="C11" ca="1">INDIRECT("'"&amp;A11&amp;"'!F"&amp;B11+59)</f>
        <v>0</v>
      </c>
      <c r="D11" s="180">
        <f t="array" aca="1" ref="D11" ca="1">INDIRECT("'"&amp;$A11&amp;"'!O"&amp;$B11+59)</f>
        <v>0</v>
      </c>
      <c r="E11" s="180">
        <f t="array" aca="1" ref="E11" ca="1">INDIRECT("'"&amp;$A11&amp;"'!P"&amp;$B11+59)</f>
        <v>0</v>
      </c>
      <c r="F11" s="180">
        <f t="array" aca="1" ref="F11" ca="1">INDIRECT("'"&amp;$A11&amp;"'!Q"&amp;$B11+59)</f>
        <v>0</v>
      </c>
      <c r="G11" s="180">
        <f t="array" aca="1" ref="G11" ca="1">INDIRECT("'"&amp;$A11&amp;"'!R"&amp;$B11+59)</f>
        <v>0</v>
      </c>
      <c r="H11" s="180">
        <f t="array" aca="1" ref="H11" ca="1">INDIRECT("'"&amp;$A11&amp;"'!S"&amp;$B11+59)</f>
        <v>0</v>
      </c>
      <c r="I11" s="180">
        <f t="array" aca="1" ref="I11" ca="1">INDIRECT("'"&amp;$A11&amp;"'!t"&amp;$B11+59)</f>
        <v>0</v>
      </c>
      <c r="P11" s="180">
        <v>11</v>
      </c>
      <c r="Q11" s="180">
        <f t="shared" si="1"/>
        <v>41</v>
      </c>
    </row>
    <row r="12" spans="1:17" x14ac:dyDescent="0.35">
      <c r="A12" s="180">
        <f t="shared" si="0"/>
        <v>1</v>
      </c>
      <c r="B12" s="180">
        <f>COUNTIF(A$1:A12,A12)</f>
        <v>12</v>
      </c>
      <c r="C12" s="180">
        <f t="array" aca="1" ref="C12" ca="1">INDIRECT("'"&amp;A12&amp;"'!F"&amp;B12+59)</f>
        <v>0</v>
      </c>
      <c r="D12" s="180">
        <f t="array" aca="1" ref="D12" ca="1">INDIRECT("'"&amp;$A12&amp;"'!O"&amp;$B12+59)</f>
        <v>0</v>
      </c>
      <c r="E12" s="180">
        <f t="array" aca="1" ref="E12" ca="1">INDIRECT("'"&amp;$A12&amp;"'!P"&amp;$B12+59)</f>
        <v>0</v>
      </c>
      <c r="F12" s="180">
        <f t="array" aca="1" ref="F12" ca="1">INDIRECT("'"&amp;$A12&amp;"'!Q"&amp;$B12+59)</f>
        <v>0</v>
      </c>
      <c r="G12" s="180">
        <f t="array" aca="1" ref="G12" ca="1">INDIRECT("'"&amp;$A12&amp;"'!R"&amp;$B12+59)</f>
        <v>0</v>
      </c>
      <c r="H12" s="180">
        <f t="array" aca="1" ref="H12" ca="1">INDIRECT("'"&amp;$A12&amp;"'!S"&amp;$B12+59)</f>
        <v>0</v>
      </c>
      <c r="I12" s="180">
        <f t="array" aca="1" ref="I12" ca="1">INDIRECT("'"&amp;$A12&amp;"'!t"&amp;$B12+59)</f>
        <v>0</v>
      </c>
      <c r="P12" s="180">
        <v>12</v>
      </c>
      <c r="Q12" s="180">
        <f t="shared" si="1"/>
        <v>41</v>
      </c>
    </row>
    <row r="13" spans="1:17" x14ac:dyDescent="0.35">
      <c r="A13" s="180">
        <f t="shared" si="0"/>
        <v>1</v>
      </c>
      <c r="B13" s="180">
        <f>COUNTIF(A$1:A13,A13)</f>
        <v>13</v>
      </c>
      <c r="C13" s="180">
        <f t="array" aca="1" ref="C13" ca="1">INDIRECT("'"&amp;A13&amp;"'!F"&amp;B13+59)</f>
        <v>0</v>
      </c>
      <c r="D13" s="180">
        <f t="array" aca="1" ref="D13" ca="1">INDIRECT("'"&amp;$A13&amp;"'!O"&amp;$B13+59)</f>
        <v>0</v>
      </c>
      <c r="E13" s="180">
        <f t="array" aca="1" ref="E13" ca="1">INDIRECT("'"&amp;$A13&amp;"'!P"&amp;$B13+59)</f>
        <v>0</v>
      </c>
      <c r="F13" s="180">
        <f t="array" aca="1" ref="F13" ca="1">INDIRECT("'"&amp;$A13&amp;"'!Q"&amp;$B13+59)</f>
        <v>0</v>
      </c>
      <c r="G13" s="180">
        <f t="array" aca="1" ref="G13" ca="1">INDIRECT("'"&amp;$A13&amp;"'!R"&amp;$B13+59)</f>
        <v>0</v>
      </c>
      <c r="H13" s="180">
        <f t="array" aca="1" ref="H13" ca="1">INDIRECT("'"&amp;$A13&amp;"'!S"&amp;$B13+59)</f>
        <v>0</v>
      </c>
      <c r="I13" s="180">
        <f t="array" aca="1" ref="I13" ca="1">INDIRECT("'"&amp;$A13&amp;"'!t"&amp;$B13+59)</f>
        <v>0</v>
      </c>
      <c r="P13" s="180">
        <v>13</v>
      </c>
      <c r="Q13" s="180">
        <f t="shared" si="1"/>
        <v>41</v>
      </c>
    </row>
    <row r="14" spans="1:17" x14ac:dyDescent="0.35">
      <c r="A14" s="180">
        <f t="shared" si="0"/>
        <v>1</v>
      </c>
      <c r="B14" s="180">
        <f>COUNTIF(A$1:A14,A14)</f>
        <v>14</v>
      </c>
      <c r="C14" s="180">
        <f t="array" aca="1" ref="C14" ca="1">INDIRECT("'"&amp;A14&amp;"'!F"&amp;B14+59)</f>
        <v>0</v>
      </c>
      <c r="D14" s="180">
        <f t="array" aca="1" ref="D14" ca="1">INDIRECT("'"&amp;$A14&amp;"'!O"&amp;$B14+59)</f>
        <v>0</v>
      </c>
      <c r="E14" s="180">
        <f t="array" aca="1" ref="E14" ca="1">INDIRECT("'"&amp;$A14&amp;"'!P"&amp;$B14+59)</f>
        <v>0</v>
      </c>
      <c r="F14" s="180">
        <f t="array" aca="1" ref="F14" ca="1">INDIRECT("'"&amp;$A14&amp;"'!Q"&amp;$B14+59)</f>
        <v>0</v>
      </c>
      <c r="G14" s="180">
        <f t="array" aca="1" ref="G14" ca="1">INDIRECT("'"&amp;$A14&amp;"'!R"&amp;$B14+59)</f>
        <v>0</v>
      </c>
      <c r="H14" s="180">
        <f t="array" aca="1" ref="H14" ca="1">INDIRECT("'"&amp;$A14&amp;"'!S"&amp;$B14+59)</f>
        <v>0</v>
      </c>
      <c r="I14" s="180">
        <f t="array" aca="1" ref="I14" ca="1">INDIRECT("'"&amp;$A14&amp;"'!t"&amp;$B14+59)</f>
        <v>0</v>
      </c>
      <c r="P14" s="180">
        <v>14</v>
      </c>
      <c r="Q14" s="180">
        <f t="shared" si="1"/>
        <v>41</v>
      </c>
    </row>
    <row r="15" spans="1:17" x14ac:dyDescent="0.35">
      <c r="A15" s="180">
        <f t="shared" si="0"/>
        <v>1</v>
      </c>
      <c r="B15" s="180">
        <f>COUNTIF(A$1:A15,A15)</f>
        <v>15</v>
      </c>
      <c r="C15" s="180">
        <f t="array" aca="1" ref="C15" ca="1">INDIRECT("'"&amp;A15&amp;"'!F"&amp;B15+59)</f>
        <v>0</v>
      </c>
      <c r="D15" s="180">
        <f t="array" aca="1" ref="D15" ca="1">INDIRECT("'"&amp;$A15&amp;"'!O"&amp;$B15+59)</f>
        <v>0</v>
      </c>
      <c r="E15" s="180">
        <f t="array" aca="1" ref="E15" ca="1">INDIRECT("'"&amp;$A15&amp;"'!P"&amp;$B15+59)</f>
        <v>0</v>
      </c>
      <c r="F15" s="180">
        <f t="array" aca="1" ref="F15" ca="1">INDIRECT("'"&amp;$A15&amp;"'!Q"&amp;$B15+59)</f>
        <v>0</v>
      </c>
      <c r="G15" s="180">
        <f t="array" aca="1" ref="G15" ca="1">INDIRECT("'"&amp;$A15&amp;"'!R"&amp;$B15+59)</f>
        <v>0</v>
      </c>
      <c r="H15" s="180">
        <f t="array" aca="1" ref="H15" ca="1">INDIRECT("'"&amp;$A15&amp;"'!S"&amp;$B15+59)</f>
        <v>0</v>
      </c>
      <c r="I15" s="180">
        <f t="array" aca="1" ref="I15" ca="1">INDIRECT("'"&amp;$A15&amp;"'!t"&amp;$B15+59)</f>
        <v>0</v>
      </c>
      <c r="P15" s="180">
        <v>15</v>
      </c>
      <c r="Q15" s="180">
        <f t="shared" si="1"/>
        <v>41</v>
      </c>
    </row>
    <row r="16" spans="1:17" x14ac:dyDescent="0.35">
      <c r="A16" s="180">
        <f t="shared" si="0"/>
        <v>1</v>
      </c>
      <c r="B16" s="180">
        <f>COUNTIF(A$1:A16,A16)</f>
        <v>16</v>
      </c>
      <c r="C16" s="180">
        <f t="array" aca="1" ref="C16" ca="1">INDIRECT("'"&amp;A16&amp;"'!F"&amp;B16+59)</f>
        <v>0</v>
      </c>
      <c r="D16" s="180">
        <f t="array" aca="1" ref="D16" ca="1">INDIRECT("'"&amp;$A16&amp;"'!O"&amp;$B16+59)</f>
        <v>0</v>
      </c>
      <c r="E16" s="180">
        <f t="array" aca="1" ref="E16" ca="1">INDIRECT("'"&amp;$A16&amp;"'!P"&amp;$B16+59)</f>
        <v>0</v>
      </c>
      <c r="F16" s="180">
        <f t="array" aca="1" ref="F16" ca="1">INDIRECT("'"&amp;$A16&amp;"'!Q"&amp;$B16+59)</f>
        <v>0</v>
      </c>
      <c r="G16" s="180">
        <f t="array" aca="1" ref="G16" ca="1">INDIRECT("'"&amp;$A16&amp;"'!R"&amp;$B16+59)</f>
        <v>0</v>
      </c>
      <c r="H16" s="180">
        <f t="array" aca="1" ref="H16" ca="1">INDIRECT("'"&amp;$A16&amp;"'!S"&amp;$B16+59)</f>
        <v>0</v>
      </c>
      <c r="I16" s="180">
        <f t="array" aca="1" ref="I16" ca="1">INDIRECT("'"&amp;$A16&amp;"'!t"&amp;$B16+59)</f>
        <v>0</v>
      </c>
      <c r="P16" s="180">
        <v>16</v>
      </c>
      <c r="Q16" s="180">
        <f t="shared" si="1"/>
        <v>41</v>
      </c>
    </row>
    <row r="17" spans="1:17" x14ac:dyDescent="0.35">
      <c r="A17" s="180">
        <f t="shared" si="0"/>
        <v>1</v>
      </c>
      <c r="B17" s="180">
        <f>COUNTIF(A$1:A17,A17)</f>
        <v>17</v>
      </c>
      <c r="C17" s="180">
        <f t="array" aca="1" ref="C17" ca="1">INDIRECT("'"&amp;A17&amp;"'!F"&amp;B17+59)</f>
        <v>0</v>
      </c>
      <c r="D17" s="180">
        <f t="array" aca="1" ref="D17" ca="1">INDIRECT("'"&amp;$A17&amp;"'!O"&amp;$B17+59)</f>
        <v>0</v>
      </c>
      <c r="E17" s="180">
        <f t="array" aca="1" ref="E17" ca="1">INDIRECT("'"&amp;$A17&amp;"'!P"&amp;$B17+59)</f>
        <v>0</v>
      </c>
      <c r="F17" s="180">
        <f t="array" aca="1" ref="F17" ca="1">INDIRECT("'"&amp;$A17&amp;"'!Q"&amp;$B17+59)</f>
        <v>0</v>
      </c>
      <c r="G17" s="180">
        <f t="array" aca="1" ref="G17" ca="1">INDIRECT("'"&amp;$A17&amp;"'!R"&amp;$B17+59)</f>
        <v>0</v>
      </c>
      <c r="H17" s="180">
        <f t="array" aca="1" ref="H17" ca="1">INDIRECT("'"&amp;$A17&amp;"'!S"&amp;$B17+59)</f>
        <v>0</v>
      </c>
      <c r="I17" s="180">
        <f t="array" aca="1" ref="I17" ca="1">INDIRECT("'"&amp;$A17&amp;"'!t"&amp;$B17+59)</f>
        <v>0</v>
      </c>
      <c r="P17" s="180">
        <v>17</v>
      </c>
      <c r="Q17" s="180">
        <f t="shared" si="1"/>
        <v>41</v>
      </c>
    </row>
    <row r="18" spans="1:17" x14ac:dyDescent="0.35">
      <c r="A18" s="180">
        <f t="shared" si="0"/>
        <v>1</v>
      </c>
      <c r="B18" s="180">
        <f>COUNTIF(A$1:A18,A18)</f>
        <v>18</v>
      </c>
      <c r="C18" s="180">
        <f t="array" aca="1" ref="C18" ca="1">INDIRECT("'"&amp;A18&amp;"'!F"&amp;B18+59)</f>
        <v>0</v>
      </c>
      <c r="D18" s="180">
        <f t="array" aca="1" ref="D18" ca="1">INDIRECT("'"&amp;$A18&amp;"'!O"&amp;$B18+59)</f>
        <v>0</v>
      </c>
      <c r="E18" s="180">
        <f t="array" aca="1" ref="E18" ca="1">INDIRECT("'"&amp;$A18&amp;"'!P"&amp;$B18+59)</f>
        <v>0</v>
      </c>
      <c r="F18" s="180">
        <f t="array" aca="1" ref="F18" ca="1">INDIRECT("'"&amp;$A18&amp;"'!Q"&amp;$B18+59)</f>
        <v>0</v>
      </c>
      <c r="G18" s="180">
        <f t="array" aca="1" ref="G18" ca="1">INDIRECT("'"&amp;$A18&amp;"'!R"&amp;$B18+59)</f>
        <v>0</v>
      </c>
      <c r="H18" s="180">
        <f t="array" aca="1" ref="H18" ca="1">INDIRECT("'"&amp;$A18&amp;"'!S"&amp;$B18+59)</f>
        <v>0</v>
      </c>
      <c r="I18" s="180">
        <f t="array" aca="1" ref="I18" ca="1">INDIRECT("'"&amp;$A18&amp;"'!t"&amp;$B18+59)</f>
        <v>0</v>
      </c>
      <c r="P18" s="180">
        <v>18</v>
      </c>
      <c r="Q18" s="180">
        <f t="shared" si="1"/>
        <v>41</v>
      </c>
    </row>
    <row r="19" spans="1:17" x14ac:dyDescent="0.35">
      <c r="A19" s="180">
        <f t="shared" si="0"/>
        <v>1</v>
      </c>
      <c r="B19" s="180">
        <f>COUNTIF(A$1:A19,A19)</f>
        <v>19</v>
      </c>
      <c r="C19" s="180">
        <f t="array" aca="1" ref="C19" ca="1">INDIRECT("'"&amp;A19&amp;"'!F"&amp;B19+59)</f>
        <v>0</v>
      </c>
      <c r="D19" s="180">
        <f t="array" aca="1" ref="D19" ca="1">INDIRECT("'"&amp;$A19&amp;"'!O"&amp;$B19+59)</f>
        <v>0</v>
      </c>
      <c r="E19" s="180">
        <f t="array" aca="1" ref="E19" ca="1">INDIRECT("'"&amp;$A19&amp;"'!P"&amp;$B19+59)</f>
        <v>0</v>
      </c>
      <c r="F19" s="180">
        <f t="array" aca="1" ref="F19" ca="1">INDIRECT("'"&amp;$A19&amp;"'!Q"&amp;$B19+59)</f>
        <v>0</v>
      </c>
      <c r="G19" s="180">
        <f t="array" aca="1" ref="G19" ca="1">INDIRECT("'"&amp;$A19&amp;"'!R"&amp;$B19+59)</f>
        <v>0</v>
      </c>
      <c r="H19" s="180">
        <f t="array" aca="1" ref="H19" ca="1">INDIRECT("'"&amp;$A19&amp;"'!S"&amp;$B19+59)</f>
        <v>0</v>
      </c>
      <c r="I19" s="180">
        <f t="array" aca="1" ref="I19" ca="1">INDIRECT("'"&amp;$A19&amp;"'!t"&amp;$B19+59)</f>
        <v>0</v>
      </c>
      <c r="P19" s="180">
        <v>19</v>
      </c>
      <c r="Q19" s="180">
        <f t="shared" si="1"/>
        <v>41</v>
      </c>
    </row>
    <row r="20" spans="1:17" x14ac:dyDescent="0.35">
      <c r="A20" s="180">
        <f t="shared" si="0"/>
        <v>1</v>
      </c>
      <c r="B20" s="180">
        <f>COUNTIF(A$1:A20,A20)</f>
        <v>20</v>
      </c>
      <c r="C20" s="180">
        <f t="array" aca="1" ref="C20" ca="1">INDIRECT("'"&amp;A20&amp;"'!F"&amp;B20+59)</f>
        <v>0</v>
      </c>
      <c r="D20" s="180">
        <f t="array" aca="1" ref="D20" ca="1">INDIRECT("'"&amp;$A20&amp;"'!O"&amp;$B20+59)</f>
        <v>0</v>
      </c>
      <c r="E20" s="180">
        <f t="array" aca="1" ref="E20" ca="1">INDIRECT("'"&amp;$A20&amp;"'!P"&amp;$B20+59)</f>
        <v>0</v>
      </c>
      <c r="F20" s="180">
        <f t="array" aca="1" ref="F20" ca="1">INDIRECT("'"&amp;$A20&amp;"'!Q"&amp;$B20+59)</f>
        <v>0</v>
      </c>
      <c r="G20" s="180">
        <f t="array" aca="1" ref="G20" ca="1">INDIRECT("'"&amp;$A20&amp;"'!R"&amp;$B20+59)</f>
        <v>0</v>
      </c>
      <c r="H20" s="180">
        <f t="array" aca="1" ref="H20" ca="1">INDIRECT("'"&amp;$A20&amp;"'!S"&amp;$B20+59)</f>
        <v>0</v>
      </c>
      <c r="I20" s="180">
        <f t="array" aca="1" ref="I20" ca="1">INDIRECT("'"&amp;$A20&amp;"'!t"&amp;$B20+59)</f>
        <v>0</v>
      </c>
      <c r="P20" s="180">
        <v>20</v>
      </c>
      <c r="Q20" s="180">
        <f t="shared" si="1"/>
        <v>41</v>
      </c>
    </row>
    <row r="21" spans="1:17" x14ac:dyDescent="0.35">
      <c r="A21" s="180">
        <f t="shared" si="0"/>
        <v>1</v>
      </c>
      <c r="B21" s="180">
        <f>COUNTIF(A$1:A21,A21)</f>
        <v>21</v>
      </c>
      <c r="C21" s="180">
        <f t="array" aca="1" ref="C21" ca="1">INDIRECT("'"&amp;A21&amp;"'!F"&amp;B21+59)</f>
        <v>0</v>
      </c>
      <c r="D21" s="180">
        <f t="array" aca="1" ref="D21" ca="1">INDIRECT("'"&amp;$A21&amp;"'!O"&amp;$B21+59)</f>
        <v>0</v>
      </c>
      <c r="E21" s="180">
        <f t="array" aca="1" ref="E21" ca="1">INDIRECT("'"&amp;$A21&amp;"'!P"&amp;$B21+59)</f>
        <v>0</v>
      </c>
      <c r="F21" s="180">
        <f t="array" aca="1" ref="F21" ca="1">INDIRECT("'"&amp;$A21&amp;"'!Q"&amp;$B21+59)</f>
        <v>0</v>
      </c>
      <c r="G21" s="180">
        <f t="array" aca="1" ref="G21" ca="1">INDIRECT("'"&amp;$A21&amp;"'!R"&amp;$B21+59)</f>
        <v>0</v>
      </c>
      <c r="H21" s="180">
        <f t="array" aca="1" ref="H21" ca="1">INDIRECT("'"&amp;$A21&amp;"'!S"&amp;$B21+59)</f>
        <v>0</v>
      </c>
      <c r="I21" s="180">
        <f t="array" aca="1" ref="I21" ca="1">INDIRECT("'"&amp;$A21&amp;"'!t"&amp;$B21+59)</f>
        <v>0</v>
      </c>
      <c r="P21" s="180">
        <v>21</v>
      </c>
      <c r="Q21" s="180">
        <f t="shared" si="1"/>
        <v>41</v>
      </c>
    </row>
    <row r="22" spans="1:17" x14ac:dyDescent="0.35">
      <c r="A22" s="180">
        <f t="shared" si="0"/>
        <v>1</v>
      </c>
      <c r="B22" s="180">
        <f>COUNTIF(A$1:A22,A22)</f>
        <v>22</v>
      </c>
      <c r="C22" s="180">
        <f t="array" aca="1" ref="C22" ca="1">INDIRECT("'"&amp;A22&amp;"'!F"&amp;B22+59)</f>
        <v>0</v>
      </c>
      <c r="D22" s="180">
        <f t="array" aca="1" ref="D22" ca="1">INDIRECT("'"&amp;$A22&amp;"'!O"&amp;$B22+59)</f>
        <v>0</v>
      </c>
      <c r="E22" s="180">
        <f t="array" aca="1" ref="E22" ca="1">INDIRECT("'"&amp;$A22&amp;"'!P"&amp;$B22+59)</f>
        <v>0</v>
      </c>
      <c r="F22" s="180">
        <f t="array" aca="1" ref="F22" ca="1">INDIRECT("'"&amp;$A22&amp;"'!Q"&amp;$B22+59)</f>
        <v>0</v>
      </c>
      <c r="G22" s="180">
        <f t="array" aca="1" ref="G22" ca="1">INDIRECT("'"&amp;$A22&amp;"'!R"&amp;$B22+59)</f>
        <v>0</v>
      </c>
      <c r="H22" s="180">
        <f t="array" aca="1" ref="H22" ca="1">INDIRECT("'"&amp;$A22&amp;"'!S"&amp;$B22+59)</f>
        <v>0</v>
      </c>
      <c r="I22" s="180">
        <f t="array" aca="1" ref="I22" ca="1">INDIRECT("'"&amp;$A22&amp;"'!t"&amp;$B22+59)</f>
        <v>0</v>
      </c>
      <c r="P22" s="180">
        <v>22</v>
      </c>
      <c r="Q22" s="180">
        <f t="shared" si="1"/>
        <v>41</v>
      </c>
    </row>
    <row r="23" spans="1:17" x14ac:dyDescent="0.35">
      <c r="A23" s="180">
        <f t="shared" si="0"/>
        <v>1</v>
      </c>
      <c r="B23" s="180">
        <f>COUNTIF(A$1:A23,A23)</f>
        <v>23</v>
      </c>
      <c r="C23" s="180">
        <f t="array" aca="1" ref="C23" ca="1">INDIRECT("'"&amp;A23&amp;"'!F"&amp;B23+59)</f>
        <v>0</v>
      </c>
      <c r="D23" s="180">
        <f t="array" aca="1" ref="D23" ca="1">INDIRECT("'"&amp;$A23&amp;"'!O"&amp;$B23+59)</f>
        <v>0</v>
      </c>
      <c r="E23" s="180">
        <f t="array" aca="1" ref="E23" ca="1">INDIRECT("'"&amp;$A23&amp;"'!P"&amp;$B23+59)</f>
        <v>0</v>
      </c>
      <c r="F23" s="180">
        <f t="array" aca="1" ref="F23" ca="1">INDIRECT("'"&amp;$A23&amp;"'!Q"&amp;$B23+59)</f>
        <v>0</v>
      </c>
      <c r="G23" s="180">
        <f t="array" aca="1" ref="G23" ca="1">INDIRECT("'"&amp;$A23&amp;"'!R"&amp;$B23+59)</f>
        <v>0</v>
      </c>
      <c r="H23" s="180">
        <f t="array" aca="1" ref="H23" ca="1">INDIRECT("'"&amp;$A23&amp;"'!S"&amp;$B23+59)</f>
        <v>0</v>
      </c>
      <c r="I23" s="180">
        <f t="array" aca="1" ref="I23" ca="1">INDIRECT("'"&amp;$A23&amp;"'!t"&amp;$B23+59)</f>
        <v>0</v>
      </c>
      <c r="P23" s="180">
        <v>23</v>
      </c>
      <c r="Q23" s="180">
        <f t="shared" si="1"/>
        <v>41</v>
      </c>
    </row>
    <row r="24" spans="1:17" x14ac:dyDescent="0.35">
      <c r="A24" s="180">
        <f t="shared" si="0"/>
        <v>1</v>
      </c>
      <c r="B24" s="180">
        <f>COUNTIF(A$1:A24,A24)</f>
        <v>24</v>
      </c>
      <c r="C24" s="180">
        <f t="array" aca="1" ref="C24" ca="1">INDIRECT("'"&amp;A24&amp;"'!F"&amp;B24+59)</f>
        <v>0</v>
      </c>
      <c r="D24" s="180">
        <f t="array" aca="1" ref="D24" ca="1">INDIRECT("'"&amp;$A24&amp;"'!O"&amp;$B24+59)</f>
        <v>0</v>
      </c>
      <c r="E24" s="180">
        <f t="array" aca="1" ref="E24" ca="1">INDIRECT("'"&amp;$A24&amp;"'!P"&amp;$B24+59)</f>
        <v>0</v>
      </c>
      <c r="F24" s="180">
        <f t="array" aca="1" ref="F24" ca="1">INDIRECT("'"&amp;$A24&amp;"'!Q"&amp;$B24+59)</f>
        <v>0</v>
      </c>
      <c r="G24" s="180">
        <f t="array" aca="1" ref="G24" ca="1">INDIRECT("'"&amp;$A24&amp;"'!R"&amp;$B24+59)</f>
        <v>0</v>
      </c>
      <c r="H24" s="180">
        <f t="array" aca="1" ref="H24" ca="1">INDIRECT("'"&amp;$A24&amp;"'!S"&amp;$B24+59)</f>
        <v>0</v>
      </c>
      <c r="I24" s="180">
        <f t="array" aca="1" ref="I24" ca="1">INDIRECT("'"&amp;$A24&amp;"'!t"&amp;$B24+59)</f>
        <v>0</v>
      </c>
      <c r="P24" s="180">
        <v>24</v>
      </c>
      <c r="Q24" s="180">
        <f t="shared" si="1"/>
        <v>41</v>
      </c>
    </row>
    <row r="25" spans="1:17" x14ac:dyDescent="0.35">
      <c r="A25" s="180">
        <f t="shared" si="0"/>
        <v>1</v>
      </c>
      <c r="B25" s="180">
        <f>COUNTIF(A$1:A25,A25)</f>
        <v>25</v>
      </c>
      <c r="C25" s="180">
        <f t="array" aca="1" ref="C25" ca="1">INDIRECT("'"&amp;A25&amp;"'!F"&amp;B25+59)</f>
        <v>0</v>
      </c>
      <c r="D25" s="180">
        <f t="array" aca="1" ref="D25" ca="1">INDIRECT("'"&amp;$A25&amp;"'!O"&amp;$B25+59)</f>
        <v>0</v>
      </c>
      <c r="E25" s="180">
        <f t="array" aca="1" ref="E25" ca="1">INDIRECT("'"&amp;$A25&amp;"'!P"&amp;$B25+59)</f>
        <v>0</v>
      </c>
      <c r="F25" s="180">
        <f t="array" aca="1" ref="F25" ca="1">INDIRECT("'"&amp;$A25&amp;"'!Q"&amp;$B25+59)</f>
        <v>0</v>
      </c>
      <c r="G25" s="180">
        <f t="array" aca="1" ref="G25" ca="1">INDIRECT("'"&amp;$A25&amp;"'!R"&amp;$B25+59)</f>
        <v>0</v>
      </c>
      <c r="H25" s="180">
        <f t="array" aca="1" ref="H25" ca="1">INDIRECT("'"&amp;$A25&amp;"'!S"&amp;$B25+59)</f>
        <v>0</v>
      </c>
      <c r="I25" s="180">
        <f t="array" aca="1" ref="I25" ca="1">INDIRECT("'"&amp;$A25&amp;"'!t"&amp;$B25+59)</f>
        <v>0</v>
      </c>
      <c r="P25" s="180">
        <v>25</v>
      </c>
      <c r="Q25" s="180">
        <f t="shared" si="1"/>
        <v>41</v>
      </c>
    </row>
    <row r="26" spans="1:17" x14ac:dyDescent="0.35">
      <c r="A26" s="180">
        <f t="shared" si="0"/>
        <v>1</v>
      </c>
      <c r="B26" s="180">
        <f>COUNTIF(A$1:A26,A26)</f>
        <v>26</v>
      </c>
      <c r="C26" s="180">
        <f t="array" aca="1" ref="C26" ca="1">INDIRECT("'"&amp;A26&amp;"'!F"&amp;B26+59)</f>
        <v>0</v>
      </c>
      <c r="D26" s="180">
        <f t="array" aca="1" ref="D26" ca="1">INDIRECT("'"&amp;$A26&amp;"'!O"&amp;$B26+59)</f>
        <v>0</v>
      </c>
      <c r="E26" s="180">
        <f t="array" aca="1" ref="E26" ca="1">INDIRECT("'"&amp;$A26&amp;"'!P"&amp;$B26+59)</f>
        <v>0</v>
      </c>
      <c r="F26" s="180">
        <f t="array" aca="1" ref="F26" ca="1">INDIRECT("'"&amp;$A26&amp;"'!Q"&amp;$B26+59)</f>
        <v>0</v>
      </c>
      <c r="G26" s="180">
        <f t="array" aca="1" ref="G26" ca="1">INDIRECT("'"&amp;$A26&amp;"'!R"&amp;$B26+59)</f>
        <v>0</v>
      </c>
      <c r="H26" s="180">
        <f t="array" aca="1" ref="H26" ca="1">INDIRECT("'"&amp;$A26&amp;"'!S"&amp;$B26+59)</f>
        <v>0</v>
      </c>
      <c r="I26" s="180">
        <f t="array" aca="1" ref="I26" ca="1">INDIRECT("'"&amp;$A26&amp;"'!t"&amp;$B26+59)</f>
        <v>0</v>
      </c>
      <c r="P26" s="180">
        <v>26</v>
      </c>
      <c r="Q26" s="180">
        <f t="shared" si="1"/>
        <v>0</v>
      </c>
    </row>
    <row r="27" spans="1:17" x14ac:dyDescent="0.35">
      <c r="A27" s="180">
        <f t="shared" si="0"/>
        <v>1</v>
      </c>
      <c r="B27" s="180">
        <f>COUNTIF(A$1:A27,A27)</f>
        <v>27</v>
      </c>
      <c r="C27" s="180">
        <f t="array" aca="1" ref="C27" ca="1">INDIRECT("'"&amp;A27&amp;"'!F"&amp;B27+59)</f>
        <v>0</v>
      </c>
      <c r="D27" s="180">
        <f t="array" aca="1" ref="D27" ca="1">INDIRECT("'"&amp;$A27&amp;"'!O"&amp;$B27+59)</f>
        <v>0</v>
      </c>
      <c r="E27" s="180">
        <f t="array" aca="1" ref="E27" ca="1">INDIRECT("'"&amp;$A27&amp;"'!P"&amp;$B27+59)</f>
        <v>0</v>
      </c>
      <c r="F27" s="180">
        <f t="array" aca="1" ref="F27" ca="1">INDIRECT("'"&amp;$A27&amp;"'!Q"&amp;$B27+59)</f>
        <v>0</v>
      </c>
      <c r="G27" s="180">
        <f t="array" aca="1" ref="G27" ca="1">INDIRECT("'"&amp;$A27&amp;"'!R"&amp;$B27+59)</f>
        <v>0</v>
      </c>
      <c r="H27" s="180">
        <f t="array" aca="1" ref="H27" ca="1">INDIRECT("'"&amp;$A27&amp;"'!S"&amp;$B27+59)</f>
        <v>0</v>
      </c>
      <c r="I27" s="180">
        <f t="array" aca="1" ref="I27" ca="1">INDIRECT("'"&amp;$A27&amp;"'!t"&amp;$B27+59)</f>
        <v>0</v>
      </c>
      <c r="P27" s="180">
        <v>27</v>
      </c>
      <c r="Q27" s="180">
        <f t="shared" si="1"/>
        <v>0</v>
      </c>
    </row>
    <row r="28" spans="1:17" x14ac:dyDescent="0.35">
      <c r="A28" s="180">
        <f t="shared" si="0"/>
        <v>1</v>
      </c>
      <c r="B28" s="180">
        <f>COUNTIF(A$1:A28,A28)</f>
        <v>28</v>
      </c>
      <c r="C28" s="180">
        <f t="array" aca="1" ref="C28" ca="1">INDIRECT("'"&amp;A28&amp;"'!F"&amp;B28+59)</f>
        <v>0</v>
      </c>
      <c r="D28" s="180">
        <f t="array" aca="1" ref="D28" ca="1">INDIRECT("'"&amp;$A28&amp;"'!O"&amp;$B28+59)</f>
        <v>0</v>
      </c>
      <c r="E28" s="180">
        <f t="array" aca="1" ref="E28" ca="1">INDIRECT("'"&amp;$A28&amp;"'!P"&amp;$B28+59)</f>
        <v>0</v>
      </c>
      <c r="F28" s="180">
        <f t="array" aca="1" ref="F28" ca="1">INDIRECT("'"&amp;$A28&amp;"'!Q"&amp;$B28+59)</f>
        <v>0</v>
      </c>
      <c r="G28" s="180">
        <f t="array" aca="1" ref="G28" ca="1">INDIRECT("'"&amp;$A28&amp;"'!R"&amp;$B28+59)</f>
        <v>0</v>
      </c>
      <c r="H28" s="180">
        <f t="array" aca="1" ref="H28" ca="1">INDIRECT("'"&amp;$A28&amp;"'!S"&amp;$B28+59)</f>
        <v>0</v>
      </c>
      <c r="I28" s="180">
        <f t="array" aca="1" ref="I28" ca="1">INDIRECT("'"&amp;$A28&amp;"'!t"&amp;$B28+59)</f>
        <v>0</v>
      </c>
      <c r="P28" s="180">
        <v>28</v>
      </c>
      <c r="Q28" s="180">
        <f t="shared" si="1"/>
        <v>0</v>
      </c>
    </row>
    <row r="29" spans="1:17" x14ac:dyDescent="0.35">
      <c r="A29" s="180">
        <f t="shared" si="0"/>
        <v>1</v>
      </c>
      <c r="B29" s="180">
        <f>COUNTIF(A$1:A29,A29)</f>
        <v>29</v>
      </c>
      <c r="C29" s="180">
        <f t="array" aca="1" ref="C29" ca="1">INDIRECT("'"&amp;A29&amp;"'!F"&amp;B29+59)</f>
        <v>0</v>
      </c>
      <c r="D29" s="180">
        <f t="array" aca="1" ref="D29" ca="1">INDIRECT("'"&amp;$A29&amp;"'!O"&amp;$B29+59)</f>
        <v>0</v>
      </c>
      <c r="E29" s="180">
        <f t="array" aca="1" ref="E29" ca="1">INDIRECT("'"&amp;$A29&amp;"'!P"&amp;$B29+59)</f>
        <v>0</v>
      </c>
      <c r="F29" s="180">
        <f t="array" aca="1" ref="F29" ca="1">INDIRECT("'"&amp;$A29&amp;"'!Q"&amp;$B29+59)</f>
        <v>0</v>
      </c>
      <c r="G29" s="180">
        <f t="array" aca="1" ref="G29" ca="1">INDIRECT("'"&amp;$A29&amp;"'!R"&amp;$B29+59)</f>
        <v>0</v>
      </c>
      <c r="H29" s="180">
        <f t="array" aca="1" ref="H29" ca="1">INDIRECT("'"&amp;$A29&amp;"'!S"&amp;$B29+59)</f>
        <v>0</v>
      </c>
      <c r="I29" s="180">
        <f t="array" aca="1" ref="I29" ca="1">INDIRECT("'"&amp;$A29&amp;"'!t"&amp;$B29+59)</f>
        <v>0</v>
      </c>
      <c r="Q29" s="180">
        <f t="shared" si="1"/>
        <v>0</v>
      </c>
    </row>
    <row r="30" spans="1:17" x14ac:dyDescent="0.35">
      <c r="A30" s="180">
        <f t="shared" si="0"/>
        <v>1</v>
      </c>
      <c r="B30" s="180">
        <f>COUNTIF(A$1:A30,A30)</f>
        <v>30</v>
      </c>
      <c r="C30" s="180">
        <f t="array" aca="1" ref="C30" ca="1">INDIRECT("'"&amp;A30&amp;"'!F"&amp;B30+59)</f>
        <v>0</v>
      </c>
      <c r="D30" s="180">
        <f t="array" aca="1" ref="D30" ca="1">INDIRECT("'"&amp;$A30&amp;"'!O"&amp;$B30+59)</f>
        <v>0</v>
      </c>
      <c r="E30" s="180">
        <f t="array" aca="1" ref="E30" ca="1">INDIRECT("'"&amp;$A30&amp;"'!P"&amp;$B30+59)</f>
        <v>0</v>
      </c>
      <c r="F30" s="180">
        <f t="array" aca="1" ref="F30" ca="1">INDIRECT("'"&amp;$A30&amp;"'!Q"&amp;$B30+59)</f>
        <v>0</v>
      </c>
      <c r="G30" s="180">
        <f t="array" aca="1" ref="G30" ca="1">INDIRECT("'"&amp;$A30&amp;"'!R"&amp;$B30+59)</f>
        <v>0</v>
      </c>
      <c r="H30" s="180">
        <f t="array" aca="1" ref="H30" ca="1">INDIRECT("'"&amp;$A30&amp;"'!S"&amp;$B30+59)</f>
        <v>0</v>
      </c>
      <c r="I30" s="180">
        <f t="array" aca="1" ref="I30" ca="1">INDIRECT("'"&amp;$A30&amp;"'!t"&amp;$B30+59)</f>
        <v>0</v>
      </c>
    </row>
    <row r="31" spans="1:17" x14ac:dyDescent="0.35">
      <c r="A31" s="180">
        <f t="shared" si="0"/>
        <v>1</v>
      </c>
      <c r="B31" s="180">
        <f>COUNTIF(A$1:A31,A31)</f>
        <v>31</v>
      </c>
      <c r="C31" s="180">
        <f t="array" aca="1" ref="C31" ca="1">INDIRECT("'"&amp;A31&amp;"'!F"&amp;B31+59)</f>
        <v>0</v>
      </c>
      <c r="D31" s="180">
        <f t="array" aca="1" ref="D31" ca="1">INDIRECT("'"&amp;$A31&amp;"'!O"&amp;$B31+59)</f>
        <v>0</v>
      </c>
      <c r="E31" s="180">
        <f t="array" aca="1" ref="E31" ca="1">INDIRECT("'"&amp;$A31&amp;"'!P"&amp;$B31+59)</f>
        <v>0</v>
      </c>
      <c r="F31" s="180">
        <f t="array" aca="1" ref="F31" ca="1">INDIRECT("'"&amp;$A31&amp;"'!Q"&amp;$B31+59)</f>
        <v>0</v>
      </c>
      <c r="G31" s="180">
        <f t="array" aca="1" ref="G31" ca="1">INDIRECT("'"&amp;$A31&amp;"'!R"&amp;$B31+59)</f>
        <v>0</v>
      </c>
      <c r="H31" s="180">
        <f t="array" aca="1" ref="H31" ca="1">INDIRECT("'"&amp;$A31&amp;"'!S"&amp;$B31+59)</f>
        <v>0</v>
      </c>
      <c r="I31" s="180">
        <f t="array" aca="1" ref="I31" ca="1">INDIRECT("'"&amp;$A31&amp;"'!t"&amp;$B31+59)</f>
        <v>0</v>
      </c>
    </row>
    <row r="32" spans="1:17" x14ac:dyDescent="0.35">
      <c r="A32" s="180">
        <f t="shared" si="0"/>
        <v>1</v>
      </c>
      <c r="B32" s="180">
        <f>COUNTIF(A$1:A32,A32)</f>
        <v>32</v>
      </c>
      <c r="C32" s="180">
        <f t="array" aca="1" ref="C32" ca="1">INDIRECT("'"&amp;A32&amp;"'!F"&amp;B32+59)</f>
        <v>0</v>
      </c>
      <c r="D32" s="180">
        <f t="array" aca="1" ref="D32" ca="1">INDIRECT("'"&amp;$A32&amp;"'!O"&amp;$B32+59)</f>
        <v>0</v>
      </c>
      <c r="E32" s="180">
        <f t="array" aca="1" ref="E32" ca="1">INDIRECT("'"&amp;$A32&amp;"'!P"&amp;$B32+59)</f>
        <v>0</v>
      </c>
      <c r="F32" s="180">
        <f t="array" aca="1" ref="F32" ca="1">INDIRECT("'"&amp;$A32&amp;"'!Q"&amp;$B32+59)</f>
        <v>0</v>
      </c>
      <c r="G32" s="180">
        <f t="array" aca="1" ref="G32" ca="1">INDIRECT("'"&amp;$A32&amp;"'!R"&amp;$B32+59)</f>
        <v>0</v>
      </c>
      <c r="H32" s="180">
        <f t="array" aca="1" ref="H32" ca="1">INDIRECT("'"&amp;$A32&amp;"'!S"&amp;$B32+59)</f>
        <v>0</v>
      </c>
      <c r="I32" s="180">
        <f t="array" aca="1" ref="I32" ca="1">INDIRECT("'"&amp;$A32&amp;"'!t"&amp;$B32+59)</f>
        <v>0</v>
      </c>
    </row>
    <row r="33" spans="1:9" x14ac:dyDescent="0.35">
      <c r="A33" s="180">
        <f t="shared" si="0"/>
        <v>1</v>
      </c>
      <c r="B33" s="180">
        <f>COUNTIF(A$1:A33,A33)</f>
        <v>33</v>
      </c>
      <c r="C33" s="180">
        <f t="array" aca="1" ref="C33" ca="1">INDIRECT("'"&amp;A33&amp;"'!F"&amp;B33+59)</f>
        <v>0</v>
      </c>
      <c r="D33" s="180">
        <f t="array" aca="1" ref="D33" ca="1">INDIRECT("'"&amp;$A33&amp;"'!O"&amp;$B33+59)</f>
        <v>0</v>
      </c>
      <c r="E33" s="180">
        <f t="array" aca="1" ref="E33" ca="1">INDIRECT("'"&amp;$A33&amp;"'!P"&amp;$B33+59)</f>
        <v>0</v>
      </c>
      <c r="F33" s="180">
        <f t="array" aca="1" ref="F33" ca="1">INDIRECT("'"&amp;$A33&amp;"'!Q"&amp;$B33+59)</f>
        <v>0</v>
      </c>
      <c r="G33" s="180">
        <f t="array" aca="1" ref="G33" ca="1">INDIRECT("'"&amp;$A33&amp;"'!R"&amp;$B33+59)</f>
        <v>0</v>
      </c>
      <c r="H33" s="180">
        <f t="array" aca="1" ref="H33" ca="1">INDIRECT("'"&amp;$A33&amp;"'!S"&amp;$B33+59)</f>
        <v>0</v>
      </c>
      <c r="I33" s="180">
        <f t="array" aca="1" ref="I33" ca="1">INDIRECT("'"&amp;$A33&amp;"'!t"&amp;$B33+59)</f>
        <v>0</v>
      </c>
    </row>
    <row r="34" spans="1:9" x14ac:dyDescent="0.35">
      <c r="A34" s="180">
        <f t="shared" si="0"/>
        <v>1</v>
      </c>
      <c r="B34" s="180">
        <f>COUNTIF(A$1:A34,A34)</f>
        <v>34</v>
      </c>
      <c r="C34" s="180">
        <f t="array" aca="1" ref="C34" ca="1">INDIRECT("'"&amp;A34&amp;"'!F"&amp;B34+59)</f>
        <v>0</v>
      </c>
      <c r="D34" s="180">
        <f t="array" aca="1" ref="D34" ca="1">INDIRECT("'"&amp;$A34&amp;"'!O"&amp;$B34+59)</f>
        <v>0</v>
      </c>
      <c r="E34" s="180">
        <f t="array" aca="1" ref="E34" ca="1">INDIRECT("'"&amp;$A34&amp;"'!P"&amp;$B34+59)</f>
        <v>0</v>
      </c>
      <c r="F34" s="180">
        <f t="array" aca="1" ref="F34" ca="1">INDIRECT("'"&amp;$A34&amp;"'!Q"&amp;$B34+59)</f>
        <v>0</v>
      </c>
      <c r="G34" s="180">
        <f t="array" aca="1" ref="G34" ca="1">INDIRECT("'"&amp;$A34&amp;"'!R"&amp;$B34+59)</f>
        <v>0</v>
      </c>
      <c r="H34" s="180">
        <f t="array" aca="1" ref="H34" ca="1">INDIRECT("'"&amp;$A34&amp;"'!S"&amp;$B34+59)</f>
        <v>0</v>
      </c>
      <c r="I34" s="180">
        <f t="array" aca="1" ref="I34" ca="1">INDIRECT("'"&amp;$A34&amp;"'!t"&amp;$B34+59)</f>
        <v>0</v>
      </c>
    </row>
    <row r="35" spans="1:9" x14ac:dyDescent="0.35">
      <c r="A35" s="180">
        <f t="shared" si="0"/>
        <v>1</v>
      </c>
      <c r="B35" s="180">
        <f>COUNTIF(A$1:A35,A35)</f>
        <v>35</v>
      </c>
      <c r="C35" s="180">
        <f t="array" aca="1" ref="C35" ca="1">INDIRECT("'"&amp;A35&amp;"'!F"&amp;B35+59)</f>
        <v>0</v>
      </c>
      <c r="D35" s="180">
        <f t="array" aca="1" ref="D35" ca="1">INDIRECT("'"&amp;$A35&amp;"'!O"&amp;$B35+59)</f>
        <v>0</v>
      </c>
      <c r="E35" s="180">
        <f t="array" aca="1" ref="E35" ca="1">INDIRECT("'"&amp;$A35&amp;"'!P"&amp;$B35+59)</f>
        <v>0</v>
      </c>
      <c r="F35" s="180">
        <f t="array" aca="1" ref="F35" ca="1">INDIRECT("'"&amp;$A35&amp;"'!Q"&amp;$B35+59)</f>
        <v>0</v>
      </c>
      <c r="G35" s="180">
        <f t="array" aca="1" ref="G35" ca="1">INDIRECT("'"&amp;$A35&amp;"'!R"&amp;$B35+59)</f>
        <v>0</v>
      </c>
      <c r="H35" s="180">
        <f t="array" aca="1" ref="H35" ca="1">INDIRECT("'"&amp;$A35&amp;"'!S"&amp;$B35+59)</f>
        <v>0</v>
      </c>
      <c r="I35" s="180">
        <f t="array" aca="1" ref="I35" ca="1">INDIRECT("'"&amp;$A35&amp;"'!t"&amp;$B35+59)</f>
        <v>0</v>
      </c>
    </row>
    <row r="36" spans="1:9" x14ac:dyDescent="0.35">
      <c r="A36" s="180">
        <f t="shared" si="0"/>
        <v>1</v>
      </c>
      <c r="B36" s="180">
        <f>COUNTIF(A$1:A36,A36)</f>
        <v>36</v>
      </c>
      <c r="C36" s="180">
        <f t="array" aca="1" ref="C36" ca="1">INDIRECT("'"&amp;A36&amp;"'!F"&amp;B36+59)</f>
        <v>0</v>
      </c>
      <c r="D36" s="180">
        <f t="array" aca="1" ref="D36" ca="1">INDIRECT("'"&amp;$A36&amp;"'!O"&amp;$B36+59)</f>
        <v>0</v>
      </c>
      <c r="E36" s="180">
        <f t="array" aca="1" ref="E36" ca="1">INDIRECT("'"&amp;$A36&amp;"'!P"&amp;$B36+59)</f>
        <v>0</v>
      </c>
      <c r="F36" s="180">
        <f t="array" aca="1" ref="F36" ca="1">INDIRECT("'"&amp;$A36&amp;"'!Q"&amp;$B36+59)</f>
        <v>0</v>
      </c>
      <c r="G36" s="180">
        <f t="array" aca="1" ref="G36" ca="1">INDIRECT("'"&amp;$A36&amp;"'!R"&amp;$B36+59)</f>
        <v>0</v>
      </c>
      <c r="H36" s="180">
        <f t="array" aca="1" ref="H36" ca="1">INDIRECT("'"&amp;$A36&amp;"'!S"&amp;$B36+59)</f>
        <v>0</v>
      </c>
      <c r="I36" s="180">
        <f t="array" aca="1" ref="I36" ca="1">INDIRECT("'"&amp;$A36&amp;"'!t"&amp;$B36+59)</f>
        <v>0</v>
      </c>
    </row>
    <row r="37" spans="1:9" x14ac:dyDescent="0.35">
      <c r="A37" s="180">
        <f t="shared" si="0"/>
        <v>1</v>
      </c>
      <c r="B37" s="180">
        <f>COUNTIF(A$1:A37,A37)</f>
        <v>37</v>
      </c>
      <c r="C37" s="180">
        <f t="array" aca="1" ref="C37" ca="1">INDIRECT("'"&amp;A37&amp;"'!F"&amp;B37+59)</f>
        <v>0</v>
      </c>
      <c r="D37" s="180">
        <f t="array" aca="1" ref="D37" ca="1">INDIRECT("'"&amp;$A37&amp;"'!O"&amp;$B37+59)</f>
        <v>0</v>
      </c>
      <c r="E37" s="180">
        <f t="array" aca="1" ref="E37" ca="1">INDIRECT("'"&amp;$A37&amp;"'!P"&amp;$B37+59)</f>
        <v>0</v>
      </c>
      <c r="F37" s="180">
        <f t="array" aca="1" ref="F37" ca="1">INDIRECT("'"&amp;$A37&amp;"'!Q"&amp;$B37+59)</f>
        <v>0</v>
      </c>
      <c r="G37" s="180">
        <f t="array" aca="1" ref="G37" ca="1">INDIRECT("'"&amp;$A37&amp;"'!R"&amp;$B37+59)</f>
        <v>0</v>
      </c>
      <c r="H37" s="180">
        <f t="array" aca="1" ref="H37" ca="1">INDIRECT("'"&amp;$A37&amp;"'!S"&amp;$B37+59)</f>
        <v>0</v>
      </c>
      <c r="I37" s="180">
        <f t="array" aca="1" ref="I37" ca="1">INDIRECT("'"&amp;$A37&amp;"'!t"&amp;$B37+59)</f>
        <v>0</v>
      </c>
    </row>
    <row r="38" spans="1:9" x14ac:dyDescent="0.35">
      <c r="A38" s="180">
        <f t="shared" si="0"/>
        <v>1</v>
      </c>
      <c r="B38" s="180">
        <f>COUNTIF(A$1:A38,A38)</f>
        <v>38</v>
      </c>
      <c r="C38" s="180">
        <f t="array" aca="1" ref="C38" ca="1">INDIRECT("'"&amp;A38&amp;"'!F"&amp;B38+59)</f>
        <v>0</v>
      </c>
      <c r="D38" s="180">
        <f t="array" aca="1" ref="D38" ca="1">INDIRECT("'"&amp;$A38&amp;"'!O"&amp;$B38+59)</f>
        <v>0</v>
      </c>
      <c r="E38" s="180">
        <f t="array" aca="1" ref="E38" ca="1">INDIRECT("'"&amp;$A38&amp;"'!P"&amp;$B38+59)</f>
        <v>0</v>
      </c>
      <c r="F38" s="180">
        <f t="array" aca="1" ref="F38" ca="1">INDIRECT("'"&amp;$A38&amp;"'!Q"&amp;$B38+59)</f>
        <v>0</v>
      </c>
      <c r="G38" s="180">
        <f t="array" aca="1" ref="G38" ca="1">INDIRECT("'"&amp;$A38&amp;"'!R"&amp;$B38+59)</f>
        <v>0</v>
      </c>
      <c r="H38" s="180">
        <f t="array" aca="1" ref="H38" ca="1">INDIRECT("'"&amp;$A38&amp;"'!S"&amp;$B38+59)</f>
        <v>0</v>
      </c>
      <c r="I38" s="180">
        <f t="array" aca="1" ref="I38" ca="1">INDIRECT("'"&amp;$A38&amp;"'!t"&amp;$B38+59)</f>
        <v>0</v>
      </c>
    </row>
    <row r="39" spans="1:9" x14ac:dyDescent="0.35">
      <c r="A39" s="180">
        <f t="shared" si="0"/>
        <v>1</v>
      </c>
      <c r="B39" s="180">
        <f>COUNTIF(A$1:A39,A39)</f>
        <v>39</v>
      </c>
      <c r="C39" s="180">
        <f t="array" aca="1" ref="C39" ca="1">INDIRECT("'"&amp;A39&amp;"'!F"&amp;B39+59)</f>
        <v>0</v>
      </c>
      <c r="D39" s="180">
        <f t="array" aca="1" ref="D39" ca="1">INDIRECT("'"&amp;$A39&amp;"'!O"&amp;$B39+59)</f>
        <v>0</v>
      </c>
      <c r="E39" s="180">
        <f t="array" aca="1" ref="E39" ca="1">INDIRECT("'"&amp;$A39&amp;"'!P"&amp;$B39+59)</f>
        <v>0</v>
      </c>
      <c r="F39" s="180">
        <f t="array" aca="1" ref="F39" ca="1">INDIRECT("'"&amp;$A39&amp;"'!Q"&amp;$B39+59)</f>
        <v>0</v>
      </c>
      <c r="G39" s="180">
        <f t="array" aca="1" ref="G39" ca="1">INDIRECT("'"&amp;$A39&amp;"'!R"&amp;$B39+59)</f>
        <v>0</v>
      </c>
      <c r="H39" s="180">
        <f t="array" aca="1" ref="H39" ca="1">INDIRECT("'"&amp;$A39&amp;"'!S"&amp;$B39+59)</f>
        <v>0</v>
      </c>
      <c r="I39" s="180">
        <f t="array" aca="1" ref="I39" ca="1">INDIRECT("'"&amp;$A39&amp;"'!t"&amp;$B39+59)</f>
        <v>0</v>
      </c>
    </row>
    <row r="40" spans="1:9" x14ac:dyDescent="0.35">
      <c r="A40" s="180">
        <f t="shared" si="0"/>
        <v>1</v>
      </c>
      <c r="B40" s="180">
        <f>COUNTIF(A$1:A40,A40)</f>
        <v>40</v>
      </c>
      <c r="C40" s="180">
        <f t="array" aca="1" ref="C40" ca="1">INDIRECT("'"&amp;A40&amp;"'!F"&amp;B40+59)</f>
        <v>0</v>
      </c>
      <c r="D40" s="180">
        <f t="array" aca="1" ref="D40" ca="1">INDIRECT("'"&amp;$A40&amp;"'!O"&amp;$B40+59)</f>
        <v>0</v>
      </c>
      <c r="E40" s="180">
        <f t="array" aca="1" ref="E40" ca="1">INDIRECT("'"&amp;$A40&amp;"'!P"&amp;$B40+59)</f>
        <v>0</v>
      </c>
      <c r="F40" s="180">
        <f t="array" aca="1" ref="F40" ca="1">INDIRECT("'"&amp;$A40&amp;"'!Q"&amp;$B40+59)</f>
        <v>0</v>
      </c>
      <c r="G40" s="180">
        <f t="array" aca="1" ref="G40" ca="1">INDIRECT("'"&amp;$A40&amp;"'!R"&amp;$B40+59)</f>
        <v>0</v>
      </c>
      <c r="H40" s="180">
        <f t="array" aca="1" ref="H40" ca="1">INDIRECT("'"&amp;$A40&amp;"'!S"&amp;$B40+59)</f>
        <v>0</v>
      </c>
      <c r="I40" s="180">
        <f t="array" aca="1" ref="I40" ca="1">INDIRECT("'"&amp;$A40&amp;"'!t"&amp;$B40+59)</f>
        <v>0</v>
      </c>
    </row>
    <row r="41" spans="1:9" x14ac:dyDescent="0.35">
      <c r="A41" s="180">
        <f t="shared" si="0"/>
        <v>2</v>
      </c>
      <c r="B41" s="180">
        <f>COUNTIF(A$1:A41,A41)</f>
        <v>1</v>
      </c>
      <c r="C41" s="180">
        <f t="array" aca="1" ref="C41" ca="1">INDIRECT("'"&amp;A41&amp;"'!F"&amp;B41+59)</f>
        <v>0</v>
      </c>
      <c r="D41" s="180">
        <f t="array" aca="1" ref="D41" ca="1">INDIRECT("'"&amp;$A41&amp;"'!O"&amp;$B41+59)</f>
        <v>0</v>
      </c>
      <c r="E41" s="180">
        <f t="array" aca="1" ref="E41" ca="1">INDIRECT("'"&amp;$A41&amp;"'!P"&amp;$B41+59)</f>
        <v>0</v>
      </c>
      <c r="F41" s="180">
        <f t="array" aca="1" ref="F41" ca="1">INDIRECT("'"&amp;$A41&amp;"'!Q"&amp;$B41+59)</f>
        <v>0</v>
      </c>
      <c r="G41" s="180">
        <f t="array" aca="1" ref="G41" ca="1">INDIRECT("'"&amp;$A41&amp;"'!R"&amp;$B41+59)</f>
        <v>0</v>
      </c>
      <c r="H41" s="180">
        <f t="array" aca="1" ref="H41" ca="1">INDIRECT("'"&amp;$A41&amp;"'!S"&amp;$B41+59)</f>
        <v>0</v>
      </c>
      <c r="I41" s="180">
        <f t="array" aca="1" ref="I41" ca="1">INDIRECT("'"&amp;$A41&amp;"'!t"&amp;$B41+59)</f>
        <v>0</v>
      </c>
    </row>
    <row r="42" spans="1:9" x14ac:dyDescent="0.35">
      <c r="A42" s="180">
        <f t="shared" si="0"/>
        <v>2</v>
      </c>
      <c r="B42" s="180">
        <f>COUNTIF(A$1:A42,A42)</f>
        <v>2</v>
      </c>
      <c r="C42" s="180">
        <f t="array" aca="1" ref="C42" ca="1">INDIRECT("'"&amp;A42&amp;"'!F"&amp;B42+59)</f>
        <v>0</v>
      </c>
      <c r="D42" s="180">
        <f t="array" aca="1" ref="D42" ca="1">INDIRECT("'"&amp;$A42&amp;"'!O"&amp;$B42+59)</f>
        <v>0</v>
      </c>
      <c r="E42" s="180">
        <f t="array" aca="1" ref="E42" ca="1">INDIRECT("'"&amp;$A42&amp;"'!P"&amp;$B42+59)</f>
        <v>0</v>
      </c>
      <c r="F42" s="180">
        <f t="array" aca="1" ref="F42" ca="1">INDIRECT("'"&amp;$A42&amp;"'!Q"&amp;$B42+59)</f>
        <v>0</v>
      </c>
      <c r="G42" s="180">
        <f t="array" aca="1" ref="G42" ca="1">INDIRECT("'"&amp;$A42&amp;"'!R"&amp;$B42+59)</f>
        <v>0</v>
      </c>
      <c r="H42" s="180">
        <f t="array" aca="1" ref="H42" ca="1">INDIRECT("'"&amp;$A42&amp;"'!S"&amp;$B42+59)</f>
        <v>0</v>
      </c>
      <c r="I42" s="180">
        <f t="array" aca="1" ref="I42" ca="1">INDIRECT("'"&amp;$A42&amp;"'!t"&amp;$B42+59)</f>
        <v>0</v>
      </c>
    </row>
    <row r="43" spans="1:9" x14ac:dyDescent="0.35">
      <c r="A43" s="180">
        <f t="shared" si="0"/>
        <v>2</v>
      </c>
      <c r="B43" s="180">
        <f>COUNTIF(A$1:A43,A43)</f>
        <v>3</v>
      </c>
      <c r="C43" s="180">
        <f t="array" aca="1" ref="C43" ca="1">INDIRECT("'"&amp;A43&amp;"'!F"&amp;B43+59)</f>
        <v>0</v>
      </c>
      <c r="D43" s="180">
        <f t="array" aca="1" ref="D43" ca="1">INDIRECT("'"&amp;$A43&amp;"'!O"&amp;$B43+59)</f>
        <v>0</v>
      </c>
      <c r="E43" s="180">
        <f t="array" aca="1" ref="E43" ca="1">INDIRECT("'"&amp;$A43&amp;"'!P"&amp;$B43+59)</f>
        <v>0</v>
      </c>
      <c r="F43" s="180">
        <f t="array" aca="1" ref="F43" ca="1">INDIRECT("'"&amp;$A43&amp;"'!Q"&amp;$B43+59)</f>
        <v>0</v>
      </c>
      <c r="G43" s="180">
        <f t="array" aca="1" ref="G43" ca="1">INDIRECT("'"&amp;$A43&amp;"'!R"&amp;$B43+59)</f>
        <v>0</v>
      </c>
      <c r="H43" s="180">
        <f t="array" aca="1" ref="H43" ca="1">INDIRECT("'"&amp;$A43&amp;"'!S"&amp;$B43+59)</f>
        <v>0</v>
      </c>
      <c r="I43" s="180">
        <f t="array" aca="1" ref="I43" ca="1">INDIRECT("'"&amp;$A43&amp;"'!t"&amp;$B43+59)</f>
        <v>0</v>
      </c>
    </row>
    <row r="44" spans="1:9" x14ac:dyDescent="0.35">
      <c r="A44" s="180">
        <f t="shared" si="0"/>
        <v>2</v>
      </c>
      <c r="B44" s="180">
        <f>COUNTIF(A$1:A44,A44)</f>
        <v>4</v>
      </c>
      <c r="C44" s="180">
        <f t="array" aca="1" ref="C44" ca="1">INDIRECT("'"&amp;A44&amp;"'!F"&amp;B44+59)</f>
        <v>0</v>
      </c>
      <c r="D44" s="180">
        <f t="array" aca="1" ref="D44" ca="1">INDIRECT("'"&amp;$A44&amp;"'!O"&amp;$B44+59)</f>
        <v>0</v>
      </c>
      <c r="E44" s="180">
        <f t="array" aca="1" ref="E44" ca="1">INDIRECT("'"&amp;$A44&amp;"'!P"&amp;$B44+59)</f>
        <v>0</v>
      </c>
      <c r="F44" s="180">
        <f t="array" aca="1" ref="F44" ca="1">INDIRECT("'"&amp;$A44&amp;"'!Q"&amp;$B44+59)</f>
        <v>0</v>
      </c>
      <c r="G44" s="180">
        <f t="array" aca="1" ref="G44" ca="1">INDIRECT("'"&amp;$A44&amp;"'!R"&amp;$B44+59)</f>
        <v>0</v>
      </c>
      <c r="H44" s="180">
        <f t="array" aca="1" ref="H44" ca="1">INDIRECT("'"&amp;$A44&amp;"'!S"&amp;$B44+59)</f>
        <v>0</v>
      </c>
      <c r="I44" s="180">
        <f t="array" aca="1" ref="I44" ca="1">INDIRECT("'"&amp;$A44&amp;"'!t"&amp;$B44+59)</f>
        <v>0</v>
      </c>
    </row>
    <row r="45" spans="1:9" x14ac:dyDescent="0.35">
      <c r="A45" s="180">
        <f t="shared" si="0"/>
        <v>2</v>
      </c>
      <c r="B45" s="180">
        <f>COUNTIF(A$1:A45,A45)</f>
        <v>5</v>
      </c>
      <c r="C45" s="180">
        <f t="array" aca="1" ref="C45" ca="1">INDIRECT("'"&amp;A45&amp;"'!F"&amp;B45+59)</f>
        <v>0</v>
      </c>
      <c r="D45" s="180">
        <f t="array" aca="1" ref="D45" ca="1">INDIRECT("'"&amp;$A45&amp;"'!O"&amp;$B45+59)</f>
        <v>0</v>
      </c>
      <c r="E45" s="180">
        <f t="array" aca="1" ref="E45" ca="1">INDIRECT("'"&amp;$A45&amp;"'!P"&amp;$B45+59)</f>
        <v>0</v>
      </c>
      <c r="F45" s="180">
        <f t="array" aca="1" ref="F45" ca="1">INDIRECT("'"&amp;$A45&amp;"'!Q"&amp;$B45+59)</f>
        <v>0</v>
      </c>
      <c r="G45" s="180">
        <f t="array" aca="1" ref="G45" ca="1">INDIRECT("'"&amp;$A45&amp;"'!R"&amp;$B45+59)</f>
        <v>0</v>
      </c>
      <c r="H45" s="180">
        <f t="array" aca="1" ref="H45" ca="1">INDIRECT("'"&amp;$A45&amp;"'!S"&amp;$B45+59)</f>
        <v>0</v>
      </c>
      <c r="I45" s="180">
        <f t="array" aca="1" ref="I45" ca="1">INDIRECT("'"&amp;$A45&amp;"'!t"&amp;$B45+59)</f>
        <v>0</v>
      </c>
    </row>
    <row r="46" spans="1:9" x14ac:dyDescent="0.35">
      <c r="A46" s="180">
        <f t="shared" si="0"/>
        <v>2</v>
      </c>
      <c r="B46" s="180">
        <f>COUNTIF(A$1:A46,A46)</f>
        <v>6</v>
      </c>
      <c r="C46" s="180">
        <f t="array" aca="1" ref="C46" ca="1">INDIRECT("'"&amp;A46&amp;"'!F"&amp;B46+59)</f>
        <v>0</v>
      </c>
      <c r="D46" s="180">
        <f t="array" aca="1" ref="D46" ca="1">INDIRECT("'"&amp;$A46&amp;"'!O"&amp;$B46+59)</f>
        <v>0</v>
      </c>
      <c r="E46" s="180">
        <f t="array" aca="1" ref="E46" ca="1">INDIRECT("'"&amp;$A46&amp;"'!P"&amp;$B46+59)</f>
        <v>0</v>
      </c>
      <c r="F46" s="180">
        <f t="array" aca="1" ref="F46" ca="1">INDIRECT("'"&amp;$A46&amp;"'!Q"&amp;$B46+59)</f>
        <v>0</v>
      </c>
      <c r="G46" s="180">
        <f t="array" aca="1" ref="G46" ca="1">INDIRECT("'"&amp;$A46&amp;"'!R"&amp;$B46+59)</f>
        <v>0</v>
      </c>
      <c r="H46" s="180">
        <f t="array" aca="1" ref="H46" ca="1">INDIRECT("'"&amp;$A46&amp;"'!S"&amp;$B46+59)</f>
        <v>0</v>
      </c>
      <c r="I46" s="180">
        <f t="array" aca="1" ref="I46" ca="1">INDIRECT("'"&amp;$A46&amp;"'!t"&amp;$B46+59)</f>
        <v>0</v>
      </c>
    </row>
    <row r="47" spans="1:9" x14ac:dyDescent="0.35">
      <c r="A47" s="180">
        <f t="shared" si="0"/>
        <v>2</v>
      </c>
      <c r="B47" s="180">
        <f>COUNTIF(A$1:A47,A47)</f>
        <v>7</v>
      </c>
      <c r="C47" s="180">
        <f t="array" aca="1" ref="C47" ca="1">INDIRECT("'"&amp;A47&amp;"'!F"&amp;B47+59)</f>
        <v>0</v>
      </c>
      <c r="D47" s="180">
        <f t="array" aca="1" ref="D47" ca="1">INDIRECT("'"&amp;$A47&amp;"'!O"&amp;$B47+59)</f>
        <v>0</v>
      </c>
      <c r="E47" s="180">
        <f t="array" aca="1" ref="E47" ca="1">INDIRECT("'"&amp;$A47&amp;"'!P"&amp;$B47+59)</f>
        <v>0</v>
      </c>
      <c r="F47" s="180">
        <f t="array" aca="1" ref="F47" ca="1">INDIRECT("'"&amp;$A47&amp;"'!Q"&amp;$B47+59)</f>
        <v>0</v>
      </c>
      <c r="G47" s="180">
        <f t="array" aca="1" ref="G47" ca="1">INDIRECT("'"&amp;$A47&amp;"'!R"&amp;$B47+59)</f>
        <v>0</v>
      </c>
      <c r="H47" s="180">
        <f t="array" aca="1" ref="H47" ca="1">INDIRECT("'"&amp;$A47&amp;"'!S"&amp;$B47+59)</f>
        <v>0</v>
      </c>
      <c r="I47" s="180">
        <f t="array" aca="1" ref="I47" ca="1">INDIRECT("'"&amp;$A47&amp;"'!t"&amp;$B47+59)</f>
        <v>0</v>
      </c>
    </row>
    <row r="48" spans="1:9" x14ac:dyDescent="0.35">
      <c r="A48" s="180">
        <f t="shared" si="0"/>
        <v>2</v>
      </c>
      <c r="B48" s="180">
        <f>COUNTIF(A$1:A48,A48)</f>
        <v>8</v>
      </c>
      <c r="C48" s="180">
        <f t="array" aca="1" ref="C48" ca="1">INDIRECT("'"&amp;A48&amp;"'!F"&amp;B48+59)</f>
        <v>0</v>
      </c>
      <c r="D48" s="180">
        <f t="array" aca="1" ref="D48" ca="1">INDIRECT("'"&amp;$A48&amp;"'!O"&amp;$B48+59)</f>
        <v>0</v>
      </c>
      <c r="E48" s="180">
        <f t="array" aca="1" ref="E48" ca="1">INDIRECT("'"&amp;$A48&amp;"'!P"&amp;$B48+59)</f>
        <v>0</v>
      </c>
      <c r="F48" s="180">
        <f t="array" aca="1" ref="F48" ca="1">INDIRECT("'"&amp;$A48&amp;"'!Q"&amp;$B48+59)</f>
        <v>0</v>
      </c>
      <c r="G48" s="180">
        <f t="array" aca="1" ref="G48" ca="1">INDIRECT("'"&amp;$A48&amp;"'!R"&amp;$B48+59)</f>
        <v>0</v>
      </c>
      <c r="H48" s="180">
        <f t="array" aca="1" ref="H48" ca="1">INDIRECT("'"&amp;$A48&amp;"'!S"&amp;$B48+59)</f>
        <v>0</v>
      </c>
      <c r="I48" s="180">
        <f t="array" aca="1" ref="I48" ca="1">INDIRECT("'"&amp;$A48&amp;"'!t"&amp;$B48+59)</f>
        <v>0</v>
      </c>
    </row>
    <row r="49" spans="1:9" x14ac:dyDescent="0.35">
      <c r="A49" s="180">
        <f t="shared" si="0"/>
        <v>2</v>
      </c>
      <c r="B49" s="180">
        <f>COUNTIF(A$1:A49,A49)</f>
        <v>9</v>
      </c>
      <c r="C49" s="180">
        <f t="array" aca="1" ref="C49" ca="1">INDIRECT("'"&amp;A49&amp;"'!F"&amp;B49+59)</f>
        <v>0</v>
      </c>
      <c r="D49" s="180">
        <f t="array" aca="1" ref="D49" ca="1">INDIRECT("'"&amp;$A49&amp;"'!O"&amp;$B49+59)</f>
        <v>0</v>
      </c>
      <c r="E49" s="180">
        <f t="array" aca="1" ref="E49" ca="1">INDIRECT("'"&amp;$A49&amp;"'!P"&amp;$B49+59)</f>
        <v>0</v>
      </c>
      <c r="F49" s="180">
        <f t="array" aca="1" ref="F49" ca="1">INDIRECT("'"&amp;$A49&amp;"'!Q"&amp;$B49+59)</f>
        <v>0</v>
      </c>
      <c r="G49" s="180">
        <f t="array" aca="1" ref="G49" ca="1">INDIRECT("'"&amp;$A49&amp;"'!R"&amp;$B49+59)</f>
        <v>0</v>
      </c>
      <c r="H49" s="180">
        <f t="array" aca="1" ref="H49" ca="1">INDIRECT("'"&amp;$A49&amp;"'!S"&amp;$B49+59)</f>
        <v>0</v>
      </c>
      <c r="I49" s="180">
        <f t="array" aca="1" ref="I49" ca="1">INDIRECT("'"&amp;$A49&amp;"'!t"&amp;$B49+59)</f>
        <v>0</v>
      </c>
    </row>
    <row r="50" spans="1:9" x14ac:dyDescent="0.35">
      <c r="A50" s="180">
        <f t="shared" si="0"/>
        <v>2</v>
      </c>
      <c r="B50" s="180">
        <f>COUNTIF(A$1:A50,A50)</f>
        <v>10</v>
      </c>
      <c r="C50" s="180">
        <f t="array" aca="1" ref="C50" ca="1">INDIRECT("'"&amp;A50&amp;"'!F"&amp;B50+59)</f>
        <v>0</v>
      </c>
      <c r="D50" s="180">
        <f t="array" aca="1" ref="D50" ca="1">INDIRECT("'"&amp;$A50&amp;"'!O"&amp;$B50+59)</f>
        <v>0</v>
      </c>
      <c r="E50" s="180">
        <f t="array" aca="1" ref="E50" ca="1">INDIRECT("'"&amp;$A50&amp;"'!P"&amp;$B50+59)</f>
        <v>0</v>
      </c>
      <c r="F50" s="180">
        <f t="array" aca="1" ref="F50" ca="1">INDIRECT("'"&amp;$A50&amp;"'!Q"&amp;$B50+59)</f>
        <v>0</v>
      </c>
      <c r="G50" s="180">
        <f t="array" aca="1" ref="G50" ca="1">INDIRECT("'"&amp;$A50&amp;"'!R"&amp;$B50+59)</f>
        <v>0</v>
      </c>
      <c r="H50" s="180">
        <f t="array" aca="1" ref="H50" ca="1">INDIRECT("'"&amp;$A50&amp;"'!S"&amp;$B50+59)</f>
        <v>0</v>
      </c>
      <c r="I50" s="180">
        <f t="array" aca="1" ref="I50" ca="1">INDIRECT("'"&amp;$A50&amp;"'!t"&amp;$B50+59)</f>
        <v>0</v>
      </c>
    </row>
    <row r="51" spans="1:9" x14ac:dyDescent="0.35">
      <c r="A51" s="180">
        <f t="shared" si="0"/>
        <v>2</v>
      </c>
      <c r="B51" s="180">
        <f>COUNTIF(A$1:A51,A51)</f>
        <v>11</v>
      </c>
      <c r="C51" s="180">
        <f t="array" aca="1" ref="C51" ca="1">INDIRECT("'"&amp;A51&amp;"'!F"&amp;B51+59)</f>
        <v>0</v>
      </c>
      <c r="D51" s="180">
        <f t="array" aca="1" ref="D51" ca="1">INDIRECT("'"&amp;$A51&amp;"'!O"&amp;$B51+59)</f>
        <v>0</v>
      </c>
      <c r="E51" s="180">
        <f t="array" aca="1" ref="E51" ca="1">INDIRECT("'"&amp;$A51&amp;"'!P"&amp;$B51+59)</f>
        <v>0</v>
      </c>
      <c r="F51" s="180">
        <f t="array" aca="1" ref="F51" ca="1">INDIRECT("'"&amp;$A51&amp;"'!Q"&amp;$B51+59)</f>
        <v>0</v>
      </c>
      <c r="G51" s="180">
        <f t="array" aca="1" ref="G51" ca="1">INDIRECT("'"&amp;$A51&amp;"'!R"&amp;$B51+59)</f>
        <v>0</v>
      </c>
      <c r="H51" s="180">
        <f t="array" aca="1" ref="H51" ca="1">INDIRECT("'"&amp;$A51&amp;"'!S"&amp;$B51+59)</f>
        <v>0</v>
      </c>
      <c r="I51" s="180">
        <f t="array" aca="1" ref="I51" ca="1">INDIRECT("'"&amp;$A51&amp;"'!t"&amp;$B51+59)</f>
        <v>0</v>
      </c>
    </row>
    <row r="52" spans="1:9" x14ac:dyDescent="0.35">
      <c r="A52" s="180">
        <f t="shared" si="0"/>
        <v>2</v>
      </c>
      <c r="B52" s="180">
        <f>COUNTIF(A$1:A52,A52)</f>
        <v>12</v>
      </c>
      <c r="C52" s="180">
        <f t="array" aca="1" ref="C52" ca="1">INDIRECT("'"&amp;A52&amp;"'!F"&amp;B52+59)</f>
        <v>0</v>
      </c>
      <c r="D52" s="180">
        <f t="array" aca="1" ref="D52" ca="1">INDIRECT("'"&amp;$A52&amp;"'!O"&amp;$B52+59)</f>
        <v>0</v>
      </c>
      <c r="E52" s="180">
        <f t="array" aca="1" ref="E52" ca="1">INDIRECT("'"&amp;$A52&amp;"'!P"&amp;$B52+59)</f>
        <v>0</v>
      </c>
      <c r="F52" s="180">
        <f t="array" aca="1" ref="F52" ca="1">INDIRECT("'"&amp;$A52&amp;"'!Q"&amp;$B52+59)</f>
        <v>0</v>
      </c>
      <c r="G52" s="180">
        <f t="array" aca="1" ref="G52" ca="1">INDIRECT("'"&amp;$A52&amp;"'!R"&amp;$B52+59)</f>
        <v>0</v>
      </c>
      <c r="H52" s="180">
        <f t="array" aca="1" ref="H52" ca="1">INDIRECT("'"&amp;$A52&amp;"'!S"&amp;$B52+59)</f>
        <v>0</v>
      </c>
      <c r="I52" s="180">
        <f t="array" aca="1" ref="I52" ca="1">INDIRECT("'"&amp;$A52&amp;"'!t"&amp;$B52+59)</f>
        <v>0</v>
      </c>
    </row>
    <row r="53" spans="1:9" x14ac:dyDescent="0.35">
      <c r="A53" s="180">
        <f t="shared" si="0"/>
        <v>2</v>
      </c>
      <c r="B53" s="180">
        <f>COUNTIF(A$1:A53,A53)</f>
        <v>13</v>
      </c>
      <c r="C53" s="180">
        <f t="array" aca="1" ref="C53" ca="1">INDIRECT("'"&amp;A53&amp;"'!F"&amp;B53+59)</f>
        <v>0</v>
      </c>
      <c r="D53" s="180">
        <f t="array" aca="1" ref="D53" ca="1">INDIRECT("'"&amp;$A53&amp;"'!O"&amp;$B53+59)</f>
        <v>0</v>
      </c>
      <c r="E53" s="180">
        <f t="array" aca="1" ref="E53" ca="1">INDIRECT("'"&amp;$A53&amp;"'!P"&amp;$B53+59)</f>
        <v>0</v>
      </c>
      <c r="F53" s="180">
        <f t="array" aca="1" ref="F53" ca="1">INDIRECT("'"&amp;$A53&amp;"'!Q"&amp;$B53+59)</f>
        <v>0</v>
      </c>
      <c r="G53" s="180">
        <f t="array" aca="1" ref="G53" ca="1">INDIRECT("'"&amp;$A53&amp;"'!R"&amp;$B53+59)</f>
        <v>0</v>
      </c>
      <c r="H53" s="180">
        <f t="array" aca="1" ref="H53" ca="1">INDIRECT("'"&amp;$A53&amp;"'!S"&amp;$B53+59)</f>
        <v>0</v>
      </c>
      <c r="I53" s="180">
        <f t="array" aca="1" ref="I53" ca="1">INDIRECT("'"&amp;$A53&amp;"'!t"&amp;$B53+59)</f>
        <v>0</v>
      </c>
    </row>
    <row r="54" spans="1:9" x14ac:dyDescent="0.35">
      <c r="A54" s="180">
        <f t="shared" si="0"/>
        <v>2</v>
      </c>
      <c r="B54" s="180">
        <f>COUNTIF(A$1:A54,A54)</f>
        <v>14</v>
      </c>
      <c r="C54" s="180">
        <f t="array" aca="1" ref="C54" ca="1">INDIRECT("'"&amp;A54&amp;"'!F"&amp;B54+59)</f>
        <v>0</v>
      </c>
      <c r="D54" s="180">
        <f t="array" aca="1" ref="D54" ca="1">INDIRECT("'"&amp;$A54&amp;"'!O"&amp;$B54+59)</f>
        <v>0</v>
      </c>
      <c r="E54" s="180">
        <f t="array" aca="1" ref="E54" ca="1">INDIRECT("'"&amp;$A54&amp;"'!P"&amp;$B54+59)</f>
        <v>0</v>
      </c>
      <c r="F54" s="180">
        <f t="array" aca="1" ref="F54" ca="1">INDIRECT("'"&amp;$A54&amp;"'!Q"&amp;$B54+59)</f>
        <v>0</v>
      </c>
      <c r="G54" s="180">
        <f t="array" aca="1" ref="G54" ca="1">INDIRECT("'"&amp;$A54&amp;"'!R"&amp;$B54+59)</f>
        <v>0</v>
      </c>
      <c r="H54" s="180">
        <f t="array" aca="1" ref="H54" ca="1">INDIRECT("'"&amp;$A54&amp;"'!S"&amp;$B54+59)</f>
        <v>0</v>
      </c>
      <c r="I54" s="180">
        <f t="array" aca="1" ref="I54" ca="1">INDIRECT("'"&amp;$A54&amp;"'!t"&amp;$B54+59)</f>
        <v>0</v>
      </c>
    </row>
    <row r="55" spans="1:9" x14ac:dyDescent="0.35">
      <c r="A55" s="180">
        <f t="shared" si="0"/>
        <v>2</v>
      </c>
      <c r="B55" s="180">
        <f>COUNTIF(A$1:A55,A55)</f>
        <v>15</v>
      </c>
      <c r="C55" s="180">
        <f t="array" aca="1" ref="C55" ca="1">INDIRECT("'"&amp;A55&amp;"'!F"&amp;B55+59)</f>
        <v>0</v>
      </c>
      <c r="D55" s="180">
        <f t="array" aca="1" ref="D55" ca="1">INDIRECT("'"&amp;$A55&amp;"'!O"&amp;$B55+59)</f>
        <v>0</v>
      </c>
      <c r="E55" s="180">
        <f t="array" aca="1" ref="E55" ca="1">INDIRECT("'"&amp;$A55&amp;"'!P"&amp;$B55+59)</f>
        <v>0</v>
      </c>
      <c r="F55" s="180">
        <f t="array" aca="1" ref="F55" ca="1">INDIRECT("'"&amp;$A55&amp;"'!Q"&amp;$B55+59)</f>
        <v>0</v>
      </c>
      <c r="G55" s="180">
        <f t="array" aca="1" ref="G55" ca="1">INDIRECT("'"&amp;$A55&amp;"'!R"&amp;$B55+59)</f>
        <v>0</v>
      </c>
      <c r="H55" s="180">
        <f t="array" aca="1" ref="H55" ca="1">INDIRECT("'"&amp;$A55&amp;"'!S"&amp;$B55+59)</f>
        <v>0</v>
      </c>
      <c r="I55" s="180">
        <f t="array" aca="1" ref="I55" ca="1">INDIRECT("'"&amp;$A55&amp;"'!t"&amp;$B55+59)</f>
        <v>0</v>
      </c>
    </row>
    <row r="56" spans="1:9" x14ac:dyDescent="0.35">
      <c r="A56" s="180">
        <f t="shared" si="0"/>
        <v>2</v>
      </c>
      <c r="B56" s="180">
        <f>COUNTIF(A$1:A56,A56)</f>
        <v>16</v>
      </c>
      <c r="C56" s="180">
        <f t="array" aca="1" ref="C56" ca="1">INDIRECT("'"&amp;A56&amp;"'!F"&amp;B56+59)</f>
        <v>0</v>
      </c>
      <c r="D56" s="180">
        <f t="array" aca="1" ref="D56" ca="1">INDIRECT("'"&amp;$A56&amp;"'!O"&amp;$B56+59)</f>
        <v>0</v>
      </c>
      <c r="E56" s="180">
        <f t="array" aca="1" ref="E56" ca="1">INDIRECT("'"&amp;$A56&amp;"'!P"&amp;$B56+59)</f>
        <v>0</v>
      </c>
      <c r="F56" s="180">
        <f t="array" aca="1" ref="F56" ca="1">INDIRECT("'"&amp;$A56&amp;"'!Q"&amp;$B56+59)</f>
        <v>0</v>
      </c>
      <c r="G56" s="180">
        <f t="array" aca="1" ref="G56" ca="1">INDIRECT("'"&amp;$A56&amp;"'!R"&amp;$B56+59)</f>
        <v>0</v>
      </c>
      <c r="H56" s="180">
        <f t="array" aca="1" ref="H56" ca="1">INDIRECT("'"&amp;$A56&amp;"'!S"&amp;$B56+59)</f>
        <v>0</v>
      </c>
      <c r="I56" s="180">
        <f t="array" aca="1" ref="I56" ca="1">INDIRECT("'"&amp;$A56&amp;"'!t"&amp;$B56+59)</f>
        <v>0</v>
      </c>
    </row>
    <row r="57" spans="1:9" x14ac:dyDescent="0.35">
      <c r="A57" s="180">
        <f t="shared" si="0"/>
        <v>2</v>
      </c>
      <c r="B57" s="180">
        <f>COUNTIF(A$1:A57,A57)</f>
        <v>17</v>
      </c>
      <c r="C57" s="180">
        <f t="array" aca="1" ref="C57" ca="1">INDIRECT("'"&amp;A57&amp;"'!F"&amp;B57+59)</f>
        <v>0</v>
      </c>
      <c r="D57" s="180">
        <f t="array" aca="1" ref="D57" ca="1">INDIRECT("'"&amp;$A57&amp;"'!O"&amp;$B57+59)</f>
        <v>0</v>
      </c>
      <c r="E57" s="180">
        <f t="array" aca="1" ref="E57" ca="1">INDIRECT("'"&amp;$A57&amp;"'!P"&amp;$B57+59)</f>
        <v>0</v>
      </c>
      <c r="F57" s="180">
        <f t="array" aca="1" ref="F57" ca="1">INDIRECT("'"&amp;$A57&amp;"'!Q"&amp;$B57+59)</f>
        <v>0</v>
      </c>
      <c r="G57" s="180">
        <f t="array" aca="1" ref="G57" ca="1">INDIRECT("'"&amp;$A57&amp;"'!R"&amp;$B57+59)</f>
        <v>0</v>
      </c>
      <c r="H57" s="180">
        <f t="array" aca="1" ref="H57" ca="1">INDIRECT("'"&amp;$A57&amp;"'!S"&amp;$B57+59)</f>
        <v>0</v>
      </c>
      <c r="I57" s="180">
        <f t="array" aca="1" ref="I57" ca="1">INDIRECT("'"&amp;$A57&amp;"'!t"&amp;$B57+59)</f>
        <v>0</v>
      </c>
    </row>
    <row r="58" spans="1:9" x14ac:dyDescent="0.35">
      <c r="A58" s="180">
        <f t="shared" si="0"/>
        <v>2</v>
      </c>
      <c r="B58" s="180">
        <f>COUNTIF(A$1:A58,A58)</f>
        <v>18</v>
      </c>
      <c r="C58" s="180">
        <f t="array" aca="1" ref="C58" ca="1">INDIRECT("'"&amp;A58&amp;"'!F"&amp;B58+59)</f>
        <v>0</v>
      </c>
      <c r="D58" s="180">
        <f t="array" aca="1" ref="D58" ca="1">INDIRECT("'"&amp;$A58&amp;"'!O"&amp;$B58+59)</f>
        <v>0</v>
      </c>
      <c r="E58" s="180">
        <f t="array" aca="1" ref="E58" ca="1">INDIRECT("'"&amp;$A58&amp;"'!P"&amp;$B58+59)</f>
        <v>0</v>
      </c>
      <c r="F58" s="180">
        <f t="array" aca="1" ref="F58" ca="1">INDIRECT("'"&amp;$A58&amp;"'!Q"&amp;$B58+59)</f>
        <v>0</v>
      </c>
      <c r="G58" s="180">
        <f t="array" aca="1" ref="G58" ca="1">INDIRECT("'"&amp;$A58&amp;"'!R"&amp;$B58+59)</f>
        <v>0</v>
      </c>
      <c r="H58" s="180">
        <f t="array" aca="1" ref="H58" ca="1">INDIRECT("'"&amp;$A58&amp;"'!S"&amp;$B58+59)</f>
        <v>0</v>
      </c>
      <c r="I58" s="180">
        <f t="array" aca="1" ref="I58" ca="1">INDIRECT("'"&amp;$A58&amp;"'!t"&amp;$B58+59)</f>
        <v>0</v>
      </c>
    </row>
    <row r="59" spans="1:9" x14ac:dyDescent="0.35">
      <c r="A59" s="180">
        <f t="shared" si="0"/>
        <v>2</v>
      </c>
      <c r="B59" s="180">
        <f>COUNTIF(A$1:A59,A59)</f>
        <v>19</v>
      </c>
      <c r="C59" s="180">
        <f t="array" aca="1" ref="C59" ca="1">INDIRECT("'"&amp;A59&amp;"'!F"&amp;B59+59)</f>
        <v>0</v>
      </c>
      <c r="D59" s="180">
        <f t="array" aca="1" ref="D59" ca="1">INDIRECT("'"&amp;$A59&amp;"'!O"&amp;$B59+59)</f>
        <v>0</v>
      </c>
      <c r="E59" s="180">
        <f t="array" aca="1" ref="E59" ca="1">INDIRECT("'"&amp;$A59&amp;"'!P"&amp;$B59+59)</f>
        <v>0</v>
      </c>
      <c r="F59" s="180">
        <f t="array" aca="1" ref="F59" ca="1">INDIRECT("'"&amp;$A59&amp;"'!Q"&amp;$B59+59)</f>
        <v>0</v>
      </c>
      <c r="G59" s="180">
        <f t="array" aca="1" ref="G59" ca="1">INDIRECT("'"&amp;$A59&amp;"'!R"&amp;$B59+59)</f>
        <v>0</v>
      </c>
      <c r="H59" s="180">
        <f t="array" aca="1" ref="H59" ca="1">INDIRECT("'"&amp;$A59&amp;"'!S"&amp;$B59+59)</f>
        <v>0</v>
      </c>
      <c r="I59" s="180">
        <f t="array" aca="1" ref="I59" ca="1">INDIRECT("'"&amp;$A59&amp;"'!t"&amp;$B59+59)</f>
        <v>0</v>
      </c>
    </row>
    <row r="60" spans="1:9" x14ac:dyDescent="0.35">
      <c r="A60" s="180">
        <f t="shared" si="0"/>
        <v>2</v>
      </c>
      <c r="B60" s="180">
        <f>COUNTIF(A$1:A60,A60)</f>
        <v>20</v>
      </c>
      <c r="C60" s="180">
        <f t="array" aca="1" ref="C60" ca="1">INDIRECT("'"&amp;A60&amp;"'!F"&amp;B60+59)</f>
        <v>0</v>
      </c>
      <c r="D60" s="180">
        <f t="array" aca="1" ref="D60" ca="1">INDIRECT("'"&amp;$A60&amp;"'!O"&amp;$B60+59)</f>
        <v>0</v>
      </c>
      <c r="E60" s="180">
        <f t="array" aca="1" ref="E60" ca="1">INDIRECT("'"&amp;$A60&amp;"'!P"&amp;$B60+59)</f>
        <v>0</v>
      </c>
      <c r="F60" s="180">
        <f t="array" aca="1" ref="F60" ca="1">INDIRECT("'"&amp;$A60&amp;"'!Q"&amp;$B60+59)</f>
        <v>0</v>
      </c>
      <c r="G60" s="180">
        <f t="array" aca="1" ref="G60" ca="1">INDIRECT("'"&amp;$A60&amp;"'!R"&amp;$B60+59)</f>
        <v>0</v>
      </c>
      <c r="H60" s="180">
        <f t="array" aca="1" ref="H60" ca="1">INDIRECT("'"&amp;$A60&amp;"'!S"&amp;$B60+59)</f>
        <v>0</v>
      </c>
      <c r="I60" s="180">
        <f t="array" aca="1" ref="I60" ca="1">INDIRECT("'"&amp;$A60&amp;"'!t"&amp;$B60+59)</f>
        <v>0</v>
      </c>
    </row>
    <row r="61" spans="1:9" x14ac:dyDescent="0.35">
      <c r="A61" s="180">
        <f t="shared" si="0"/>
        <v>2</v>
      </c>
      <c r="B61" s="180">
        <f>COUNTIF(A$1:A61,A61)</f>
        <v>21</v>
      </c>
      <c r="C61" s="180">
        <f t="array" aca="1" ref="C61" ca="1">INDIRECT("'"&amp;A61&amp;"'!F"&amp;B61+59)</f>
        <v>0</v>
      </c>
      <c r="D61" s="180">
        <f t="array" aca="1" ref="D61" ca="1">INDIRECT("'"&amp;$A61&amp;"'!O"&amp;$B61+59)</f>
        <v>0</v>
      </c>
      <c r="E61" s="180">
        <f t="array" aca="1" ref="E61" ca="1">INDIRECT("'"&amp;$A61&amp;"'!P"&amp;$B61+59)</f>
        <v>0</v>
      </c>
      <c r="F61" s="180">
        <f t="array" aca="1" ref="F61" ca="1">INDIRECT("'"&amp;$A61&amp;"'!Q"&amp;$B61+59)</f>
        <v>0</v>
      </c>
      <c r="G61" s="180">
        <f t="array" aca="1" ref="G61" ca="1">INDIRECT("'"&amp;$A61&amp;"'!R"&amp;$B61+59)</f>
        <v>0</v>
      </c>
      <c r="H61" s="180">
        <f t="array" aca="1" ref="H61" ca="1">INDIRECT("'"&amp;$A61&amp;"'!S"&amp;$B61+59)</f>
        <v>0</v>
      </c>
      <c r="I61" s="180">
        <f t="array" aca="1" ref="I61" ca="1">INDIRECT("'"&amp;$A61&amp;"'!t"&amp;$B61+59)</f>
        <v>0</v>
      </c>
    </row>
    <row r="62" spans="1:9" x14ac:dyDescent="0.35">
      <c r="A62" s="180">
        <f t="shared" si="0"/>
        <v>2</v>
      </c>
      <c r="B62" s="180">
        <f>COUNTIF(A$1:A62,A62)</f>
        <v>22</v>
      </c>
      <c r="C62" s="180">
        <f t="array" aca="1" ref="C62" ca="1">INDIRECT("'"&amp;A62&amp;"'!F"&amp;B62+59)</f>
        <v>0</v>
      </c>
      <c r="D62" s="180">
        <f t="array" aca="1" ref="D62" ca="1">INDIRECT("'"&amp;$A62&amp;"'!O"&amp;$B62+59)</f>
        <v>0</v>
      </c>
      <c r="E62" s="180">
        <f t="array" aca="1" ref="E62" ca="1">INDIRECT("'"&amp;$A62&amp;"'!P"&amp;$B62+59)</f>
        <v>0</v>
      </c>
      <c r="F62" s="180">
        <f t="array" aca="1" ref="F62" ca="1">INDIRECT("'"&amp;$A62&amp;"'!Q"&amp;$B62+59)</f>
        <v>0</v>
      </c>
      <c r="G62" s="180">
        <f t="array" aca="1" ref="G62" ca="1">INDIRECT("'"&amp;$A62&amp;"'!R"&amp;$B62+59)</f>
        <v>0</v>
      </c>
      <c r="H62" s="180">
        <f t="array" aca="1" ref="H62" ca="1">INDIRECT("'"&amp;$A62&amp;"'!S"&amp;$B62+59)</f>
        <v>0</v>
      </c>
      <c r="I62" s="180">
        <f t="array" aca="1" ref="I62" ca="1">INDIRECT("'"&amp;$A62&amp;"'!t"&amp;$B62+59)</f>
        <v>0</v>
      </c>
    </row>
    <row r="63" spans="1:9" x14ac:dyDescent="0.35">
      <c r="A63" s="180">
        <f t="shared" si="0"/>
        <v>2</v>
      </c>
      <c r="B63" s="180">
        <f>COUNTIF(A$1:A63,A63)</f>
        <v>23</v>
      </c>
      <c r="C63" s="180">
        <f t="array" aca="1" ref="C63" ca="1">INDIRECT("'"&amp;A63&amp;"'!F"&amp;B63+59)</f>
        <v>0</v>
      </c>
      <c r="D63" s="180">
        <f t="array" aca="1" ref="D63" ca="1">INDIRECT("'"&amp;$A63&amp;"'!O"&amp;$B63+59)</f>
        <v>0</v>
      </c>
      <c r="E63" s="180">
        <f t="array" aca="1" ref="E63" ca="1">INDIRECT("'"&amp;$A63&amp;"'!P"&amp;$B63+59)</f>
        <v>0</v>
      </c>
      <c r="F63" s="180">
        <f t="array" aca="1" ref="F63" ca="1">INDIRECT("'"&amp;$A63&amp;"'!Q"&amp;$B63+59)</f>
        <v>0</v>
      </c>
      <c r="G63" s="180">
        <f t="array" aca="1" ref="G63" ca="1">INDIRECT("'"&amp;$A63&amp;"'!R"&amp;$B63+59)</f>
        <v>0</v>
      </c>
      <c r="H63" s="180">
        <f t="array" aca="1" ref="H63" ca="1">INDIRECT("'"&amp;$A63&amp;"'!S"&amp;$B63+59)</f>
        <v>0</v>
      </c>
      <c r="I63" s="180">
        <f t="array" aca="1" ref="I63" ca="1">INDIRECT("'"&amp;$A63&amp;"'!t"&amp;$B63+59)</f>
        <v>0</v>
      </c>
    </row>
    <row r="64" spans="1:9" x14ac:dyDescent="0.35">
      <c r="A64" s="180">
        <f t="shared" si="0"/>
        <v>2</v>
      </c>
      <c r="B64" s="180">
        <f>COUNTIF(A$1:A64,A64)</f>
        <v>24</v>
      </c>
      <c r="C64" s="180">
        <f t="array" aca="1" ref="C64" ca="1">INDIRECT("'"&amp;A64&amp;"'!F"&amp;B64+59)</f>
        <v>0</v>
      </c>
      <c r="D64" s="180">
        <f t="array" aca="1" ref="D64" ca="1">INDIRECT("'"&amp;$A64&amp;"'!O"&amp;$B64+59)</f>
        <v>0</v>
      </c>
      <c r="E64" s="180">
        <f t="array" aca="1" ref="E64" ca="1">INDIRECT("'"&amp;$A64&amp;"'!P"&amp;$B64+59)</f>
        <v>0</v>
      </c>
      <c r="F64" s="180">
        <f t="array" aca="1" ref="F64" ca="1">INDIRECT("'"&amp;$A64&amp;"'!Q"&amp;$B64+59)</f>
        <v>0</v>
      </c>
      <c r="G64" s="180">
        <f t="array" aca="1" ref="G64" ca="1">INDIRECT("'"&amp;$A64&amp;"'!R"&amp;$B64+59)</f>
        <v>0</v>
      </c>
      <c r="H64" s="180">
        <f t="array" aca="1" ref="H64" ca="1">INDIRECT("'"&amp;$A64&amp;"'!S"&amp;$B64+59)</f>
        <v>0</v>
      </c>
      <c r="I64" s="180">
        <f t="array" aca="1" ref="I64" ca="1">INDIRECT("'"&amp;$A64&amp;"'!t"&amp;$B64+59)</f>
        <v>0</v>
      </c>
    </row>
    <row r="65" spans="1:9" x14ac:dyDescent="0.35">
      <c r="A65" s="180">
        <f t="shared" si="0"/>
        <v>2</v>
      </c>
      <c r="B65" s="180">
        <f>COUNTIF(A$1:A65,A65)</f>
        <v>25</v>
      </c>
      <c r="C65" s="180">
        <f t="array" aca="1" ref="C65" ca="1">INDIRECT("'"&amp;A65&amp;"'!F"&amp;B65+59)</f>
        <v>0</v>
      </c>
      <c r="D65" s="180">
        <f t="array" aca="1" ref="D65" ca="1">INDIRECT("'"&amp;$A65&amp;"'!O"&amp;$B65+59)</f>
        <v>0</v>
      </c>
      <c r="E65" s="180">
        <f t="array" aca="1" ref="E65" ca="1">INDIRECT("'"&amp;$A65&amp;"'!P"&amp;$B65+59)</f>
        <v>0</v>
      </c>
      <c r="F65" s="180">
        <f t="array" aca="1" ref="F65" ca="1">INDIRECT("'"&amp;$A65&amp;"'!Q"&amp;$B65+59)</f>
        <v>0</v>
      </c>
      <c r="G65" s="180">
        <f t="array" aca="1" ref="G65" ca="1">INDIRECT("'"&amp;$A65&amp;"'!R"&amp;$B65+59)</f>
        <v>0</v>
      </c>
      <c r="H65" s="180">
        <f t="array" aca="1" ref="H65" ca="1">INDIRECT("'"&amp;$A65&amp;"'!S"&amp;$B65+59)</f>
        <v>0</v>
      </c>
      <c r="I65" s="180">
        <f t="array" aca="1" ref="I65" ca="1">INDIRECT("'"&amp;$A65&amp;"'!t"&amp;$B65+59)</f>
        <v>0</v>
      </c>
    </row>
    <row r="66" spans="1:9" x14ac:dyDescent="0.35">
      <c r="A66" s="180">
        <f t="shared" ref="A66:A129" si="2">ROUNDDOWN(((ROW()+41)/41),0)</f>
        <v>2</v>
      </c>
      <c r="B66" s="180">
        <f>COUNTIF(A$1:A66,A66)</f>
        <v>26</v>
      </c>
      <c r="C66" s="180">
        <f t="array" aca="1" ref="C66" ca="1">INDIRECT("'"&amp;A66&amp;"'!F"&amp;B66+59)</f>
        <v>0</v>
      </c>
      <c r="D66" s="180">
        <f t="array" aca="1" ref="D66" ca="1">INDIRECT("'"&amp;$A66&amp;"'!O"&amp;$B66+59)</f>
        <v>0</v>
      </c>
      <c r="E66" s="180">
        <f t="array" aca="1" ref="E66" ca="1">INDIRECT("'"&amp;$A66&amp;"'!P"&amp;$B66+59)</f>
        <v>0</v>
      </c>
      <c r="F66" s="180">
        <f t="array" aca="1" ref="F66" ca="1">INDIRECT("'"&amp;$A66&amp;"'!Q"&amp;$B66+59)</f>
        <v>0</v>
      </c>
      <c r="G66" s="180">
        <f t="array" aca="1" ref="G66" ca="1">INDIRECT("'"&amp;$A66&amp;"'!R"&amp;$B66+59)</f>
        <v>0</v>
      </c>
      <c r="H66" s="180">
        <f t="array" aca="1" ref="H66" ca="1">INDIRECT("'"&amp;$A66&amp;"'!S"&amp;$B66+59)</f>
        <v>0</v>
      </c>
      <c r="I66" s="180">
        <f t="array" aca="1" ref="I66" ca="1">INDIRECT("'"&amp;$A66&amp;"'!t"&amp;$B66+59)</f>
        <v>0</v>
      </c>
    </row>
    <row r="67" spans="1:9" x14ac:dyDescent="0.35">
      <c r="A67" s="180">
        <f t="shared" si="2"/>
        <v>2</v>
      </c>
      <c r="B67" s="180">
        <f>COUNTIF(A$1:A67,A67)</f>
        <v>27</v>
      </c>
      <c r="C67" s="180">
        <f t="array" aca="1" ref="C67" ca="1">INDIRECT("'"&amp;A67&amp;"'!F"&amp;B67+59)</f>
        <v>0</v>
      </c>
      <c r="D67" s="180">
        <f t="array" aca="1" ref="D67" ca="1">INDIRECT("'"&amp;$A67&amp;"'!O"&amp;$B67+59)</f>
        <v>0</v>
      </c>
      <c r="E67" s="180">
        <f t="array" aca="1" ref="E67" ca="1">INDIRECT("'"&amp;$A67&amp;"'!P"&amp;$B67+59)</f>
        <v>0</v>
      </c>
      <c r="F67" s="180">
        <f t="array" aca="1" ref="F67" ca="1">INDIRECT("'"&amp;$A67&amp;"'!Q"&amp;$B67+59)</f>
        <v>0</v>
      </c>
      <c r="G67" s="180">
        <f t="array" aca="1" ref="G67" ca="1">INDIRECT("'"&amp;$A67&amp;"'!R"&amp;$B67+59)</f>
        <v>0</v>
      </c>
      <c r="H67" s="180">
        <f t="array" aca="1" ref="H67" ca="1">INDIRECT("'"&amp;$A67&amp;"'!S"&amp;$B67+59)</f>
        <v>0</v>
      </c>
      <c r="I67" s="180">
        <f t="array" aca="1" ref="I67" ca="1">INDIRECT("'"&amp;$A67&amp;"'!t"&amp;$B67+59)</f>
        <v>0</v>
      </c>
    </row>
    <row r="68" spans="1:9" x14ac:dyDescent="0.35">
      <c r="A68" s="180">
        <f t="shared" si="2"/>
        <v>2</v>
      </c>
      <c r="B68" s="180">
        <f>COUNTIF(A$1:A68,A68)</f>
        <v>28</v>
      </c>
      <c r="C68" s="180">
        <f t="array" aca="1" ref="C68" ca="1">INDIRECT("'"&amp;A68&amp;"'!F"&amp;B68+59)</f>
        <v>0</v>
      </c>
      <c r="D68" s="180">
        <f t="array" aca="1" ref="D68" ca="1">INDIRECT("'"&amp;$A68&amp;"'!O"&amp;$B68+59)</f>
        <v>0</v>
      </c>
      <c r="E68" s="180">
        <f t="array" aca="1" ref="E68" ca="1">INDIRECT("'"&amp;$A68&amp;"'!P"&amp;$B68+59)</f>
        <v>0</v>
      </c>
      <c r="F68" s="180">
        <f t="array" aca="1" ref="F68" ca="1">INDIRECT("'"&amp;$A68&amp;"'!Q"&amp;$B68+59)</f>
        <v>0</v>
      </c>
      <c r="G68" s="180">
        <f t="array" aca="1" ref="G68" ca="1">INDIRECT("'"&amp;$A68&amp;"'!R"&amp;$B68+59)</f>
        <v>0</v>
      </c>
      <c r="H68" s="180">
        <f t="array" aca="1" ref="H68" ca="1">INDIRECT("'"&amp;$A68&amp;"'!S"&amp;$B68+59)</f>
        <v>0</v>
      </c>
      <c r="I68" s="180">
        <f t="array" aca="1" ref="I68" ca="1">INDIRECT("'"&amp;$A68&amp;"'!t"&amp;$B68+59)</f>
        <v>0</v>
      </c>
    </row>
    <row r="69" spans="1:9" x14ac:dyDescent="0.35">
      <c r="A69" s="180">
        <f t="shared" si="2"/>
        <v>2</v>
      </c>
      <c r="B69" s="180">
        <f>COUNTIF(A$1:A69,A69)</f>
        <v>29</v>
      </c>
      <c r="C69" s="180">
        <f t="array" aca="1" ref="C69" ca="1">INDIRECT("'"&amp;A69&amp;"'!F"&amp;B69+59)</f>
        <v>0</v>
      </c>
      <c r="D69" s="180">
        <f t="array" aca="1" ref="D69" ca="1">INDIRECT("'"&amp;$A69&amp;"'!O"&amp;$B69+59)</f>
        <v>0</v>
      </c>
      <c r="E69" s="180">
        <f t="array" aca="1" ref="E69" ca="1">INDIRECT("'"&amp;$A69&amp;"'!P"&amp;$B69+59)</f>
        <v>0</v>
      </c>
      <c r="F69" s="180">
        <f t="array" aca="1" ref="F69" ca="1">INDIRECT("'"&amp;$A69&amp;"'!Q"&amp;$B69+59)</f>
        <v>0</v>
      </c>
      <c r="G69" s="180">
        <f t="array" aca="1" ref="G69" ca="1">INDIRECT("'"&amp;$A69&amp;"'!R"&amp;$B69+59)</f>
        <v>0</v>
      </c>
      <c r="H69" s="180">
        <f t="array" aca="1" ref="H69" ca="1">INDIRECT("'"&amp;$A69&amp;"'!S"&amp;$B69+59)</f>
        <v>0</v>
      </c>
      <c r="I69" s="180">
        <f t="array" aca="1" ref="I69" ca="1">INDIRECT("'"&amp;$A69&amp;"'!t"&amp;$B69+59)</f>
        <v>0</v>
      </c>
    </row>
    <row r="70" spans="1:9" x14ac:dyDescent="0.35">
      <c r="A70" s="180">
        <f t="shared" si="2"/>
        <v>2</v>
      </c>
      <c r="B70" s="180">
        <f>COUNTIF(A$1:A70,A70)</f>
        <v>30</v>
      </c>
      <c r="C70" s="180">
        <f t="array" aca="1" ref="C70" ca="1">INDIRECT("'"&amp;A70&amp;"'!F"&amp;B70+59)</f>
        <v>0</v>
      </c>
      <c r="D70" s="180">
        <f t="array" aca="1" ref="D70" ca="1">INDIRECT("'"&amp;$A70&amp;"'!O"&amp;$B70+59)</f>
        <v>0</v>
      </c>
      <c r="E70" s="180">
        <f t="array" aca="1" ref="E70" ca="1">INDIRECT("'"&amp;$A70&amp;"'!P"&amp;$B70+59)</f>
        <v>0</v>
      </c>
      <c r="F70" s="180">
        <f t="array" aca="1" ref="F70" ca="1">INDIRECT("'"&amp;$A70&amp;"'!Q"&amp;$B70+59)</f>
        <v>0</v>
      </c>
      <c r="G70" s="180">
        <f t="array" aca="1" ref="G70" ca="1">INDIRECT("'"&amp;$A70&amp;"'!R"&amp;$B70+59)</f>
        <v>0</v>
      </c>
      <c r="H70" s="180">
        <f t="array" aca="1" ref="H70" ca="1">INDIRECT("'"&amp;$A70&amp;"'!S"&amp;$B70+59)</f>
        <v>0</v>
      </c>
      <c r="I70" s="180">
        <f t="array" aca="1" ref="I70" ca="1">INDIRECT("'"&amp;$A70&amp;"'!t"&amp;$B70+59)</f>
        <v>0</v>
      </c>
    </row>
    <row r="71" spans="1:9" x14ac:dyDescent="0.35">
      <c r="A71" s="180">
        <f t="shared" si="2"/>
        <v>2</v>
      </c>
      <c r="B71" s="180">
        <f>COUNTIF(A$1:A71,A71)</f>
        <v>31</v>
      </c>
      <c r="C71" s="180">
        <f t="array" aca="1" ref="C71" ca="1">INDIRECT("'"&amp;A71&amp;"'!F"&amp;B71+59)</f>
        <v>0</v>
      </c>
      <c r="D71" s="180">
        <f t="array" aca="1" ref="D71" ca="1">INDIRECT("'"&amp;$A71&amp;"'!O"&amp;$B71+59)</f>
        <v>0</v>
      </c>
      <c r="E71" s="180">
        <f t="array" aca="1" ref="E71" ca="1">INDIRECT("'"&amp;$A71&amp;"'!P"&amp;$B71+59)</f>
        <v>0</v>
      </c>
      <c r="F71" s="180">
        <f t="array" aca="1" ref="F71" ca="1">INDIRECT("'"&amp;$A71&amp;"'!Q"&amp;$B71+59)</f>
        <v>0</v>
      </c>
      <c r="G71" s="180">
        <f t="array" aca="1" ref="G71" ca="1">INDIRECT("'"&amp;$A71&amp;"'!R"&amp;$B71+59)</f>
        <v>0</v>
      </c>
      <c r="H71" s="180">
        <f t="array" aca="1" ref="H71" ca="1">INDIRECT("'"&amp;$A71&amp;"'!S"&amp;$B71+59)</f>
        <v>0</v>
      </c>
      <c r="I71" s="180">
        <f t="array" aca="1" ref="I71" ca="1">INDIRECT("'"&amp;$A71&amp;"'!t"&amp;$B71+59)</f>
        <v>0</v>
      </c>
    </row>
    <row r="72" spans="1:9" x14ac:dyDescent="0.35">
      <c r="A72" s="180">
        <f t="shared" si="2"/>
        <v>2</v>
      </c>
      <c r="B72" s="180">
        <f>COUNTIF(A$1:A72,A72)</f>
        <v>32</v>
      </c>
      <c r="C72" s="180">
        <f t="array" aca="1" ref="C72" ca="1">INDIRECT("'"&amp;A72&amp;"'!F"&amp;B72+59)</f>
        <v>0</v>
      </c>
      <c r="D72" s="180">
        <f t="array" aca="1" ref="D72" ca="1">INDIRECT("'"&amp;$A72&amp;"'!O"&amp;$B72+59)</f>
        <v>0</v>
      </c>
      <c r="E72" s="180">
        <f t="array" aca="1" ref="E72" ca="1">INDIRECT("'"&amp;$A72&amp;"'!P"&amp;$B72+59)</f>
        <v>0</v>
      </c>
      <c r="F72" s="180">
        <f t="array" aca="1" ref="F72" ca="1">INDIRECT("'"&amp;$A72&amp;"'!Q"&amp;$B72+59)</f>
        <v>0</v>
      </c>
      <c r="G72" s="180">
        <f t="array" aca="1" ref="G72" ca="1">INDIRECT("'"&amp;$A72&amp;"'!R"&amp;$B72+59)</f>
        <v>0</v>
      </c>
      <c r="H72" s="180">
        <f t="array" aca="1" ref="H72" ca="1">INDIRECT("'"&amp;$A72&amp;"'!S"&amp;$B72+59)</f>
        <v>0</v>
      </c>
      <c r="I72" s="180">
        <f t="array" aca="1" ref="I72" ca="1">INDIRECT("'"&amp;$A72&amp;"'!t"&amp;$B72+59)</f>
        <v>0</v>
      </c>
    </row>
    <row r="73" spans="1:9" x14ac:dyDescent="0.35">
      <c r="A73" s="180">
        <f t="shared" si="2"/>
        <v>2</v>
      </c>
      <c r="B73" s="180">
        <f>COUNTIF(A$1:A73,A73)</f>
        <v>33</v>
      </c>
      <c r="C73" s="180">
        <f t="array" aca="1" ref="C73" ca="1">INDIRECT("'"&amp;A73&amp;"'!F"&amp;B73+59)</f>
        <v>0</v>
      </c>
      <c r="D73" s="180">
        <f t="array" aca="1" ref="D73" ca="1">INDIRECT("'"&amp;$A73&amp;"'!O"&amp;$B73+59)</f>
        <v>0</v>
      </c>
      <c r="E73" s="180">
        <f t="array" aca="1" ref="E73" ca="1">INDIRECT("'"&amp;$A73&amp;"'!P"&amp;$B73+59)</f>
        <v>0</v>
      </c>
      <c r="F73" s="180">
        <f t="array" aca="1" ref="F73" ca="1">INDIRECT("'"&amp;$A73&amp;"'!Q"&amp;$B73+59)</f>
        <v>0</v>
      </c>
      <c r="G73" s="180">
        <f t="array" aca="1" ref="G73" ca="1">INDIRECT("'"&amp;$A73&amp;"'!R"&amp;$B73+59)</f>
        <v>0</v>
      </c>
      <c r="H73" s="180">
        <f t="array" aca="1" ref="H73" ca="1">INDIRECT("'"&amp;$A73&amp;"'!S"&amp;$B73+59)</f>
        <v>0</v>
      </c>
      <c r="I73" s="180">
        <f t="array" aca="1" ref="I73" ca="1">INDIRECT("'"&amp;$A73&amp;"'!t"&amp;$B73+59)</f>
        <v>0</v>
      </c>
    </row>
    <row r="74" spans="1:9" x14ac:dyDescent="0.35">
      <c r="A74" s="180">
        <f t="shared" si="2"/>
        <v>2</v>
      </c>
      <c r="B74" s="180">
        <f>COUNTIF(A$1:A74,A74)</f>
        <v>34</v>
      </c>
      <c r="C74" s="180">
        <f t="array" aca="1" ref="C74" ca="1">INDIRECT("'"&amp;A74&amp;"'!F"&amp;B74+59)</f>
        <v>0</v>
      </c>
      <c r="D74" s="180">
        <f t="array" aca="1" ref="D74" ca="1">INDIRECT("'"&amp;$A74&amp;"'!O"&amp;$B74+59)</f>
        <v>0</v>
      </c>
      <c r="E74" s="180">
        <f t="array" aca="1" ref="E74" ca="1">INDIRECT("'"&amp;$A74&amp;"'!P"&amp;$B74+59)</f>
        <v>0</v>
      </c>
      <c r="F74" s="180">
        <f t="array" aca="1" ref="F74" ca="1">INDIRECT("'"&amp;$A74&amp;"'!Q"&amp;$B74+59)</f>
        <v>0</v>
      </c>
      <c r="G74" s="180">
        <f t="array" aca="1" ref="G74" ca="1">INDIRECT("'"&amp;$A74&amp;"'!R"&amp;$B74+59)</f>
        <v>0</v>
      </c>
      <c r="H74" s="180">
        <f t="array" aca="1" ref="H74" ca="1">INDIRECT("'"&amp;$A74&amp;"'!S"&amp;$B74+59)</f>
        <v>0</v>
      </c>
      <c r="I74" s="180">
        <f t="array" aca="1" ref="I74" ca="1">INDIRECT("'"&amp;$A74&amp;"'!t"&amp;$B74+59)</f>
        <v>0</v>
      </c>
    </row>
    <row r="75" spans="1:9" x14ac:dyDescent="0.35">
      <c r="A75" s="180">
        <f t="shared" si="2"/>
        <v>2</v>
      </c>
      <c r="B75" s="180">
        <f>COUNTIF(A$1:A75,A75)</f>
        <v>35</v>
      </c>
      <c r="C75" s="180">
        <f t="array" aca="1" ref="C75" ca="1">INDIRECT("'"&amp;A75&amp;"'!F"&amp;B75+59)</f>
        <v>0</v>
      </c>
      <c r="D75" s="180">
        <f t="array" aca="1" ref="D75" ca="1">INDIRECT("'"&amp;$A75&amp;"'!O"&amp;$B75+59)</f>
        <v>0</v>
      </c>
      <c r="E75" s="180">
        <f t="array" aca="1" ref="E75" ca="1">INDIRECT("'"&amp;$A75&amp;"'!P"&amp;$B75+59)</f>
        <v>0</v>
      </c>
      <c r="F75" s="180">
        <f t="array" aca="1" ref="F75" ca="1">INDIRECT("'"&amp;$A75&amp;"'!Q"&amp;$B75+59)</f>
        <v>0</v>
      </c>
      <c r="G75" s="180">
        <f t="array" aca="1" ref="G75" ca="1">INDIRECT("'"&amp;$A75&amp;"'!R"&amp;$B75+59)</f>
        <v>0</v>
      </c>
      <c r="H75" s="180">
        <f t="array" aca="1" ref="H75" ca="1">INDIRECT("'"&amp;$A75&amp;"'!S"&amp;$B75+59)</f>
        <v>0</v>
      </c>
      <c r="I75" s="180">
        <f t="array" aca="1" ref="I75" ca="1">INDIRECT("'"&amp;$A75&amp;"'!t"&amp;$B75+59)</f>
        <v>0</v>
      </c>
    </row>
    <row r="76" spans="1:9" x14ac:dyDescent="0.35">
      <c r="A76" s="180">
        <f t="shared" si="2"/>
        <v>2</v>
      </c>
      <c r="B76" s="180">
        <f>COUNTIF(A$1:A76,A76)</f>
        <v>36</v>
      </c>
      <c r="C76" s="180">
        <f t="array" aca="1" ref="C76" ca="1">INDIRECT("'"&amp;A76&amp;"'!F"&amp;B76+59)</f>
        <v>0</v>
      </c>
      <c r="D76" s="180">
        <f t="array" aca="1" ref="D76" ca="1">INDIRECT("'"&amp;$A76&amp;"'!O"&amp;$B76+59)</f>
        <v>0</v>
      </c>
      <c r="E76" s="180">
        <f t="array" aca="1" ref="E76" ca="1">INDIRECT("'"&amp;$A76&amp;"'!P"&amp;$B76+59)</f>
        <v>0</v>
      </c>
      <c r="F76" s="180">
        <f t="array" aca="1" ref="F76" ca="1">INDIRECT("'"&amp;$A76&amp;"'!Q"&amp;$B76+59)</f>
        <v>0</v>
      </c>
      <c r="G76" s="180">
        <f t="array" aca="1" ref="G76" ca="1">INDIRECT("'"&amp;$A76&amp;"'!R"&amp;$B76+59)</f>
        <v>0</v>
      </c>
      <c r="H76" s="180">
        <f t="array" aca="1" ref="H76" ca="1">INDIRECT("'"&amp;$A76&amp;"'!S"&amp;$B76+59)</f>
        <v>0</v>
      </c>
      <c r="I76" s="180">
        <f t="array" aca="1" ref="I76" ca="1">INDIRECT("'"&amp;$A76&amp;"'!t"&amp;$B76+59)</f>
        <v>0</v>
      </c>
    </row>
    <row r="77" spans="1:9" x14ac:dyDescent="0.35">
      <c r="A77" s="180">
        <f t="shared" si="2"/>
        <v>2</v>
      </c>
      <c r="B77" s="180">
        <f>COUNTIF(A$1:A77,A77)</f>
        <v>37</v>
      </c>
      <c r="C77" s="180">
        <f t="array" aca="1" ref="C77" ca="1">INDIRECT("'"&amp;A77&amp;"'!F"&amp;B77+59)</f>
        <v>0</v>
      </c>
      <c r="D77" s="180">
        <f t="array" aca="1" ref="D77" ca="1">INDIRECT("'"&amp;$A77&amp;"'!O"&amp;$B77+59)</f>
        <v>0</v>
      </c>
      <c r="E77" s="180">
        <f t="array" aca="1" ref="E77" ca="1">INDIRECT("'"&amp;$A77&amp;"'!P"&amp;$B77+59)</f>
        <v>0</v>
      </c>
      <c r="F77" s="180">
        <f t="array" aca="1" ref="F77" ca="1">INDIRECT("'"&amp;$A77&amp;"'!Q"&amp;$B77+59)</f>
        <v>0</v>
      </c>
      <c r="G77" s="180">
        <f t="array" aca="1" ref="G77" ca="1">INDIRECT("'"&amp;$A77&amp;"'!R"&amp;$B77+59)</f>
        <v>0</v>
      </c>
      <c r="H77" s="180">
        <f t="array" aca="1" ref="H77" ca="1">INDIRECT("'"&amp;$A77&amp;"'!S"&amp;$B77+59)</f>
        <v>0</v>
      </c>
      <c r="I77" s="180">
        <f t="array" aca="1" ref="I77" ca="1">INDIRECT("'"&amp;$A77&amp;"'!t"&amp;$B77+59)</f>
        <v>0</v>
      </c>
    </row>
    <row r="78" spans="1:9" x14ac:dyDescent="0.35">
      <c r="A78" s="180">
        <f t="shared" si="2"/>
        <v>2</v>
      </c>
      <c r="B78" s="180">
        <f>COUNTIF(A$1:A78,A78)</f>
        <v>38</v>
      </c>
      <c r="C78" s="180">
        <f t="array" aca="1" ref="C78" ca="1">INDIRECT("'"&amp;A78&amp;"'!F"&amp;B78+59)</f>
        <v>0</v>
      </c>
      <c r="D78" s="180">
        <f t="array" aca="1" ref="D78" ca="1">INDIRECT("'"&amp;$A78&amp;"'!O"&amp;$B78+59)</f>
        <v>0</v>
      </c>
      <c r="E78" s="180">
        <f t="array" aca="1" ref="E78" ca="1">INDIRECT("'"&amp;$A78&amp;"'!P"&amp;$B78+59)</f>
        <v>0</v>
      </c>
      <c r="F78" s="180">
        <f t="array" aca="1" ref="F78" ca="1">INDIRECT("'"&amp;$A78&amp;"'!Q"&amp;$B78+59)</f>
        <v>0</v>
      </c>
      <c r="G78" s="180">
        <f t="array" aca="1" ref="G78" ca="1">INDIRECT("'"&amp;$A78&amp;"'!R"&amp;$B78+59)</f>
        <v>0</v>
      </c>
      <c r="H78" s="180">
        <f t="array" aca="1" ref="H78" ca="1">INDIRECT("'"&amp;$A78&amp;"'!S"&amp;$B78+59)</f>
        <v>0</v>
      </c>
      <c r="I78" s="180">
        <f t="array" aca="1" ref="I78" ca="1">INDIRECT("'"&amp;$A78&amp;"'!t"&amp;$B78+59)</f>
        <v>0</v>
      </c>
    </row>
    <row r="79" spans="1:9" x14ac:dyDescent="0.35">
      <c r="A79" s="180">
        <f t="shared" si="2"/>
        <v>2</v>
      </c>
      <c r="B79" s="180">
        <f>COUNTIF(A$1:A79,A79)</f>
        <v>39</v>
      </c>
      <c r="C79" s="180">
        <f t="array" aca="1" ref="C79" ca="1">INDIRECT("'"&amp;A79&amp;"'!F"&amp;B79+59)</f>
        <v>0</v>
      </c>
      <c r="D79" s="180">
        <f t="array" aca="1" ref="D79" ca="1">INDIRECT("'"&amp;$A79&amp;"'!O"&amp;$B79+59)</f>
        <v>0</v>
      </c>
      <c r="E79" s="180">
        <f t="array" aca="1" ref="E79" ca="1">INDIRECT("'"&amp;$A79&amp;"'!P"&amp;$B79+59)</f>
        <v>0</v>
      </c>
      <c r="F79" s="180">
        <f t="array" aca="1" ref="F79" ca="1">INDIRECT("'"&amp;$A79&amp;"'!Q"&amp;$B79+59)</f>
        <v>0</v>
      </c>
      <c r="G79" s="180">
        <f t="array" aca="1" ref="G79" ca="1">INDIRECT("'"&amp;$A79&amp;"'!R"&amp;$B79+59)</f>
        <v>0</v>
      </c>
      <c r="H79" s="180">
        <f t="array" aca="1" ref="H79" ca="1">INDIRECT("'"&amp;$A79&amp;"'!S"&amp;$B79+59)</f>
        <v>0</v>
      </c>
      <c r="I79" s="180">
        <f t="array" aca="1" ref="I79" ca="1">INDIRECT("'"&amp;$A79&amp;"'!t"&amp;$B79+59)</f>
        <v>0</v>
      </c>
    </row>
    <row r="80" spans="1:9" x14ac:dyDescent="0.35">
      <c r="A80" s="180">
        <f t="shared" si="2"/>
        <v>2</v>
      </c>
      <c r="B80" s="180">
        <f>COUNTIF(A$1:A80,A80)</f>
        <v>40</v>
      </c>
      <c r="C80" s="180">
        <f t="array" aca="1" ref="C80" ca="1">INDIRECT("'"&amp;A80&amp;"'!F"&amp;B80+59)</f>
        <v>0</v>
      </c>
      <c r="D80" s="180">
        <f t="array" aca="1" ref="D80" ca="1">INDIRECT("'"&amp;$A80&amp;"'!O"&amp;$B80+59)</f>
        <v>0</v>
      </c>
      <c r="E80" s="180">
        <f t="array" aca="1" ref="E80" ca="1">INDIRECT("'"&amp;$A80&amp;"'!P"&amp;$B80+59)</f>
        <v>0</v>
      </c>
      <c r="F80" s="180">
        <f t="array" aca="1" ref="F80" ca="1">INDIRECT("'"&amp;$A80&amp;"'!Q"&amp;$B80+59)</f>
        <v>0</v>
      </c>
      <c r="G80" s="180">
        <f t="array" aca="1" ref="G80" ca="1">INDIRECT("'"&amp;$A80&amp;"'!R"&amp;$B80+59)</f>
        <v>0</v>
      </c>
      <c r="H80" s="180">
        <f t="array" aca="1" ref="H80" ca="1">INDIRECT("'"&amp;$A80&amp;"'!S"&amp;$B80+59)</f>
        <v>0</v>
      </c>
      <c r="I80" s="180">
        <f t="array" aca="1" ref="I80" ca="1">INDIRECT("'"&amp;$A80&amp;"'!t"&amp;$B80+59)</f>
        <v>0</v>
      </c>
    </row>
    <row r="81" spans="1:9" x14ac:dyDescent="0.35">
      <c r="A81" s="180">
        <f t="shared" si="2"/>
        <v>2</v>
      </c>
      <c r="B81" s="180">
        <f>COUNTIF(A$1:A81,A81)</f>
        <v>41</v>
      </c>
      <c r="C81" s="180">
        <f t="array" aca="1" ref="C81" ca="1">INDIRECT("'"&amp;A81&amp;"'!F"&amp;B81+59)</f>
        <v>0</v>
      </c>
      <c r="D81" s="180">
        <f t="array" aca="1" ref="D81" ca="1">INDIRECT("'"&amp;$A81&amp;"'!O"&amp;$B81+59)</f>
        <v>0</v>
      </c>
      <c r="E81" s="180">
        <f t="array" aca="1" ref="E81" ca="1">INDIRECT("'"&amp;$A81&amp;"'!P"&amp;$B81+59)</f>
        <v>0</v>
      </c>
      <c r="F81" s="180">
        <f t="array" aca="1" ref="F81" ca="1">INDIRECT("'"&amp;$A81&amp;"'!Q"&amp;$B81+59)</f>
        <v>0</v>
      </c>
      <c r="G81" s="180">
        <f t="array" aca="1" ref="G81" ca="1">INDIRECT("'"&amp;$A81&amp;"'!R"&amp;$B81+59)</f>
        <v>0</v>
      </c>
      <c r="H81" s="180">
        <f t="array" aca="1" ref="H81" ca="1">INDIRECT("'"&amp;$A81&amp;"'!S"&amp;$B81+59)</f>
        <v>0</v>
      </c>
      <c r="I81" s="180">
        <f t="array" aca="1" ref="I81" ca="1">INDIRECT("'"&amp;$A81&amp;"'!t"&amp;$B81+59)</f>
        <v>0</v>
      </c>
    </row>
    <row r="82" spans="1:9" x14ac:dyDescent="0.35">
      <c r="A82" s="180">
        <f t="shared" si="2"/>
        <v>3</v>
      </c>
      <c r="B82" s="180">
        <f>COUNTIF(A$1:A82,A82)</f>
        <v>1</v>
      </c>
      <c r="C82" s="180">
        <f t="array" aca="1" ref="C82" ca="1">INDIRECT("'"&amp;A82&amp;"'!F"&amp;B82+59)</f>
        <v>0</v>
      </c>
      <c r="D82" s="180">
        <f t="array" aca="1" ref="D82" ca="1">INDIRECT("'"&amp;$A82&amp;"'!O"&amp;$B82+59)</f>
        <v>0</v>
      </c>
      <c r="E82" s="180">
        <f t="array" aca="1" ref="E82" ca="1">INDIRECT("'"&amp;$A82&amp;"'!P"&amp;$B82+59)</f>
        <v>0</v>
      </c>
      <c r="F82" s="180">
        <f t="array" aca="1" ref="F82" ca="1">INDIRECT("'"&amp;$A82&amp;"'!Q"&amp;$B82+59)</f>
        <v>0</v>
      </c>
      <c r="G82" s="180">
        <f t="array" aca="1" ref="G82" ca="1">INDIRECT("'"&amp;$A82&amp;"'!R"&amp;$B82+59)</f>
        <v>0</v>
      </c>
      <c r="H82" s="180">
        <f t="array" aca="1" ref="H82" ca="1">INDIRECT("'"&amp;$A82&amp;"'!S"&amp;$B82+59)</f>
        <v>0</v>
      </c>
      <c r="I82" s="180">
        <f t="array" aca="1" ref="I82" ca="1">INDIRECT("'"&amp;$A82&amp;"'!t"&amp;$B82+59)</f>
        <v>0</v>
      </c>
    </row>
    <row r="83" spans="1:9" x14ac:dyDescent="0.35">
      <c r="A83" s="180">
        <f t="shared" si="2"/>
        <v>3</v>
      </c>
      <c r="B83" s="180">
        <f>COUNTIF(A$1:A83,A83)</f>
        <v>2</v>
      </c>
      <c r="C83" s="180">
        <f t="array" aca="1" ref="C83" ca="1">INDIRECT("'"&amp;A83&amp;"'!F"&amp;B83+59)</f>
        <v>0</v>
      </c>
      <c r="D83" s="180">
        <f t="array" aca="1" ref="D83" ca="1">INDIRECT("'"&amp;$A83&amp;"'!O"&amp;$B83+59)</f>
        <v>0</v>
      </c>
      <c r="E83" s="180">
        <f t="array" aca="1" ref="E83" ca="1">INDIRECT("'"&amp;$A83&amp;"'!P"&amp;$B83+59)</f>
        <v>0</v>
      </c>
      <c r="F83" s="180">
        <f t="array" aca="1" ref="F83" ca="1">INDIRECT("'"&amp;$A83&amp;"'!Q"&amp;$B83+59)</f>
        <v>0</v>
      </c>
      <c r="G83" s="180">
        <f t="array" aca="1" ref="G83" ca="1">INDIRECT("'"&amp;$A83&amp;"'!R"&amp;$B83+59)</f>
        <v>0</v>
      </c>
      <c r="H83" s="180">
        <f t="array" aca="1" ref="H83" ca="1">INDIRECT("'"&amp;$A83&amp;"'!S"&amp;$B83+59)</f>
        <v>0</v>
      </c>
      <c r="I83" s="180">
        <f t="array" aca="1" ref="I83" ca="1">INDIRECT("'"&amp;$A83&amp;"'!t"&amp;$B83+59)</f>
        <v>0</v>
      </c>
    </row>
    <row r="84" spans="1:9" x14ac:dyDescent="0.35">
      <c r="A84" s="180">
        <f t="shared" si="2"/>
        <v>3</v>
      </c>
      <c r="B84" s="180">
        <f>COUNTIF(A$1:A84,A84)</f>
        <v>3</v>
      </c>
      <c r="C84" s="180">
        <f t="array" aca="1" ref="C84" ca="1">INDIRECT("'"&amp;A84&amp;"'!F"&amp;B84+59)</f>
        <v>0</v>
      </c>
      <c r="D84" s="180">
        <f t="array" aca="1" ref="D84" ca="1">INDIRECT("'"&amp;$A84&amp;"'!O"&amp;$B84+59)</f>
        <v>0</v>
      </c>
      <c r="E84" s="180">
        <f t="array" aca="1" ref="E84" ca="1">INDIRECT("'"&amp;$A84&amp;"'!P"&amp;$B84+59)</f>
        <v>0</v>
      </c>
      <c r="F84" s="180">
        <f t="array" aca="1" ref="F84" ca="1">INDIRECT("'"&amp;$A84&amp;"'!Q"&amp;$B84+59)</f>
        <v>0</v>
      </c>
      <c r="G84" s="180">
        <f t="array" aca="1" ref="G84" ca="1">INDIRECT("'"&amp;$A84&amp;"'!R"&amp;$B84+59)</f>
        <v>0</v>
      </c>
      <c r="H84" s="180">
        <f t="array" aca="1" ref="H84" ca="1">INDIRECT("'"&amp;$A84&amp;"'!S"&amp;$B84+59)</f>
        <v>0</v>
      </c>
      <c r="I84" s="180">
        <f t="array" aca="1" ref="I84" ca="1">INDIRECT("'"&amp;$A84&amp;"'!t"&amp;$B84+59)</f>
        <v>0</v>
      </c>
    </row>
    <row r="85" spans="1:9" x14ac:dyDescent="0.35">
      <c r="A85" s="180">
        <f t="shared" si="2"/>
        <v>3</v>
      </c>
      <c r="B85" s="180">
        <f>COUNTIF(A$1:A85,A85)</f>
        <v>4</v>
      </c>
      <c r="C85" s="180">
        <f t="array" aca="1" ref="C85" ca="1">INDIRECT("'"&amp;A85&amp;"'!F"&amp;B85+59)</f>
        <v>0</v>
      </c>
      <c r="D85" s="180">
        <f t="array" aca="1" ref="D85" ca="1">INDIRECT("'"&amp;$A85&amp;"'!O"&amp;$B85+59)</f>
        <v>0</v>
      </c>
      <c r="E85" s="180">
        <f t="array" aca="1" ref="E85" ca="1">INDIRECT("'"&amp;$A85&amp;"'!P"&amp;$B85+59)</f>
        <v>0</v>
      </c>
      <c r="F85" s="180">
        <f t="array" aca="1" ref="F85" ca="1">INDIRECT("'"&amp;$A85&amp;"'!Q"&amp;$B85+59)</f>
        <v>0</v>
      </c>
      <c r="G85" s="180">
        <f t="array" aca="1" ref="G85" ca="1">INDIRECT("'"&amp;$A85&amp;"'!R"&amp;$B85+59)</f>
        <v>0</v>
      </c>
      <c r="H85" s="180">
        <f t="array" aca="1" ref="H85" ca="1">INDIRECT("'"&amp;$A85&amp;"'!S"&amp;$B85+59)</f>
        <v>0</v>
      </c>
      <c r="I85" s="180">
        <f t="array" aca="1" ref="I85" ca="1">INDIRECT("'"&amp;$A85&amp;"'!t"&amp;$B85+59)</f>
        <v>0</v>
      </c>
    </row>
    <row r="86" spans="1:9" x14ac:dyDescent="0.35">
      <c r="A86" s="180">
        <f t="shared" si="2"/>
        <v>3</v>
      </c>
      <c r="B86" s="180">
        <f>COUNTIF(A$1:A86,A86)</f>
        <v>5</v>
      </c>
      <c r="C86" s="180">
        <f t="array" aca="1" ref="C86" ca="1">INDIRECT("'"&amp;A86&amp;"'!F"&amp;B86+59)</f>
        <v>0</v>
      </c>
      <c r="D86" s="180">
        <f t="array" aca="1" ref="D86" ca="1">INDIRECT("'"&amp;$A86&amp;"'!O"&amp;$B86+59)</f>
        <v>0</v>
      </c>
      <c r="E86" s="180">
        <f t="array" aca="1" ref="E86" ca="1">INDIRECT("'"&amp;$A86&amp;"'!P"&amp;$B86+59)</f>
        <v>0</v>
      </c>
      <c r="F86" s="180">
        <f t="array" aca="1" ref="F86" ca="1">INDIRECT("'"&amp;$A86&amp;"'!Q"&amp;$B86+59)</f>
        <v>0</v>
      </c>
      <c r="G86" s="180">
        <f t="array" aca="1" ref="G86" ca="1">INDIRECT("'"&amp;$A86&amp;"'!R"&amp;$B86+59)</f>
        <v>0</v>
      </c>
      <c r="H86" s="180">
        <f t="array" aca="1" ref="H86" ca="1">INDIRECT("'"&amp;$A86&amp;"'!S"&amp;$B86+59)</f>
        <v>0</v>
      </c>
      <c r="I86" s="180">
        <f t="array" aca="1" ref="I86" ca="1">INDIRECT("'"&amp;$A86&amp;"'!t"&amp;$B86+59)</f>
        <v>0</v>
      </c>
    </row>
    <row r="87" spans="1:9" x14ac:dyDescent="0.35">
      <c r="A87" s="180">
        <f t="shared" si="2"/>
        <v>3</v>
      </c>
      <c r="B87" s="180">
        <f>COUNTIF(A$1:A87,A87)</f>
        <v>6</v>
      </c>
      <c r="C87" s="180">
        <f t="array" aca="1" ref="C87" ca="1">INDIRECT("'"&amp;A87&amp;"'!F"&amp;B87+59)</f>
        <v>0</v>
      </c>
      <c r="D87" s="180">
        <f t="array" aca="1" ref="D87" ca="1">INDIRECT("'"&amp;$A87&amp;"'!O"&amp;$B87+59)</f>
        <v>0</v>
      </c>
      <c r="E87" s="180">
        <f t="array" aca="1" ref="E87" ca="1">INDIRECT("'"&amp;$A87&amp;"'!P"&amp;$B87+59)</f>
        <v>0</v>
      </c>
      <c r="F87" s="180">
        <f t="array" aca="1" ref="F87" ca="1">INDIRECT("'"&amp;$A87&amp;"'!Q"&amp;$B87+59)</f>
        <v>0</v>
      </c>
      <c r="G87" s="180">
        <f t="array" aca="1" ref="G87" ca="1">INDIRECT("'"&amp;$A87&amp;"'!R"&amp;$B87+59)</f>
        <v>0</v>
      </c>
      <c r="H87" s="180">
        <f t="array" aca="1" ref="H87" ca="1">INDIRECT("'"&amp;$A87&amp;"'!S"&amp;$B87+59)</f>
        <v>0</v>
      </c>
      <c r="I87" s="180">
        <f t="array" aca="1" ref="I87" ca="1">INDIRECT("'"&amp;$A87&amp;"'!t"&amp;$B87+59)</f>
        <v>0</v>
      </c>
    </row>
    <row r="88" spans="1:9" x14ac:dyDescent="0.35">
      <c r="A88" s="180">
        <f t="shared" si="2"/>
        <v>3</v>
      </c>
      <c r="B88" s="180">
        <f>COUNTIF(A$1:A88,A88)</f>
        <v>7</v>
      </c>
      <c r="C88" s="180">
        <f t="array" aca="1" ref="C88" ca="1">INDIRECT("'"&amp;A88&amp;"'!F"&amp;B88+59)</f>
        <v>0</v>
      </c>
      <c r="D88" s="180">
        <f t="array" aca="1" ref="D88" ca="1">INDIRECT("'"&amp;$A88&amp;"'!O"&amp;$B88+59)</f>
        <v>0</v>
      </c>
      <c r="E88" s="180">
        <f t="array" aca="1" ref="E88" ca="1">INDIRECT("'"&amp;$A88&amp;"'!P"&amp;$B88+59)</f>
        <v>0</v>
      </c>
      <c r="F88" s="180">
        <f t="array" aca="1" ref="F88" ca="1">INDIRECT("'"&amp;$A88&amp;"'!Q"&amp;$B88+59)</f>
        <v>0</v>
      </c>
      <c r="G88" s="180">
        <f t="array" aca="1" ref="G88" ca="1">INDIRECT("'"&amp;$A88&amp;"'!R"&amp;$B88+59)</f>
        <v>0</v>
      </c>
      <c r="H88" s="180">
        <f t="array" aca="1" ref="H88" ca="1">INDIRECT("'"&amp;$A88&amp;"'!S"&amp;$B88+59)</f>
        <v>0</v>
      </c>
      <c r="I88" s="180">
        <f t="array" aca="1" ref="I88" ca="1">INDIRECT("'"&amp;$A88&amp;"'!t"&amp;$B88+59)</f>
        <v>0</v>
      </c>
    </row>
    <row r="89" spans="1:9" x14ac:dyDescent="0.35">
      <c r="A89" s="180">
        <f t="shared" si="2"/>
        <v>3</v>
      </c>
      <c r="B89" s="180">
        <f>COUNTIF(A$1:A89,A89)</f>
        <v>8</v>
      </c>
      <c r="C89" s="180">
        <f t="array" aca="1" ref="C89" ca="1">INDIRECT("'"&amp;A89&amp;"'!F"&amp;B89+59)</f>
        <v>0</v>
      </c>
      <c r="D89" s="180">
        <f t="array" aca="1" ref="D89" ca="1">INDIRECT("'"&amp;$A89&amp;"'!O"&amp;$B89+59)</f>
        <v>0</v>
      </c>
      <c r="E89" s="180">
        <f t="array" aca="1" ref="E89" ca="1">INDIRECT("'"&amp;$A89&amp;"'!P"&amp;$B89+59)</f>
        <v>0</v>
      </c>
      <c r="F89" s="180">
        <f t="array" aca="1" ref="F89" ca="1">INDIRECT("'"&amp;$A89&amp;"'!Q"&amp;$B89+59)</f>
        <v>0</v>
      </c>
      <c r="G89" s="180">
        <f t="array" aca="1" ref="G89" ca="1">INDIRECT("'"&amp;$A89&amp;"'!R"&amp;$B89+59)</f>
        <v>0</v>
      </c>
      <c r="H89" s="180">
        <f t="array" aca="1" ref="H89" ca="1">INDIRECT("'"&amp;$A89&amp;"'!S"&amp;$B89+59)</f>
        <v>0</v>
      </c>
      <c r="I89" s="180">
        <f t="array" aca="1" ref="I89" ca="1">INDIRECT("'"&amp;$A89&amp;"'!t"&amp;$B89+59)</f>
        <v>0</v>
      </c>
    </row>
    <row r="90" spans="1:9" x14ac:dyDescent="0.35">
      <c r="A90" s="180">
        <f t="shared" si="2"/>
        <v>3</v>
      </c>
      <c r="B90" s="180">
        <f>COUNTIF(A$1:A90,A90)</f>
        <v>9</v>
      </c>
      <c r="C90" s="180">
        <f t="array" aca="1" ref="C90" ca="1">INDIRECT("'"&amp;A90&amp;"'!F"&amp;B90+59)</f>
        <v>0</v>
      </c>
      <c r="D90" s="180">
        <f t="array" aca="1" ref="D90" ca="1">INDIRECT("'"&amp;$A90&amp;"'!O"&amp;$B90+59)</f>
        <v>0</v>
      </c>
      <c r="E90" s="180">
        <f t="array" aca="1" ref="E90" ca="1">INDIRECT("'"&amp;$A90&amp;"'!P"&amp;$B90+59)</f>
        <v>0</v>
      </c>
      <c r="F90" s="180">
        <f t="array" aca="1" ref="F90" ca="1">INDIRECT("'"&amp;$A90&amp;"'!Q"&amp;$B90+59)</f>
        <v>0</v>
      </c>
      <c r="G90" s="180">
        <f t="array" aca="1" ref="G90" ca="1">INDIRECT("'"&amp;$A90&amp;"'!R"&amp;$B90+59)</f>
        <v>0</v>
      </c>
      <c r="H90" s="180">
        <f t="array" aca="1" ref="H90" ca="1">INDIRECT("'"&amp;$A90&amp;"'!S"&amp;$B90+59)</f>
        <v>0</v>
      </c>
      <c r="I90" s="180">
        <f t="array" aca="1" ref="I90" ca="1">INDIRECT("'"&amp;$A90&amp;"'!t"&amp;$B90+59)</f>
        <v>0</v>
      </c>
    </row>
    <row r="91" spans="1:9" x14ac:dyDescent="0.35">
      <c r="A91" s="180">
        <f t="shared" si="2"/>
        <v>3</v>
      </c>
      <c r="B91" s="180">
        <f>COUNTIF(A$1:A91,A91)</f>
        <v>10</v>
      </c>
      <c r="C91" s="180">
        <f t="array" aca="1" ref="C91" ca="1">INDIRECT("'"&amp;A91&amp;"'!F"&amp;B91+59)</f>
        <v>0</v>
      </c>
      <c r="D91" s="180">
        <f t="array" aca="1" ref="D91" ca="1">INDIRECT("'"&amp;$A91&amp;"'!O"&amp;$B91+59)</f>
        <v>0</v>
      </c>
      <c r="E91" s="180">
        <f t="array" aca="1" ref="E91" ca="1">INDIRECT("'"&amp;$A91&amp;"'!P"&amp;$B91+59)</f>
        <v>0</v>
      </c>
      <c r="F91" s="180">
        <f t="array" aca="1" ref="F91" ca="1">INDIRECT("'"&amp;$A91&amp;"'!Q"&amp;$B91+59)</f>
        <v>0</v>
      </c>
      <c r="G91" s="180">
        <f t="array" aca="1" ref="G91" ca="1">INDIRECT("'"&amp;$A91&amp;"'!R"&amp;$B91+59)</f>
        <v>0</v>
      </c>
      <c r="H91" s="180">
        <f t="array" aca="1" ref="H91" ca="1">INDIRECT("'"&amp;$A91&amp;"'!S"&amp;$B91+59)</f>
        <v>0</v>
      </c>
      <c r="I91" s="180">
        <f t="array" aca="1" ref="I91" ca="1">INDIRECT("'"&amp;$A91&amp;"'!t"&amp;$B91+59)</f>
        <v>0</v>
      </c>
    </row>
    <row r="92" spans="1:9" x14ac:dyDescent="0.35">
      <c r="A92" s="180">
        <f t="shared" si="2"/>
        <v>3</v>
      </c>
      <c r="B92" s="180">
        <f>COUNTIF(A$1:A92,A92)</f>
        <v>11</v>
      </c>
      <c r="C92" s="180">
        <f t="array" aca="1" ref="C92" ca="1">INDIRECT("'"&amp;A92&amp;"'!F"&amp;B92+59)</f>
        <v>0</v>
      </c>
      <c r="D92" s="180">
        <f t="array" aca="1" ref="D92" ca="1">INDIRECT("'"&amp;$A92&amp;"'!O"&amp;$B92+59)</f>
        <v>0</v>
      </c>
      <c r="E92" s="180">
        <f t="array" aca="1" ref="E92" ca="1">INDIRECT("'"&amp;$A92&amp;"'!P"&amp;$B92+59)</f>
        <v>0</v>
      </c>
      <c r="F92" s="180">
        <f t="array" aca="1" ref="F92" ca="1">INDIRECT("'"&amp;$A92&amp;"'!Q"&amp;$B92+59)</f>
        <v>0</v>
      </c>
      <c r="G92" s="180">
        <f t="array" aca="1" ref="G92" ca="1">INDIRECT("'"&amp;$A92&amp;"'!R"&amp;$B92+59)</f>
        <v>0</v>
      </c>
      <c r="H92" s="180">
        <f t="array" aca="1" ref="H92" ca="1">INDIRECT("'"&amp;$A92&amp;"'!S"&amp;$B92+59)</f>
        <v>0</v>
      </c>
      <c r="I92" s="180">
        <f t="array" aca="1" ref="I92" ca="1">INDIRECT("'"&amp;$A92&amp;"'!t"&amp;$B92+59)</f>
        <v>0</v>
      </c>
    </row>
    <row r="93" spans="1:9" x14ac:dyDescent="0.35">
      <c r="A93" s="180">
        <f t="shared" si="2"/>
        <v>3</v>
      </c>
      <c r="B93" s="180">
        <f>COUNTIF(A$1:A93,A93)</f>
        <v>12</v>
      </c>
      <c r="C93" s="180">
        <f t="array" aca="1" ref="C93" ca="1">INDIRECT("'"&amp;A93&amp;"'!F"&amp;B93+59)</f>
        <v>0</v>
      </c>
      <c r="D93" s="180">
        <f t="array" aca="1" ref="D93" ca="1">INDIRECT("'"&amp;$A93&amp;"'!O"&amp;$B93+59)</f>
        <v>0</v>
      </c>
      <c r="E93" s="180">
        <f t="array" aca="1" ref="E93" ca="1">INDIRECT("'"&amp;$A93&amp;"'!P"&amp;$B93+59)</f>
        <v>0</v>
      </c>
      <c r="F93" s="180">
        <f t="array" aca="1" ref="F93" ca="1">INDIRECT("'"&amp;$A93&amp;"'!Q"&amp;$B93+59)</f>
        <v>0</v>
      </c>
      <c r="G93" s="180">
        <f t="array" aca="1" ref="G93" ca="1">INDIRECT("'"&amp;$A93&amp;"'!R"&amp;$B93+59)</f>
        <v>0</v>
      </c>
      <c r="H93" s="180">
        <f t="array" aca="1" ref="H93" ca="1">INDIRECT("'"&amp;$A93&amp;"'!S"&amp;$B93+59)</f>
        <v>0</v>
      </c>
      <c r="I93" s="180">
        <f t="array" aca="1" ref="I93" ca="1">INDIRECT("'"&amp;$A93&amp;"'!t"&amp;$B93+59)</f>
        <v>0</v>
      </c>
    </row>
    <row r="94" spans="1:9" x14ac:dyDescent="0.35">
      <c r="A94" s="180">
        <f t="shared" si="2"/>
        <v>3</v>
      </c>
      <c r="B94" s="180">
        <f>COUNTIF(A$1:A94,A94)</f>
        <v>13</v>
      </c>
      <c r="C94" s="180">
        <f t="array" aca="1" ref="C94" ca="1">INDIRECT("'"&amp;A94&amp;"'!F"&amp;B94+59)</f>
        <v>0</v>
      </c>
      <c r="D94" s="180">
        <f t="array" aca="1" ref="D94" ca="1">INDIRECT("'"&amp;$A94&amp;"'!O"&amp;$B94+59)</f>
        <v>0</v>
      </c>
      <c r="E94" s="180">
        <f t="array" aca="1" ref="E94" ca="1">INDIRECT("'"&amp;$A94&amp;"'!P"&amp;$B94+59)</f>
        <v>0</v>
      </c>
      <c r="F94" s="180">
        <f t="array" aca="1" ref="F94" ca="1">INDIRECT("'"&amp;$A94&amp;"'!Q"&amp;$B94+59)</f>
        <v>0</v>
      </c>
      <c r="G94" s="180">
        <f t="array" aca="1" ref="G94" ca="1">INDIRECT("'"&amp;$A94&amp;"'!R"&amp;$B94+59)</f>
        <v>0</v>
      </c>
      <c r="H94" s="180">
        <f t="array" aca="1" ref="H94" ca="1">INDIRECT("'"&amp;$A94&amp;"'!S"&amp;$B94+59)</f>
        <v>0</v>
      </c>
      <c r="I94" s="180">
        <f t="array" aca="1" ref="I94" ca="1">INDIRECT("'"&amp;$A94&amp;"'!t"&amp;$B94+59)</f>
        <v>0</v>
      </c>
    </row>
    <row r="95" spans="1:9" x14ac:dyDescent="0.35">
      <c r="A95" s="180">
        <f t="shared" si="2"/>
        <v>3</v>
      </c>
      <c r="B95" s="180">
        <f>COUNTIF(A$1:A95,A95)</f>
        <v>14</v>
      </c>
      <c r="C95" s="180">
        <f t="array" aca="1" ref="C95" ca="1">INDIRECT("'"&amp;A95&amp;"'!F"&amp;B95+59)</f>
        <v>0</v>
      </c>
      <c r="D95" s="180">
        <f t="array" aca="1" ref="D95" ca="1">INDIRECT("'"&amp;$A95&amp;"'!O"&amp;$B95+59)</f>
        <v>0</v>
      </c>
      <c r="E95" s="180">
        <f t="array" aca="1" ref="E95" ca="1">INDIRECT("'"&amp;$A95&amp;"'!P"&amp;$B95+59)</f>
        <v>0</v>
      </c>
      <c r="F95" s="180">
        <f t="array" aca="1" ref="F95" ca="1">INDIRECT("'"&amp;$A95&amp;"'!Q"&amp;$B95+59)</f>
        <v>0</v>
      </c>
      <c r="G95" s="180">
        <f t="array" aca="1" ref="G95" ca="1">INDIRECT("'"&amp;$A95&amp;"'!R"&amp;$B95+59)</f>
        <v>0</v>
      </c>
      <c r="H95" s="180">
        <f t="array" aca="1" ref="H95" ca="1">INDIRECT("'"&amp;$A95&amp;"'!S"&amp;$B95+59)</f>
        <v>0</v>
      </c>
      <c r="I95" s="180">
        <f t="array" aca="1" ref="I95" ca="1">INDIRECT("'"&amp;$A95&amp;"'!t"&amp;$B95+59)</f>
        <v>0</v>
      </c>
    </row>
    <row r="96" spans="1:9" x14ac:dyDescent="0.35">
      <c r="A96" s="180">
        <f t="shared" si="2"/>
        <v>3</v>
      </c>
      <c r="B96" s="180">
        <f>COUNTIF(A$1:A96,A96)</f>
        <v>15</v>
      </c>
      <c r="C96" s="180">
        <f t="array" aca="1" ref="C96" ca="1">INDIRECT("'"&amp;A96&amp;"'!F"&amp;B96+59)</f>
        <v>0</v>
      </c>
      <c r="D96" s="180">
        <f t="array" aca="1" ref="D96" ca="1">INDIRECT("'"&amp;$A96&amp;"'!O"&amp;$B96+59)</f>
        <v>0</v>
      </c>
      <c r="E96" s="180">
        <f t="array" aca="1" ref="E96" ca="1">INDIRECT("'"&amp;$A96&amp;"'!P"&amp;$B96+59)</f>
        <v>0</v>
      </c>
      <c r="F96" s="180">
        <f t="array" aca="1" ref="F96" ca="1">INDIRECT("'"&amp;$A96&amp;"'!Q"&amp;$B96+59)</f>
        <v>0</v>
      </c>
      <c r="G96" s="180">
        <f t="array" aca="1" ref="G96" ca="1">INDIRECT("'"&amp;$A96&amp;"'!R"&amp;$B96+59)</f>
        <v>0</v>
      </c>
      <c r="H96" s="180">
        <f t="array" aca="1" ref="H96" ca="1">INDIRECT("'"&amp;$A96&amp;"'!S"&amp;$B96+59)</f>
        <v>0</v>
      </c>
      <c r="I96" s="180">
        <f t="array" aca="1" ref="I96" ca="1">INDIRECT("'"&amp;$A96&amp;"'!t"&amp;$B96+59)</f>
        <v>0</v>
      </c>
    </row>
    <row r="97" spans="1:9" x14ac:dyDescent="0.35">
      <c r="A97" s="180">
        <f t="shared" si="2"/>
        <v>3</v>
      </c>
      <c r="B97" s="180">
        <f>COUNTIF(A$1:A97,A97)</f>
        <v>16</v>
      </c>
      <c r="C97" s="180">
        <f t="array" aca="1" ref="C97" ca="1">INDIRECT("'"&amp;A97&amp;"'!F"&amp;B97+59)</f>
        <v>0</v>
      </c>
      <c r="D97" s="180">
        <f t="array" aca="1" ref="D97" ca="1">INDIRECT("'"&amp;$A97&amp;"'!O"&amp;$B97+59)</f>
        <v>0</v>
      </c>
      <c r="E97" s="180">
        <f t="array" aca="1" ref="E97" ca="1">INDIRECT("'"&amp;$A97&amp;"'!P"&amp;$B97+59)</f>
        <v>0</v>
      </c>
      <c r="F97" s="180">
        <f t="array" aca="1" ref="F97" ca="1">INDIRECT("'"&amp;$A97&amp;"'!Q"&amp;$B97+59)</f>
        <v>0</v>
      </c>
      <c r="G97" s="180">
        <f t="array" aca="1" ref="G97" ca="1">INDIRECT("'"&amp;$A97&amp;"'!R"&amp;$B97+59)</f>
        <v>0</v>
      </c>
      <c r="H97" s="180">
        <f t="array" aca="1" ref="H97" ca="1">INDIRECT("'"&amp;$A97&amp;"'!S"&amp;$B97+59)</f>
        <v>0</v>
      </c>
      <c r="I97" s="180">
        <f t="array" aca="1" ref="I97" ca="1">INDIRECT("'"&amp;$A97&amp;"'!t"&amp;$B97+59)</f>
        <v>0</v>
      </c>
    </row>
    <row r="98" spans="1:9" x14ac:dyDescent="0.35">
      <c r="A98" s="180">
        <f t="shared" si="2"/>
        <v>3</v>
      </c>
      <c r="B98" s="180">
        <f>COUNTIF(A$1:A98,A98)</f>
        <v>17</v>
      </c>
      <c r="C98" s="180">
        <f t="array" aca="1" ref="C98" ca="1">INDIRECT("'"&amp;A98&amp;"'!F"&amp;B98+59)</f>
        <v>0</v>
      </c>
      <c r="D98" s="180">
        <f t="array" aca="1" ref="D98" ca="1">INDIRECT("'"&amp;$A98&amp;"'!O"&amp;$B98+59)</f>
        <v>0</v>
      </c>
      <c r="E98" s="180">
        <f t="array" aca="1" ref="E98" ca="1">INDIRECT("'"&amp;$A98&amp;"'!P"&amp;$B98+59)</f>
        <v>0</v>
      </c>
      <c r="F98" s="180">
        <f t="array" aca="1" ref="F98" ca="1">INDIRECT("'"&amp;$A98&amp;"'!Q"&amp;$B98+59)</f>
        <v>0</v>
      </c>
      <c r="G98" s="180">
        <f t="array" aca="1" ref="G98" ca="1">INDIRECT("'"&amp;$A98&amp;"'!R"&amp;$B98+59)</f>
        <v>0</v>
      </c>
      <c r="H98" s="180">
        <f t="array" aca="1" ref="H98" ca="1">INDIRECT("'"&amp;$A98&amp;"'!S"&amp;$B98+59)</f>
        <v>0</v>
      </c>
      <c r="I98" s="180">
        <f t="array" aca="1" ref="I98" ca="1">INDIRECT("'"&amp;$A98&amp;"'!t"&amp;$B98+59)</f>
        <v>0</v>
      </c>
    </row>
    <row r="99" spans="1:9" x14ac:dyDescent="0.35">
      <c r="A99" s="180">
        <f t="shared" si="2"/>
        <v>3</v>
      </c>
      <c r="B99" s="180">
        <f>COUNTIF(A$1:A99,A99)</f>
        <v>18</v>
      </c>
      <c r="C99" s="180">
        <f t="array" aca="1" ref="C99" ca="1">INDIRECT("'"&amp;A99&amp;"'!F"&amp;B99+59)</f>
        <v>0</v>
      </c>
      <c r="D99" s="180">
        <f t="array" aca="1" ref="D99" ca="1">INDIRECT("'"&amp;$A99&amp;"'!O"&amp;$B99+59)</f>
        <v>0</v>
      </c>
      <c r="E99" s="180">
        <f t="array" aca="1" ref="E99" ca="1">INDIRECT("'"&amp;$A99&amp;"'!P"&amp;$B99+59)</f>
        <v>0</v>
      </c>
      <c r="F99" s="180">
        <f t="array" aca="1" ref="F99" ca="1">INDIRECT("'"&amp;$A99&amp;"'!Q"&amp;$B99+59)</f>
        <v>0</v>
      </c>
      <c r="G99" s="180">
        <f t="array" aca="1" ref="G99" ca="1">INDIRECT("'"&amp;$A99&amp;"'!R"&amp;$B99+59)</f>
        <v>0</v>
      </c>
      <c r="H99" s="180">
        <f t="array" aca="1" ref="H99" ca="1">INDIRECT("'"&amp;$A99&amp;"'!S"&amp;$B99+59)</f>
        <v>0</v>
      </c>
      <c r="I99" s="180">
        <f t="array" aca="1" ref="I99" ca="1">INDIRECT("'"&amp;$A99&amp;"'!t"&amp;$B99+59)</f>
        <v>0</v>
      </c>
    </row>
    <row r="100" spans="1:9" x14ac:dyDescent="0.35">
      <c r="A100" s="180">
        <f t="shared" si="2"/>
        <v>3</v>
      </c>
      <c r="B100" s="180">
        <f>COUNTIF(A$1:A100,A100)</f>
        <v>19</v>
      </c>
      <c r="C100" s="180">
        <f t="array" aca="1" ref="C100" ca="1">INDIRECT("'"&amp;A100&amp;"'!F"&amp;B100+59)</f>
        <v>0</v>
      </c>
      <c r="D100" s="180">
        <f t="array" aca="1" ref="D100" ca="1">INDIRECT("'"&amp;$A100&amp;"'!O"&amp;$B100+59)</f>
        <v>0</v>
      </c>
      <c r="E100" s="180">
        <f t="array" aca="1" ref="E100" ca="1">INDIRECT("'"&amp;$A100&amp;"'!P"&amp;$B100+59)</f>
        <v>0</v>
      </c>
      <c r="F100" s="180">
        <f t="array" aca="1" ref="F100" ca="1">INDIRECT("'"&amp;$A100&amp;"'!Q"&amp;$B100+59)</f>
        <v>0</v>
      </c>
      <c r="G100" s="180">
        <f t="array" aca="1" ref="G100" ca="1">INDIRECT("'"&amp;$A100&amp;"'!R"&amp;$B100+59)</f>
        <v>0</v>
      </c>
      <c r="H100" s="180">
        <f t="array" aca="1" ref="H100" ca="1">INDIRECT("'"&amp;$A100&amp;"'!S"&amp;$B100+59)</f>
        <v>0</v>
      </c>
      <c r="I100" s="180">
        <f t="array" aca="1" ref="I100" ca="1">INDIRECT("'"&amp;$A100&amp;"'!t"&amp;$B100+59)</f>
        <v>0</v>
      </c>
    </row>
    <row r="101" spans="1:9" x14ac:dyDescent="0.35">
      <c r="A101" s="180">
        <f t="shared" si="2"/>
        <v>3</v>
      </c>
      <c r="B101" s="180">
        <f>COUNTIF(A$1:A101,A101)</f>
        <v>20</v>
      </c>
      <c r="C101" s="180">
        <f t="array" aca="1" ref="C101" ca="1">INDIRECT("'"&amp;A101&amp;"'!F"&amp;B101+59)</f>
        <v>0</v>
      </c>
      <c r="D101" s="180">
        <f t="array" aca="1" ref="D101" ca="1">INDIRECT("'"&amp;$A101&amp;"'!O"&amp;$B101+59)</f>
        <v>0</v>
      </c>
      <c r="E101" s="180">
        <f t="array" aca="1" ref="E101" ca="1">INDIRECT("'"&amp;$A101&amp;"'!P"&amp;$B101+59)</f>
        <v>0</v>
      </c>
      <c r="F101" s="180">
        <f t="array" aca="1" ref="F101" ca="1">INDIRECT("'"&amp;$A101&amp;"'!Q"&amp;$B101+59)</f>
        <v>0</v>
      </c>
      <c r="G101" s="180">
        <f t="array" aca="1" ref="G101" ca="1">INDIRECT("'"&amp;$A101&amp;"'!R"&amp;$B101+59)</f>
        <v>0</v>
      </c>
      <c r="H101" s="180">
        <f t="array" aca="1" ref="H101" ca="1">INDIRECT("'"&amp;$A101&amp;"'!S"&amp;$B101+59)</f>
        <v>0</v>
      </c>
      <c r="I101" s="180">
        <f t="array" aca="1" ref="I101" ca="1">INDIRECT("'"&amp;$A101&amp;"'!t"&amp;$B101+59)</f>
        <v>0</v>
      </c>
    </row>
    <row r="102" spans="1:9" x14ac:dyDescent="0.35">
      <c r="A102" s="180">
        <f t="shared" si="2"/>
        <v>3</v>
      </c>
      <c r="B102" s="180">
        <f>COUNTIF(A$1:A102,A102)</f>
        <v>21</v>
      </c>
      <c r="C102" s="180">
        <f t="array" aca="1" ref="C102" ca="1">INDIRECT("'"&amp;A102&amp;"'!F"&amp;B102+59)</f>
        <v>0</v>
      </c>
      <c r="D102" s="180">
        <f t="array" aca="1" ref="D102" ca="1">INDIRECT("'"&amp;$A102&amp;"'!O"&amp;$B102+59)</f>
        <v>0</v>
      </c>
      <c r="E102" s="180">
        <f t="array" aca="1" ref="E102" ca="1">INDIRECT("'"&amp;$A102&amp;"'!P"&amp;$B102+59)</f>
        <v>0</v>
      </c>
      <c r="F102" s="180">
        <f t="array" aca="1" ref="F102" ca="1">INDIRECT("'"&amp;$A102&amp;"'!Q"&amp;$B102+59)</f>
        <v>0</v>
      </c>
      <c r="G102" s="180">
        <f t="array" aca="1" ref="G102" ca="1">INDIRECT("'"&amp;$A102&amp;"'!R"&amp;$B102+59)</f>
        <v>0</v>
      </c>
      <c r="H102" s="180">
        <f t="array" aca="1" ref="H102" ca="1">INDIRECT("'"&amp;$A102&amp;"'!S"&amp;$B102+59)</f>
        <v>0</v>
      </c>
      <c r="I102" s="180">
        <f t="array" aca="1" ref="I102" ca="1">INDIRECT("'"&amp;$A102&amp;"'!t"&amp;$B102+59)</f>
        <v>0</v>
      </c>
    </row>
    <row r="103" spans="1:9" x14ac:dyDescent="0.35">
      <c r="A103" s="180">
        <f t="shared" si="2"/>
        <v>3</v>
      </c>
      <c r="B103" s="180">
        <f>COUNTIF(A$1:A103,A103)</f>
        <v>22</v>
      </c>
      <c r="C103" s="180">
        <f t="array" aca="1" ref="C103" ca="1">INDIRECT("'"&amp;A103&amp;"'!F"&amp;B103+59)</f>
        <v>0</v>
      </c>
      <c r="D103" s="180">
        <f t="array" aca="1" ref="D103" ca="1">INDIRECT("'"&amp;$A103&amp;"'!O"&amp;$B103+59)</f>
        <v>0</v>
      </c>
      <c r="E103" s="180">
        <f t="array" aca="1" ref="E103" ca="1">INDIRECT("'"&amp;$A103&amp;"'!P"&amp;$B103+59)</f>
        <v>0</v>
      </c>
      <c r="F103" s="180">
        <f t="array" aca="1" ref="F103" ca="1">INDIRECT("'"&amp;$A103&amp;"'!Q"&amp;$B103+59)</f>
        <v>0</v>
      </c>
      <c r="G103" s="180">
        <f t="array" aca="1" ref="G103" ca="1">INDIRECT("'"&amp;$A103&amp;"'!R"&amp;$B103+59)</f>
        <v>0</v>
      </c>
      <c r="H103" s="180">
        <f t="array" aca="1" ref="H103" ca="1">INDIRECT("'"&amp;$A103&amp;"'!S"&amp;$B103+59)</f>
        <v>0</v>
      </c>
      <c r="I103" s="180">
        <f t="array" aca="1" ref="I103" ca="1">INDIRECT("'"&amp;$A103&amp;"'!t"&amp;$B103+59)</f>
        <v>0</v>
      </c>
    </row>
    <row r="104" spans="1:9" x14ac:dyDescent="0.35">
      <c r="A104" s="180">
        <f t="shared" si="2"/>
        <v>3</v>
      </c>
      <c r="B104" s="180">
        <f>COUNTIF(A$1:A104,A104)</f>
        <v>23</v>
      </c>
      <c r="C104" s="180">
        <f t="array" aca="1" ref="C104" ca="1">INDIRECT("'"&amp;A104&amp;"'!F"&amp;B104+59)</f>
        <v>0</v>
      </c>
      <c r="D104" s="180">
        <f t="array" aca="1" ref="D104" ca="1">INDIRECT("'"&amp;$A104&amp;"'!O"&amp;$B104+59)</f>
        <v>0</v>
      </c>
      <c r="E104" s="180">
        <f t="array" aca="1" ref="E104" ca="1">INDIRECT("'"&amp;$A104&amp;"'!P"&amp;$B104+59)</f>
        <v>0</v>
      </c>
      <c r="F104" s="180">
        <f t="array" aca="1" ref="F104" ca="1">INDIRECT("'"&amp;$A104&amp;"'!Q"&amp;$B104+59)</f>
        <v>0</v>
      </c>
      <c r="G104" s="180">
        <f t="array" aca="1" ref="G104" ca="1">INDIRECT("'"&amp;$A104&amp;"'!R"&amp;$B104+59)</f>
        <v>0</v>
      </c>
      <c r="H104" s="180">
        <f t="array" aca="1" ref="H104" ca="1">INDIRECT("'"&amp;$A104&amp;"'!S"&amp;$B104+59)</f>
        <v>0</v>
      </c>
      <c r="I104" s="180">
        <f t="array" aca="1" ref="I104" ca="1">INDIRECT("'"&amp;$A104&amp;"'!t"&amp;$B104+59)</f>
        <v>0</v>
      </c>
    </row>
    <row r="105" spans="1:9" x14ac:dyDescent="0.35">
      <c r="A105" s="180">
        <f t="shared" si="2"/>
        <v>3</v>
      </c>
      <c r="B105" s="180">
        <f>COUNTIF(A$1:A105,A105)</f>
        <v>24</v>
      </c>
      <c r="C105" s="180">
        <f t="array" aca="1" ref="C105" ca="1">INDIRECT("'"&amp;A105&amp;"'!F"&amp;B105+59)</f>
        <v>0</v>
      </c>
      <c r="D105" s="180">
        <f t="array" aca="1" ref="D105" ca="1">INDIRECT("'"&amp;$A105&amp;"'!O"&amp;$B105+59)</f>
        <v>0</v>
      </c>
      <c r="E105" s="180">
        <f t="array" aca="1" ref="E105" ca="1">INDIRECT("'"&amp;$A105&amp;"'!P"&amp;$B105+59)</f>
        <v>0</v>
      </c>
      <c r="F105" s="180">
        <f t="array" aca="1" ref="F105" ca="1">INDIRECT("'"&amp;$A105&amp;"'!Q"&amp;$B105+59)</f>
        <v>0</v>
      </c>
      <c r="G105" s="180">
        <f t="array" aca="1" ref="G105" ca="1">INDIRECT("'"&amp;$A105&amp;"'!R"&amp;$B105+59)</f>
        <v>0</v>
      </c>
      <c r="H105" s="180">
        <f t="array" aca="1" ref="H105" ca="1">INDIRECT("'"&amp;$A105&amp;"'!S"&amp;$B105+59)</f>
        <v>0</v>
      </c>
      <c r="I105" s="180">
        <f t="array" aca="1" ref="I105" ca="1">INDIRECT("'"&amp;$A105&amp;"'!t"&amp;$B105+59)</f>
        <v>0</v>
      </c>
    </row>
    <row r="106" spans="1:9" x14ac:dyDescent="0.35">
      <c r="A106" s="180">
        <f t="shared" si="2"/>
        <v>3</v>
      </c>
      <c r="B106" s="180">
        <f>COUNTIF(A$1:A106,A106)</f>
        <v>25</v>
      </c>
      <c r="C106" s="180">
        <f t="array" aca="1" ref="C106" ca="1">INDIRECT("'"&amp;A106&amp;"'!F"&amp;B106+59)</f>
        <v>0</v>
      </c>
      <c r="D106" s="180">
        <f t="array" aca="1" ref="D106" ca="1">INDIRECT("'"&amp;$A106&amp;"'!O"&amp;$B106+59)</f>
        <v>0</v>
      </c>
      <c r="E106" s="180">
        <f t="array" aca="1" ref="E106" ca="1">INDIRECT("'"&amp;$A106&amp;"'!P"&amp;$B106+59)</f>
        <v>0</v>
      </c>
      <c r="F106" s="180">
        <f t="array" aca="1" ref="F106" ca="1">INDIRECT("'"&amp;$A106&amp;"'!Q"&amp;$B106+59)</f>
        <v>0</v>
      </c>
      <c r="G106" s="180">
        <f t="array" aca="1" ref="G106" ca="1">INDIRECT("'"&amp;$A106&amp;"'!R"&amp;$B106+59)</f>
        <v>0</v>
      </c>
      <c r="H106" s="180">
        <f t="array" aca="1" ref="H106" ca="1">INDIRECT("'"&amp;$A106&amp;"'!S"&amp;$B106+59)</f>
        <v>0</v>
      </c>
      <c r="I106" s="180">
        <f t="array" aca="1" ref="I106" ca="1">INDIRECT("'"&amp;$A106&amp;"'!t"&amp;$B106+59)</f>
        <v>0</v>
      </c>
    </row>
    <row r="107" spans="1:9" x14ac:dyDescent="0.35">
      <c r="A107" s="180">
        <f t="shared" si="2"/>
        <v>3</v>
      </c>
      <c r="B107" s="180">
        <f>COUNTIF(A$1:A107,A107)</f>
        <v>26</v>
      </c>
      <c r="C107" s="180">
        <f t="array" aca="1" ref="C107" ca="1">INDIRECT("'"&amp;A107&amp;"'!F"&amp;B107+59)</f>
        <v>0</v>
      </c>
      <c r="D107" s="180">
        <f t="array" aca="1" ref="D107" ca="1">INDIRECT("'"&amp;$A107&amp;"'!O"&amp;$B107+59)</f>
        <v>0</v>
      </c>
      <c r="E107" s="180">
        <f t="array" aca="1" ref="E107" ca="1">INDIRECT("'"&amp;$A107&amp;"'!P"&amp;$B107+59)</f>
        <v>0</v>
      </c>
      <c r="F107" s="180">
        <f t="array" aca="1" ref="F107" ca="1">INDIRECT("'"&amp;$A107&amp;"'!Q"&amp;$B107+59)</f>
        <v>0</v>
      </c>
      <c r="G107" s="180">
        <f t="array" aca="1" ref="G107" ca="1">INDIRECT("'"&amp;$A107&amp;"'!R"&amp;$B107+59)</f>
        <v>0</v>
      </c>
      <c r="H107" s="180">
        <f t="array" aca="1" ref="H107" ca="1">INDIRECT("'"&amp;$A107&amp;"'!S"&amp;$B107+59)</f>
        <v>0</v>
      </c>
      <c r="I107" s="180">
        <f t="array" aca="1" ref="I107" ca="1">INDIRECT("'"&amp;$A107&amp;"'!t"&amp;$B107+59)</f>
        <v>0</v>
      </c>
    </row>
    <row r="108" spans="1:9" x14ac:dyDescent="0.35">
      <c r="A108" s="180">
        <f t="shared" si="2"/>
        <v>3</v>
      </c>
      <c r="B108" s="180">
        <f>COUNTIF(A$1:A108,A108)</f>
        <v>27</v>
      </c>
      <c r="C108" s="180">
        <f t="array" aca="1" ref="C108" ca="1">INDIRECT("'"&amp;A108&amp;"'!F"&amp;B108+59)</f>
        <v>0</v>
      </c>
      <c r="D108" s="180">
        <f t="array" aca="1" ref="D108" ca="1">INDIRECT("'"&amp;$A108&amp;"'!O"&amp;$B108+59)</f>
        <v>0</v>
      </c>
      <c r="E108" s="180">
        <f t="array" aca="1" ref="E108" ca="1">INDIRECT("'"&amp;$A108&amp;"'!P"&amp;$B108+59)</f>
        <v>0</v>
      </c>
      <c r="F108" s="180">
        <f t="array" aca="1" ref="F108" ca="1">INDIRECT("'"&amp;$A108&amp;"'!Q"&amp;$B108+59)</f>
        <v>0</v>
      </c>
      <c r="G108" s="180">
        <f t="array" aca="1" ref="G108" ca="1">INDIRECT("'"&amp;$A108&amp;"'!R"&amp;$B108+59)</f>
        <v>0</v>
      </c>
      <c r="H108" s="180">
        <f t="array" aca="1" ref="H108" ca="1">INDIRECT("'"&amp;$A108&amp;"'!S"&amp;$B108+59)</f>
        <v>0</v>
      </c>
      <c r="I108" s="180">
        <f t="array" aca="1" ref="I108" ca="1">INDIRECT("'"&amp;$A108&amp;"'!t"&amp;$B108+59)</f>
        <v>0</v>
      </c>
    </row>
    <row r="109" spans="1:9" x14ac:dyDescent="0.35">
      <c r="A109" s="180">
        <f t="shared" si="2"/>
        <v>3</v>
      </c>
      <c r="B109" s="180">
        <f>COUNTIF(A$1:A109,A109)</f>
        <v>28</v>
      </c>
      <c r="C109" s="180">
        <f t="array" aca="1" ref="C109" ca="1">INDIRECT("'"&amp;A109&amp;"'!F"&amp;B109+59)</f>
        <v>0</v>
      </c>
      <c r="D109" s="180">
        <f t="array" aca="1" ref="D109" ca="1">INDIRECT("'"&amp;$A109&amp;"'!O"&amp;$B109+59)</f>
        <v>0</v>
      </c>
      <c r="E109" s="180">
        <f t="array" aca="1" ref="E109" ca="1">INDIRECT("'"&amp;$A109&amp;"'!P"&amp;$B109+59)</f>
        <v>0</v>
      </c>
      <c r="F109" s="180">
        <f t="array" aca="1" ref="F109" ca="1">INDIRECT("'"&amp;$A109&amp;"'!Q"&amp;$B109+59)</f>
        <v>0</v>
      </c>
      <c r="G109" s="180">
        <f t="array" aca="1" ref="G109" ca="1">INDIRECT("'"&amp;$A109&amp;"'!R"&amp;$B109+59)</f>
        <v>0</v>
      </c>
      <c r="H109" s="180">
        <f t="array" aca="1" ref="H109" ca="1">INDIRECT("'"&amp;$A109&amp;"'!S"&amp;$B109+59)</f>
        <v>0</v>
      </c>
      <c r="I109" s="180">
        <f t="array" aca="1" ref="I109" ca="1">INDIRECT("'"&amp;$A109&amp;"'!t"&amp;$B109+59)</f>
        <v>0</v>
      </c>
    </row>
    <row r="110" spans="1:9" x14ac:dyDescent="0.35">
      <c r="A110" s="180">
        <f t="shared" si="2"/>
        <v>3</v>
      </c>
      <c r="B110" s="180">
        <f>COUNTIF(A$1:A110,A110)</f>
        <v>29</v>
      </c>
      <c r="C110" s="180">
        <f t="array" aca="1" ref="C110" ca="1">INDIRECT("'"&amp;A110&amp;"'!F"&amp;B110+59)</f>
        <v>0</v>
      </c>
      <c r="D110" s="180">
        <f t="array" aca="1" ref="D110" ca="1">INDIRECT("'"&amp;$A110&amp;"'!O"&amp;$B110+59)</f>
        <v>0</v>
      </c>
      <c r="E110" s="180">
        <f t="array" aca="1" ref="E110" ca="1">INDIRECT("'"&amp;$A110&amp;"'!P"&amp;$B110+59)</f>
        <v>0</v>
      </c>
      <c r="F110" s="180">
        <f t="array" aca="1" ref="F110" ca="1">INDIRECT("'"&amp;$A110&amp;"'!Q"&amp;$B110+59)</f>
        <v>0</v>
      </c>
      <c r="G110" s="180">
        <f t="array" aca="1" ref="G110" ca="1">INDIRECT("'"&amp;$A110&amp;"'!R"&amp;$B110+59)</f>
        <v>0</v>
      </c>
      <c r="H110" s="180">
        <f t="array" aca="1" ref="H110" ca="1">INDIRECT("'"&amp;$A110&amp;"'!S"&amp;$B110+59)</f>
        <v>0</v>
      </c>
      <c r="I110" s="180">
        <f t="array" aca="1" ref="I110" ca="1">INDIRECT("'"&amp;$A110&amp;"'!t"&amp;$B110+59)</f>
        <v>0</v>
      </c>
    </row>
    <row r="111" spans="1:9" x14ac:dyDescent="0.35">
      <c r="A111" s="180">
        <f t="shared" si="2"/>
        <v>3</v>
      </c>
      <c r="B111" s="180">
        <f>COUNTIF(A$1:A111,A111)</f>
        <v>30</v>
      </c>
      <c r="C111" s="180">
        <f t="array" aca="1" ref="C111" ca="1">INDIRECT("'"&amp;A111&amp;"'!F"&amp;B111+59)</f>
        <v>0</v>
      </c>
      <c r="D111" s="180">
        <f t="array" aca="1" ref="D111" ca="1">INDIRECT("'"&amp;$A111&amp;"'!O"&amp;$B111+59)</f>
        <v>0</v>
      </c>
      <c r="E111" s="180">
        <f t="array" aca="1" ref="E111" ca="1">INDIRECT("'"&amp;$A111&amp;"'!P"&amp;$B111+59)</f>
        <v>0</v>
      </c>
      <c r="F111" s="180">
        <f t="array" aca="1" ref="F111" ca="1">INDIRECT("'"&amp;$A111&amp;"'!Q"&amp;$B111+59)</f>
        <v>0</v>
      </c>
      <c r="G111" s="180">
        <f t="array" aca="1" ref="G111" ca="1">INDIRECT("'"&amp;$A111&amp;"'!R"&amp;$B111+59)</f>
        <v>0</v>
      </c>
      <c r="H111" s="180">
        <f t="array" aca="1" ref="H111" ca="1">INDIRECT("'"&amp;$A111&amp;"'!S"&amp;$B111+59)</f>
        <v>0</v>
      </c>
      <c r="I111" s="180">
        <f t="array" aca="1" ref="I111" ca="1">INDIRECT("'"&amp;$A111&amp;"'!t"&amp;$B111+59)</f>
        <v>0</v>
      </c>
    </row>
    <row r="112" spans="1:9" x14ac:dyDescent="0.35">
      <c r="A112" s="180">
        <f t="shared" si="2"/>
        <v>3</v>
      </c>
      <c r="B112" s="180">
        <f>COUNTIF(A$1:A112,A112)</f>
        <v>31</v>
      </c>
      <c r="C112" s="180">
        <f t="array" aca="1" ref="C112" ca="1">INDIRECT("'"&amp;A112&amp;"'!F"&amp;B112+59)</f>
        <v>0</v>
      </c>
      <c r="D112" s="180">
        <f t="array" aca="1" ref="D112" ca="1">INDIRECT("'"&amp;$A112&amp;"'!O"&amp;$B112+59)</f>
        <v>0</v>
      </c>
      <c r="E112" s="180">
        <f t="array" aca="1" ref="E112" ca="1">INDIRECT("'"&amp;$A112&amp;"'!P"&amp;$B112+59)</f>
        <v>0</v>
      </c>
      <c r="F112" s="180">
        <f t="array" aca="1" ref="F112" ca="1">INDIRECT("'"&amp;$A112&amp;"'!Q"&amp;$B112+59)</f>
        <v>0</v>
      </c>
      <c r="G112" s="180">
        <f t="array" aca="1" ref="G112" ca="1">INDIRECT("'"&amp;$A112&amp;"'!R"&amp;$B112+59)</f>
        <v>0</v>
      </c>
      <c r="H112" s="180">
        <f t="array" aca="1" ref="H112" ca="1">INDIRECT("'"&amp;$A112&amp;"'!S"&amp;$B112+59)</f>
        <v>0</v>
      </c>
      <c r="I112" s="180">
        <f t="array" aca="1" ref="I112" ca="1">INDIRECT("'"&amp;$A112&amp;"'!t"&amp;$B112+59)</f>
        <v>0</v>
      </c>
    </row>
    <row r="113" spans="1:9" x14ac:dyDescent="0.35">
      <c r="A113" s="180">
        <f t="shared" si="2"/>
        <v>3</v>
      </c>
      <c r="B113" s="180">
        <f>COUNTIF(A$1:A113,A113)</f>
        <v>32</v>
      </c>
      <c r="C113" s="180">
        <f t="array" aca="1" ref="C113" ca="1">INDIRECT("'"&amp;A113&amp;"'!F"&amp;B113+59)</f>
        <v>0</v>
      </c>
      <c r="D113" s="180">
        <f t="array" aca="1" ref="D113" ca="1">INDIRECT("'"&amp;$A113&amp;"'!O"&amp;$B113+59)</f>
        <v>0</v>
      </c>
      <c r="E113" s="180">
        <f t="array" aca="1" ref="E113" ca="1">INDIRECT("'"&amp;$A113&amp;"'!P"&amp;$B113+59)</f>
        <v>0</v>
      </c>
      <c r="F113" s="180">
        <f t="array" aca="1" ref="F113" ca="1">INDIRECT("'"&amp;$A113&amp;"'!Q"&amp;$B113+59)</f>
        <v>0</v>
      </c>
      <c r="G113" s="180">
        <f t="array" aca="1" ref="G113" ca="1">INDIRECT("'"&amp;$A113&amp;"'!R"&amp;$B113+59)</f>
        <v>0</v>
      </c>
      <c r="H113" s="180">
        <f t="array" aca="1" ref="H113" ca="1">INDIRECT("'"&amp;$A113&amp;"'!S"&amp;$B113+59)</f>
        <v>0</v>
      </c>
      <c r="I113" s="180">
        <f t="array" aca="1" ref="I113" ca="1">INDIRECT("'"&amp;$A113&amp;"'!t"&amp;$B113+59)</f>
        <v>0</v>
      </c>
    </row>
    <row r="114" spans="1:9" x14ac:dyDescent="0.35">
      <c r="A114" s="180">
        <f t="shared" si="2"/>
        <v>3</v>
      </c>
      <c r="B114" s="180">
        <f>COUNTIF(A$1:A114,A114)</f>
        <v>33</v>
      </c>
      <c r="C114" s="180">
        <f t="array" aca="1" ref="C114" ca="1">INDIRECT("'"&amp;A114&amp;"'!F"&amp;B114+59)</f>
        <v>0</v>
      </c>
      <c r="D114" s="180">
        <f t="array" aca="1" ref="D114" ca="1">INDIRECT("'"&amp;$A114&amp;"'!O"&amp;$B114+59)</f>
        <v>0</v>
      </c>
      <c r="E114" s="180">
        <f t="array" aca="1" ref="E114" ca="1">INDIRECT("'"&amp;$A114&amp;"'!P"&amp;$B114+59)</f>
        <v>0</v>
      </c>
      <c r="F114" s="180">
        <f t="array" aca="1" ref="F114" ca="1">INDIRECT("'"&amp;$A114&amp;"'!Q"&amp;$B114+59)</f>
        <v>0</v>
      </c>
      <c r="G114" s="180">
        <f t="array" aca="1" ref="G114" ca="1">INDIRECT("'"&amp;$A114&amp;"'!R"&amp;$B114+59)</f>
        <v>0</v>
      </c>
      <c r="H114" s="180">
        <f t="array" aca="1" ref="H114" ca="1">INDIRECT("'"&amp;$A114&amp;"'!S"&amp;$B114+59)</f>
        <v>0</v>
      </c>
      <c r="I114" s="180">
        <f t="array" aca="1" ref="I114" ca="1">INDIRECT("'"&amp;$A114&amp;"'!t"&amp;$B114+59)</f>
        <v>0</v>
      </c>
    </row>
    <row r="115" spans="1:9" x14ac:dyDescent="0.35">
      <c r="A115" s="180">
        <f t="shared" si="2"/>
        <v>3</v>
      </c>
      <c r="B115" s="180">
        <f>COUNTIF(A$1:A115,A115)</f>
        <v>34</v>
      </c>
      <c r="C115" s="180">
        <f t="array" aca="1" ref="C115" ca="1">INDIRECT("'"&amp;A115&amp;"'!F"&amp;B115+59)</f>
        <v>0</v>
      </c>
      <c r="D115" s="180">
        <f t="array" aca="1" ref="D115" ca="1">INDIRECT("'"&amp;$A115&amp;"'!O"&amp;$B115+59)</f>
        <v>0</v>
      </c>
      <c r="E115" s="180">
        <f t="array" aca="1" ref="E115" ca="1">INDIRECT("'"&amp;$A115&amp;"'!P"&amp;$B115+59)</f>
        <v>0</v>
      </c>
      <c r="F115" s="180">
        <f t="array" aca="1" ref="F115" ca="1">INDIRECT("'"&amp;$A115&amp;"'!Q"&amp;$B115+59)</f>
        <v>0</v>
      </c>
      <c r="G115" s="180">
        <f t="array" aca="1" ref="G115" ca="1">INDIRECT("'"&amp;$A115&amp;"'!R"&amp;$B115+59)</f>
        <v>0</v>
      </c>
      <c r="H115" s="180">
        <f t="array" aca="1" ref="H115" ca="1">INDIRECT("'"&amp;$A115&amp;"'!S"&amp;$B115+59)</f>
        <v>0</v>
      </c>
      <c r="I115" s="180">
        <f t="array" aca="1" ref="I115" ca="1">INDIRECT("'"&amp;$A115&amp;"'!t"&amp;$B115+59)</f>
        <v>0</v>
      </c>
    </row>
    <row r="116" spans="1:9" x14ac:dyDescent="0.35">
      <c r="A116" s="180">
        <f t="shared" si="2"/>
        <v>3</v>
      </c>
      <c r="B116" s="180">
        <f>COUNTIF(A$1:A116,A116)</f>
        <v>35</v>
      </c>
      <c r="C116" s="180">
        <f t="array" aca="1" ref="C116" ca="1">INDIRECT("'"&amp;A116&amp;"'!F"&amp;B116+59)</f>
        <v>0</v>
      </c>
      <c r="D116" s="180">
        <f t="array" aca="1" ref="D116" ca="1">INDIRECT("'"&amp;$A116&amp;"'!O"&amp;$B116+59)</f>
        <v>0</v>
      </c>
      <c r="E116" s="180">
        <f t="array" aca="1" ref="E116" ca="1">INDIRECT("'"&amp;$A116&amp;"'!P"&amp;$B116+59)</f>
        <v>0</v>
      </c>
      <c r="F116" s="180">
        <f t="array" aca="1" ref="F116" ca="1">INDIRECT("'"&amp;$A116&amp;"'!Q"&amp;$B116+59)</f>
        <v>0</v>
      </c>
      <c r="G116" s="180">
        <f t="array" aca="1" ref="G116" ca="1">INDIRECT("'"&amp;$A116&amp;"'!R"&amp;$B116+59)</f>
        <v>0</v>
      </c>
      <c r="H116" s="180">
        <f t="array" aca="1" ref="H116" ca="1">INDIRECT("'"&amp;$A116&amp;"'!S"&amp;$B116+59)</f>
        <v>0</v>
      </c>
      <c r="I116" s="180">
        <f t="array" aca="1" ref="I116" ca="1">INDIRECT("'"&amp;$A116&amp;"'!t"&amp;$B116+59)</f>
        <v>0</v>
      </c>
    </row>
    <row r="117" spans="1:9" x14ac:dyDescent="0.35">
      <c r="A117" s="180">
        <f t="shared" si="2"/>
        <v>3</v>
      </c>
      <c r="B117" s="180">
        <f>COUNTIF(A$1:A117,A117)</f>
        <v>36</v>
      </c>
      <c r="C117" s="180">
        <f t="array" aca="1" ref="C117" ca="1">INDIRECT("'"&amp;A117&amp;"'!F"&amp;B117+59)</f>
        <v>0</v>
      </c>
      <c r="D117" s="180">
        <f t="array" aca="1" ref="D117" ca="1">INDIRECT("'"&amp;$A117&amp;"'!O"&amp;$B117+59)</f>
        <v>0</v>
      </c>
      <c r="E117" s="180">
        <f t="array" aca="1" ref="E117" ca="1">INDIRECT("'"&amp;$A117&amp;"'!P"&amp;$B117+59)</f>
        <v>0</v>
      </c>
      <c r="F117" s="180">
        <f t="array" aca="1" ref="F117" ca="1">INDIRECT("'"&amp;$A117&amp;"'!Q"&amp;$B117+59)</f>
        <v>0</v>
      </c>
      <c r="G117" s="180">
        <f t="array" aca="1" ref="G117" ca="1">INDIRECT("'"&amp;$A117&amp;"'!R"&amp;$B117+59)</f>
        <v>0</v>
      </c>
      <c r="H117" s="180">
        <f t="array" aca="1" ref="H117" ca="1">INDIRECT("'"&amp;$A117&amp;"'!S"&amp;$B117+59)</f>
        <v>0</v>
      </c>
      <c r="I117" s="180">
        <f t="array" aca="1" ref="I117" ca="1">INDIRECT("'"&amp;$A117&amp;"'!t"&amp;$B117+59)</f>
        <v>0</v>
      </c>
    </row>
    <row r="118" spans="1:9" x14ac:dyDescent="0.35">
      <c r="A118" s="180">
        <f t="shared" si="2"/>
        <v>3</v>
      </c>
      <c r="B118" s="180">
        <f>COUNTIF(A$1:A118,A118)</f>
        <v>37</v>
      </c>
      <c r="C118" s="180">
        <f t="array" aca="1" ref="C118" ca="1">INDIRECT("'"&amp;A118&amp;"'!F"&amp;B118+59)</f>
        <v>0</v>
      </c>
      <c r="D118" s="180">
        <f t="array" aca="1" ref="D118" ca="1">INDIRECT("'"&amp;$A118&amp;"'!O"&amp;$B118+59)</f>
        <v>0</v>
      </c>
      <c r="E118" s="180">
        <f t="array" aca="1" ref="E118" ca="1">INDIRECT("'"&amp;$A118&amp;"'!P"&amp;$B118+59)</f>
        <v>0</v>
      </c>
      <c r="F118" s="180">
        <f t="array" aca="1" ref="F118" ca="1">INDIRECT("'"&amp;$A118&amp;"'!Q"&amp;$B118+59)</f>
        <v>0</v>
      </c>
      <c r="G118" s="180">
        <f t="array" aca="1" ref="G118" ca="1">INDIRECT("'"&amp;$A118&amp;"'!R"&amp;$B118+59)</f>
        <v>0</v>
      </c>
      <c r="H118" s="180">
        <f t="array" aca="1" ref="H118" ca="1">INDIRECT("'"&amp;$A118&amp;"'!S"&amp;$B118+59)</f>
        <v>0</v>
      </c>
      <c r="I118" s="180">
        <f t="array" aca="1" ref="I118" ca="1">INDIRECT("'"&amp;$A118&amp;"'!t"&amp;$B118+59)</f>
        <v>0</v>
      </c>
    </row>
    <row r="119" spans="1:9" x14ac:dyDescent="0.35">
      <c r="A119" s="180">
        <f t="shared" si="2"/>
        <v>3</v>
      </c>
      <c r="B119" s="180">
        <f>COUNTIF(A$1:A119,A119)</f>
        <v>38</v>
      </c>
      <c r="C119" s="180">
        <f t="array" aca="1" ref="C119" ca="1">INDIRECT("'"&amp;A119&amp;"'!F"&amp;B119+59)</f>
        <v>0</v>
      </c>
      <c r="D119" s="180">
        <f t="array" aca="1" ref="D119" ca="1">INDIRECT("'"&amp;$A119&amp;"'!O"&amp;$B119+59)</f>
        <v>0</v>
      </c>
      <c r="E119" s="180">
        <f t="array" aca="1" ref="E119" ca="1">INDIRECT("'"&amp;$A119&amp;"'!P"&amp;$B119+59)</f>
        <v>0</v>
      </c>
      <c r="F119" s="180">
        <f t="array" aca="1" ref="F119" ca="1">INDIRECT("'"&amp;$A119&amp;"'!Q"&amp;$B119+59)</f>
        <v>0</v>
      </c>
      <c r="G119" s="180">
        <f t="array" aca="1" ref="G119" ca="1">INDIRECT("'"&amp;$A119&amp;"'!R"&amp;$B119+59)</f>
        <v>0</v>
      </c>
      <c r="H119" s="180">
        <f t="array" aca="1" ref="H119" ca="1">INDIRECT("'"&amp;$A119&amp;"'!S"&amp;$B119+59)</f>
        <v>0</v>
      </c>
      <c r="I119" s="180">
        <f t="array" aca="1" ref="I119" ca="1">INDIRECT("'"&amp;$A119&amp;"'!t"&amp;$B119+59)</f>
        <v>0</v>
      </c>
    </row>
    <row r="120" spans="1:9" x14ac:dyDescent="0.35">
      <c r="A120" s="180">
        <f t="shared" si="2"/>
        <v>3</v>
      </c>
      <c r="B120" s="180">
        <f>COUNTIF(A$1:A120,A120)</f>
        <v>39</v>
      </c>
      <c r="C120" s="180">
        <f t="array" aca="1" ref="C120" ca="1">INDIRECT("'"&amp;A120&amp;"'!F"&amp;B120+59)</f>
        <v>0</v>
      </c>
      <c r="D120" s="180">
        <f t="array" aca="1" ref="D120" ca="1">INDIRECT("'"&amp;$A120&amp;"'!O"&amp;$B120+59)</f>
        <v>0</v>
      </c>
      <c r="E120" s="180">
        <f t="array" aca="1" ref="E120" ca="1">INDIRECT("'"&amp;$A120&amp;"'!P"&amp;$B120+59)</f>
        <v>0</v>
      </c>
      <c r="F120" s="180">
        <f t="array" aca="1" ref="F120" ca="1">INDIRECT("'"&amp;$A120&amp;"'!Q"&amp;$B120+59)</f>
        <v>0</v>
      </c>
      <c r="G120" s="180">
        <f t="array" aca="1" ref="G120" ca="1">INDIRECT("'"&amp;$A120&amp;"'!R"&amp;$B120+59)</f>
        <v>0</v>
      </c>
      <c r="H120" s="180">
        <f t="array" aca="1" ref="H120" ca="1">INDIRECT("'"&amp;$A120&amp;"'!S"&amp;$B120+59)</f>
        <v>0</v>
      </c>
      <c r="I120" s="180">
        <f t="array" aca="1" ref="I120" ca="1">INDIRECT("'"&amp;$A120&amp;"'!t"&amp;$B120+59)</f>
        <v>0</v>
      </c>
    </row>
    <row r="121" spans="1:9" x14ac:dyDescent="0.35">
      <c r="A121" s="180">
        <f t="shared" si="2"/>
        <v>3</v>
      </c>
      <c r="B121" s="180">
        <f>COUNTIF(A$1:A121,A121)</f>
        <v>40</v>
      </c>
      <c r="C121" s="180">
        <f t="array" aca="1" ref="C121" ca="1">INDIRECT("'"&amp;A121&amp;"'!F"&amp;B121+59)</f>
        <v>0</v>
      </c>
      <c r="D121" s="180">
        <f t="array" aca="1" ref="D121" ca="1">INDIRECT("'"&amp;$A121&amp;"'!O"&amp;$B121+59)</f>
        <v>0</v>
      </c>
      <c r="E121" s="180">
        <f t="array" aca="1" ref="E121" ca="1">INDIRECT("'"&amp;$A121&amp;"'!P"&amp;$B121+59)</f>
        <v>0</v>
      </c>
      <c r="F121" s="180">
        <f t="array" aca="1" ref="F121" ca="1">INDIRECT("'"&amp;$A121&amp;"'!Q"&amp;$B121+59)</f>
        <v>0</v>
      </c>
      <c r="G121" s="180">
        <f t="array" aca="1" ref="G121" ca="1">INDIRECT("'"&amp;$A121&amp;"'!R"&amp;$B121+59)</f>
        <v>0</v>
      </c>
      <c r="H121" s="180">
        <f t="array" aca="1" ref="H121" ca="1">INDIRECT("'"&amp;$A121&amp;"'!S"&amp;$B121+59)</f>
        <v>0</v>
      </c>
      <c r="I121" s="180">
        <f t="array" aca="1" ref="I121" ca="1">INDIRECT("'"&amp;$A121&amp;"'!t"&amp;$B121+59)</f>
        <v>0</v>
      </c>
    </row>
    <row r="122" spans="1:9" x14ac:dyDescent="0.35">
      <c r="A122" s="180">
        <f t="shared" si="2"/>
        <v>3</v>
      </c>
      <c r="B122" s="180">
        <f>COUNTIF(A$1:A122,A122)</f>
        <v>41</v>
      </c>
      <c r="C122" s="180">
        <f t="array" aca="1" ref="C122" ca="1">INDIRECT("'"&amp;A122&amp;"'!F"&amp;B122+59)</f>
        <v>0</v>
      </c>
      <c r="D122" s="180">
        <f t="array" aca="1" ref="D122" ca="1">INDIRECT("'"&amp;$A122&amp;"'!O"&amp;$B122+59)</f>
        <v>0</v>
      </c>
      <c r="E122" s="180">
        <f t="array" aca="1" ref="E122" ca="1">INDIRECT("'"&amp;$A122&amp;"'!P"&amp;$B122+59)</f>
        <v>0</v>
      </c>
      <c r="F122" s="180">
        <f t="array" aca="1" ref="F122" ca="1">INDIRECT("'"&amp;$A122&amp;"'!Q"&amp;$B122+59)</f>
        <v>0</v>
      </c>
      <c r="G122" s="180">
        <f t="array" aca="1" ref="G122" ca="1">INDIRECT("'"&amp;$A122&amp;"'!R"&amp;$B122+59)</f>
        <v>0</v>
      </c>
      <c r="H122" s="180">
        <f t="array" aca="1" ref="H122" ca="1">INDIRECT("'"&amp;$A122&amp;"'!S"&amp;$B122+59)</f>
        <v>0</v>
      </c>
      <c r="I122" s="180">
        <f t="array" aca="1" ref="I122" ca="1">INDIRECT("'"&amp;$A122&amp;"'!t"&amp;$B122+59)</f>
        <v>0</v>
      </c>
    </row>
    <row r="123" spans="1:9" x14ac:dyDescent="0.35">
      <c r="A123" s="180">
        <f t="shared" si="2"/>
        <v>4</v>
      </c>
      <c r="B123" s="180">
        <f>COUNTIF(A$1:A123,A123)</f>
        <v>1</v>
      </c>
      <c r="C123" s="180">
        <f t="array" aca="1" ref="C123" ca="1">INDIRECT("'"&amp;A123&amp;"'!F"&amp;B123+59)</f>
        <v>0</v>
      </c>
      <c r="D123" s="180">
        <f t="array" aca="1" ref="D123" ca="1">INDIRECT("'"&amp;$A123&amp;"'!O"&amp;$B123+59)</f>
        <v>0</v>
      </c>
      <c r="E123" s="180">
        <f t="array" aca="1" ref="E123" ca="1">INDIRECT("'"&amp;$A123&amp;"'!P"&amp;$B123+59)</f>
        <v>0</v>
      </c>
      <c r="F123" s="180">
        <f t="array" aca="1" ref="F123" ca="1">INDIRECT("'"&amp;$A123&amp;"'!Q"&amp;$B123+59)</f>
        <v>0</v>
      </c>
      <c r="G123" s="180">
        <f t="array" aca="1" ref="G123" ca="1">INDIRECT("'"&amp;$A123&amp;"'!R"&amp;$B123+59)</f>
        <v>0</v>
      </c>
      <c r="H123" s="180">
        <f t="array" aca="1" ref="H123" ca="1">INDIRECT("'"&amp;$A123&amp;"'!S"&amp;$B123+59)</f>
        <v>0</v>
      </c>
      <c r="I123" s="180">
        <f t="array" aca="1" ref="I123" ca="1">INDIRECT("'"&amp;$A123&amp;"'!t"&amp;$B123+59)</f>
        <v>0</v>
      </c>
    </row>
    <row r="124" spans="1:9" x14ac:dyDescent="0.35">
      <c r="A124" s="180">
        <f t="shared" si="2"/>
        <v>4</v>
      </c>
      <c r="B124" s="180">
        <f>COUNTIF(A$1:A124,A124)</f>
        <v>2</v>
      </c>
      <c r="C124" s="180">
        <f t="array" aca="1" ref="C124" ca="1">INDIRECT("'"&amp;A124&amp;"'!F"&amp;B124+59)</f>
        <v>0</v>
      </c>
      <c r="D124" s="180">
        <f t="array" aca="1" ref="D124" ca="1">INDIRECT("'"&amp;$A124&amp;"'!O"&amp;$B124+59)</f>
        <v>0</v>
      </c>
      <c r="E124" s="180">
        <f t="array" aca="1" ref="E124" ca="1">INDIRECT("'"&amp;$A124&amp;"'!P"&amp;$B124+59)</f>
        <v>0</v>
      </c>
      <c r="F124" s="180">
        <f t="array" aca="1" ref="F124" ca="1">INDIRECT("'"&amp;$A124&amp;"'!Q"&amp;$B124+59)</f>
        <v>0</v>
      </c>
      <c r="G124" s="180">
        <f t="array" aca="1" ref="G124" ca="1">INDIRECT("'"&amp;$A124&amp;"'!R"&amp;$B124+59)</f>
        <v>0</v>
      </c>
      <c r="H124" s="180">
        <f t="array" aca="1" ref="H124" ca="1">INDIRECT("'"&amp;$A124&amp;"'!S"&amp;$B124+59)</f>
        <v>0</v>
      </c>
      <c r="I124" s="180">
        <f t="array" aca="1" ref="I124" ca="1">INDIRECT("'"&amp;$A124&amp;"'!t"&amp;$B124+59)</f>
        <v>0</v>
      </c>
    </row>
    <row r="125" spans="1:9" x14ac:dyDescent="0.35">
      <c r="A125" s="180">
        <f t="shared" si="2"/>
        <v>4</v>
      </c>
      <c r="B125" s="180">
        <f>COUNTIF(A$1:A125,A125)</f>
        <v>3</v>
      </c>
      <c r="C125" s="180">
        <f t="array" aca="1" ref="C125" ca="1">INDIRECT("'"&amp;A125&amp;"'!F"&amp;B125+59)</f>
        <v>0</v>
      </c>
      <c r="D125" s="180">
        <f t="array" aca="1" ref="D125" ca="1">INDIRECT("'"&amp;$A125&amp;"'!O"&amp;$B125+59)</f>
        <v>0</v>
      </c>
      <c r="E125" s="180">
        <f t="array" aca="1" ref="E125" ca="1">INDIRECT("'"&amp;$A125&amp;"'!P"&amp;$B125+59)</f>
        <v>0</v>
      </c>
      <c r="F125" s="180">
        <f t="array" aca="1" ref="F125" ca="1">INDIRECT("'"&amp;$A125&amp;"'!Q"&amp;$B125+59)</f>
        <v>0</v>
      </c>
      <c r="G125" s="180">
        <f t="array" aca="1" ref="G125" ca="1">INDIRECT("'"&amp;$A125&amp;"'!R"&amp;$B125+59)</f>
        <v>0</v>
      </c>
      <c r="H125" s="180">
        <f t="array" aca="1" ref="H125" ca="1">INDIRECT("'"&amp;$A125&amp;"'!S"&amp;$B125+59)</f>
        <v>0</v>
      </c>
      <c r="I125" s="180">
        <f t="array" aca="1" ref="I125" ca="1">INDIRECT("'"&amp;$A125&amp;"'!t"&amp;$B125+59)</f>
        <v>0</v>
      </c>
    </row>
    <row r="126" spans="1:9" x14ac:dyDescent="0.35">
      <c r="A126" s="180">
        <f t="shared" si="2"/>
        <v>4</v>
      </c>
      <c r="B126" s="180">
        <f>COUNTIF(A$1:A126,A126)</f>
        <v>4</v>
      </c>
      <c r="C126" s="180">
        <f t="array" aca="1" ref="C126" ca="1">INDIRECT("'"&amp;A126&amp;"'!F"&amp;B126+59)</f>
        <v>0</v>
      </c>
      <c r="D126" s="180">
        <f t="array" aca="1" ref="D126" ca="1">INDIRECT("'"&amp;$A126&amp;"'!O"&amp;$B126+59)</f>
        <v>0</v>
      </c>
      <c r="E126" s="180">
        <f t="array" aca="1" ref="E126" ca="1">INDIRECT("'"&amp;$A126&amp;"'!P"&amp;$B126+59)</f>
        <v>0</v>
      </c>
      <c r="F126" s="180">
        <f t="array" aca="1" ref="F126" ca="1">INDIRECT("'"&amp;$A126&amp;"'!Q"&amp;$B126+59)</f>
        <v>0</v>
      </c>
      <c r="G126" s="180">
        <f t="array" aca="1" ref="G126" ca="1">INDIRECT("'"&amp;$A126&amp;"'!R"&amp;$B126+59)</f>
        <v>0</v>
      </c>
      <c r="H126" s="180">
        <f t="array" aca="1" ref="H126" ca="1">INDIRECT("'"&amp;$A126&amp;"'!S"&amp;$B126+59)</f>
        <v>0</v>
      </c>
      <c r="I126" s="180">
        <f t="array" aca="1" ref="I126" ca="1">INDIRECT("'"&amp;$A126&amp;"'!t"&amp;$B126+59)</f>
        <v>0</v>
      </c>
    </row>
    <row r="127" spans="1:9" x14ac:dyDescent="0.35">
      <c r="A127" s="180">
        <f t="shared" si="2"/>
        <v>4</v>
      </c>
      <c r="B127" s="180">
        <f>COUNTIF(A$1:A127,A127)</f>
        <v>5</v>
      </c>
      <c r="C127" s="180">
        <f t="array" aca="1" ref="C127" ca="1">INDIRECT("'"&amp;A127&amp;"'!F"&amp;B127+59)</f>
        <v>0</v>
      </c>
      <c r="D127" s="180">
        <f t="array" aca="1" ref="D127" ca="1">INDIRECT("'"&amp;$A127&amp;"'!O"&amp;$B127+59)</f>
        <v>0</v>
      </c>
      <c r="E127" s="180">
        <f t="array" aca="1" ref="E127" ca="1">INDIRECT("'"&amp;$A127&amp;"'!P"&amp;$B127+59)</f>
        <v>0</v>
      </c>
      <c r="F127" s="180">
        <f t="array" aca="1" ref="F127" ca="1">INDIRECT("'"&amp;$A127&amp;"'!Q"&amp;$B127+59)</f>
        <v>0</v>
      </c>
      <c r="G127" s="180">
        <f t="array" aca="1" ref="G127" ca="1">INDIRECT("'"&amp;$A127&amp;"'!R"&amp;$B127+59)</f>
        <v>0</v>
      </c>
      <c r="H127" s="180">
        <f t="array" aca="1" ref="H127" ca="1">INDIRECT("'"&amp;$A127&amp;"'!S"&amp;$B127+59)</f>
        <v>0</v>
      </c>
      <c r="I127" s="180">
        <f t="array" aca="1" ref="I127" ca="1">INDIRECT("'"&amp;$A127&amp;"'!t"&amp;$B127+59)</f>
        <v>0</v>
      </c>
    </row>
    <row r="128" spans="1:9" x14ac:dyDescent="0.35">
      <c r="A128" s="180">
        <f t="shared" si="2"/>
        <v>4</v>
      </c>
      <c r="B128" s="180">
        <f>COUNTIF(A$1:A128,A128)</f>
        <v>6</v>
      </c>
      <c r="C128" s="180">
        <f t="array" aca="1" ref="C128" ca="1">INDIRECT("'"&amp;A128&amp;"'!F"&amp;B128+59)</f>
        <v>0</v>
      </c>
      <c r="D128" s="180">
        <f t="array" aca="1" ref="D128" ca="1">INDIRECT("'"&amp;$A128&amp;"'!O"&amp;$B128+59)</f>
        <v>0</v>
      </c>
      <c r="E128" s="180">
        <f t="array" aca="1" ref="E128" ca="1">INDIRECT("'"&amp;$A128&amp;"'!P"&amp;$B128+59)</f>
        <v>0</v>
      </c>
      <c r="F128" s="180">
        <f t="array" aca="1" ref="F128" ca="1">INDIRECT("'"&amp;$A128&amp;"'!Q"&amp;$B128+59)</f>
        <v>0</v>
      </c>
      <c r="G128" s="180">
        <f t="array" aca="1" ref="G128" ca="1">INDIRECT("'"&amp;$A128&amp;"'!R"&amp;$B128+59)</f>
        <v>0</v>
      </c>
      <c r="H128" s="180">
        <f t="array" aca="1" ref="H128" ca="1">INDIRECT("'"&amp;$A128&amp;"'!S"&amp;$B128+59)</f>
        <v>0</v>
      </c>
      <c r="I128" s="180">
        <f t="array" aca="1" ref="I128" ca="1">INDIRECT("'"&amp;$A128&amp;"'!t"&amp;$B128+59)</f>
        <v>0</v>
      </c>
    </row>
    <row r="129" spans="1:9" x14ac:dyDescent="0.35">
      <c r="A129" s="180">
        <f t="shared" si="2"/>
        <v>4</v>
      </c>
      <c r="B129" s="180">
        <f>COUNTIF(A$1:A129,A129)</f>
        <v>7</v>
      </c>
      <c r="C129" s="180">
        <f t="array" aca="1" ref="C129" ca="1">INDIRECT("'"&amp;A129&amp;"'!F"&amp;B129+59)</f>
        <v>0</v>
      </c>
      <c r="D129" s="180">
        <f t="array" aca="1" ref="D129" ca="1">INDIRECT("'"&amp;$A129&amp;"'!O"&amp;$B129+59)</f>
        <v>0</v>
      </c>
      <c r="E129" s="180">
        <f t="array" aca="1" ref="E129" ca="1">INDIRECT("'"&amp;$A129&amp;"'!P"&amp;$B129+59)</f>
        <v>0</v>
      </c>
      <c r="F129" s="180">
        <f t="array" aca="1" ref="F129" ca="1">INDIRECT("'"&amp;$A129&amp;"'!Q"&amp;$B129+59)</f>
        <v>0</v>
      </c>
      <c r="G129" s="180">
        <f t="array" aca="1" ref="G129" ca="1">INDIRECT("'"&amp;$A129&amp;"'!R"&amp;$B129+59)</f>
        <v>0</v>
      </c>
      <c r="H129" s="180">
        <f t="array" aca="1" ref="H129" ca="1">INDIRECT("'"&amp;$A129&amp;"'!S"&amp;$B129+59)</f>
        <v>0</v>
      </c>
      <c r="I129" s="180">
        <f t="array" aca="1" ref="I129" ca="1">INDIRECT("'"&amp;$A129&amp;"'!t"&amp;$B129+59)</f>
        <v>0</v>
      </c>
    </row>
    <row r="130" spans="1:9" x14ac:dyDescent="0.35">
      <c r="A130" s="180">
        <f t="shared" ref="A130:A193" si="3">ROUNDDOWN(((ROW()+41)/41),0)</f>
        <v>4</v>
      </c>
      <c r="B130" s="180">
        <f>COUNTIF(A$1:A130,A130)</f>
        <v>8</v>
      </c>
      <c r="C130" s="180">
        <f t="array" aca="1" ref="C130" ca="1">INDIRECT("'"&amp;A130&amp;"'!F"&amp;B130+59)</f>
        <v>0</v>
      </c>
      <c r="D130" s="180">
        <f t="array" aca="1" ref="D130" ca="1">INDIRECT("'"&amp;$A130&amp;"'!O"&amp;$B130+59)</f>
        <v>0</v>
      </c>
      <c r="E130" s="180">
        <f t="array" aca="1" ref="E130" ca="1">INDIRECT("'"&amp;$A130&amp;"'!P"&amp;$B130+59)</f>
        <v>0</v>
      </c>
      <c r="F130" s="180">
        <f t="array" aca="1" ref="F130" ca="1">INDIRECT("'"&amp;$A130&amp;"'!Q"&amp;$B130+59)</f>
        <v>0</v>
      </c>
      <c r="G130" s="180">
        <f t="array" aca="1" ref="G130" ca="1">INDIRECT("'"&amp;$A130&amp;"'!R"&amp;$B130+59)</f>
        <v>0</v>
      </c>
      <c r="H130" s="180">
        <f t="array" aca="1" ref="H130" ca="1">INDIRECT("'"&amp;$A130&amp;"'!S"&amp;$B130+59)</f>
        <v>0</v>
      </c>
      <c r="I130" s="180">
        <f t="array" aca="1" ref="I130" ca="1">INDIRECT("'"&amp;$A130&amp;"'!t"&amp;$B130+59)</f>
        <v>0</v>
      </c>
    </row>
    <row r="131" spans="1:9" x14ac:dyDescent="0.35">
      <c r="A131" s="180">
        <f t="shared" si="3"/>
        <v>4</v>
      </c>
      <c r="B131" s="180">
        <f>COUNTIF(A$1:A131,A131)</f>
        <v>9</v>
      </c>
      <c r="C131" s="180">
        <f t="array" aca="1" ref="C131" ca="1">INDIRECT("'"&amp;A131&amp;"'!F"&amp;B131+59)</f>
        <v>0</v>
      </c>
      <c r="D131" s="180">
        <f t="array" aca="1" ref="D131" ca="1">INDIRECT("'"&amp;$A131&amp;"'!O"&amp;$B131+59)</f>
        <v>0</v>
      </c>
      <c r="E131" s="180">
        <f t="array" aca="1" ref="E131" ca="1">INDIRECT("'"&amp;$A131&amp;"'!P"&amp;$B131+59)</f>
        <v>0</v>
      </c>
      <c r="F131" s="180">
        <f t="array" aca="1" ref="F131" ca="1">INDIRECT("'"&amp;$A131&amp;"'!Q"&amp;$B131+59)</f>
        <v>0</v>
      </c>
      <c r="G131" s="180">
        <f t="array" aca="1" ref="G131" ca="1">INDIRECT("'"&amp;$A131&amp;"'!R"&amp;$B131+59)</f>
        <v>0</v>
      </c>
      <c r="H131" s="180">
        <f t="array" aca="1" ref="H131" ca="1">INDIRECT("'"&amp;$A131&amp;"'!S"&amp;$B131+59)</f>
        <v>0</v>
      </c>
      <c r="I131" s="180">
        <f t="array" aca="1" ref="I131" ca="1">INDIRECT("'"&amp;$A131&amp;"'!t"&amp;$B131+59)</f>
        <v>0</v>
      </c>
    </row>
    <row r="132" spans="1:9" x14ac:dyDescent="0.35">
      <c r="A132" s="180">
        <f t="shared" si="3"/>
        <v>4</v>
      </c>
      <c r="B132" s="180">
        <f>COUNTIF(A$1:A132,A132)</f>
        <v>10</v>
      </c>
      <c r="C132" s="180">
        <f t="array" aca="1" ref="C132" ca="1">INDIRECT("'"&amp;A132&amp;"'!F"&amp;B132+59)</f>
        <v>0</v>
      </c>
      <c r="D132" s="180">
        <f t="array" aca="1" ref="D132" ca="1">INDIRECT("'"&amp;$A132&amp;"'!O"&amp;$B132+59)</f>
        <v>0</v>
      </c>
      <c r="E132" s="180">
        <f t="array" aca="1" ref="E132" ca="1">INDIRECT("'"&amp;$A132&amp;"'!P"&amp;$B132+59)</f>
        <v>0</v>
      </c>
      <c r="F132" s="180">
        <f t="array" aca="1" ref="F132" ca="1">INDIRECT("'"&amp;$A132&amp;"'!Q"&amp;$B132+59)</f>
        <v>0</v>
      </c>
      <c r="G132" s="180">
        <f t="array" aca="1" ref="G132" ca="1">INDIRECT("'"&amp;$A132&amp;"'!R"&amp;$B132+59)</f>
        <v>0</v>
      </c>
      <c r="H132" s="180">
        <f t="array" aca="1" ref="H132" ca="1">INDIRECT("'"&amp;$A132&amp;"'!S"&amp;$B132+59)</f>
        <v>0</v>
      </c>
      <c r="I132" s="180">
        <f t="array" aca="1" ref="I132" ca="1">INDIRECT("'"&amp;$A132&amp;"'!t"&amp;$B132+59)</f>
        <v>0</v>
      </c>
    </row>
    <row r="133" spans="1:9" x14ac:dyDescent="0.35">
      <c r="A133" s="180">
        <f t="shared" si="3"/>
        <v>4</v>
      </c>
      <c r="B133" s="180">
        <f>COUNTIF(A$1:A133,A133)</f>
        <v>11</v>
      </c>
      <c r="C133" s="180">
        <f t="array" aca="1" ref="C133" ca="1">INDIRECT("'"&amp;A133&amp;"'!F"&amp;B133+59)</f>
        <v>0</v>
      </c>
      <c r="D133" s="180">
        <f t="array" aca="1" ref="D133" ca="1">INDIRECT("'"&amp;$A133&amp;"'!O"&amp;$B133+59)</f>
        <v>0</v>
      </c>
      <c r="E133" s="180">
        <f t="array" aca="1" ref="E133" ca="1">INDIRECT("'"&amp;$A133&amp;"'!P"&amp;$B133+59)</f>
        <v>0</v>
      </c>
      <c r="F133" s="180">
        <f t="array" aca="1" ref="F133" ca="1">INDIRECT("'"&amp;$A133&amp;"'!Q"&amp;$B133+59)</f>
        <v>0</v>
      </c>
      <c r="G133" s="180">
        <f t="array" aca="1" ref="G133" ca="1">INDIRECT("'"&amp;$A133&amp;"'!R"&amp;$B133+59)</f>
        <v>0</v>
      </c>
      <c r="H133" s="180">
        <f t="array" aca="1" ref="H133" ca="1">INDIRECT("'"&amp;$A133&amp;"'!S"&amp;$B133+59)</f>
        <v>0</v>
      </c>
      <c r="I133" s="180">
        <f t="array" aca="1" ref="I133" ca="1">INDIRECT("'"&amp;$A133&amp;"'!t"&amp;$B133+59)</f>
        <v>0</v>
      </c>
    </row>
    <row r="134" spans="1:9" x14ac:dyDescent="0.35">
      <c r="A134" s="180">
        <f t="shared" si="3"/>
        <v>4</v>
      </c>
      <c r="B134" s="180">
        <f>COUNTIF(A$1:A134,A134)</f>
        <v>12</v>
      </c>
      <c r="C134" s="180">
        <f t="array" aca="1" ref="C134" ca="1">INDIRECT("'"&amp;A134&amp;"'!F"&amp;B134+59)</f>
        <v>0</v>
      </c>
      <c r="D134" s="180">
        <f t="array" aca="1" ref="D134" ca="1">INDIRECT("'"&amp;$A134&amp;"'!O"&amp;$B134+59)</f>
        <v>0</v>
      </c>
      <c r="E134" s="180">
        <f t="array" aca="1" ref="E134" ca="1">INDIRECT("'"&amp;$A134&amp;"'!P"&amp;$B134+59)</f>
        <v>0</v>
      </c>
      <c r="F134" s="180">
        <f t="array" aca="1" ref="F134" ca="1">INDIRECT("'"&amp;$A134&amp;"'!Q"&amp;$B134+59)</f>
        <v>0</v>
      </c>
      <c r="G134" s="180">
        <f t="array" aca="1" ref="G134" ca="1">INDIRECT("'"&amp;$A134&amp;"'!R"&amp;$B134+59)</f>
        <v>0</v>
      </c>
      <c r="H134" s="180">
        <f t="array" aca="1" ref="H134" ca="1">INDIRECT("'"&amp;$A134&amp;"'!S"&amp;$B134+59)</f>
        <v>0</v>
      </c>
      <c r="I134" s="180">
        <f t="array" aca="1" ref="I134" ca="1">INDIRECT("'"&amp;$A134&amp;"'!t"&amp;$B134+59)</f>
        <v>0</v>
      </c>
    </row>
    <row r="135" spans="1:9" x14ac:dyDescent="0.35">
      <c r="A135" s="180">
        <f t="shared" si="3"/>
        <v>4</v>
      </c>
      <c r="B135" s="180">
        <f>COUNTIF(A$1:A135,A135)</f>
        <v>13</v>
      </c>
      <c r="C135" s="180">
        <f t="array" aca="1" ref="C135" ca="1">INDIRECT("'"&amp;A135&amp;"'!F"&amp;B135+59)</f>
        <v>0</v>
      </c>
      <c r="D135" s="180">
        <f t="array" aca="1" ref="D135" ca="1">INDIRECT("'"&amp;$A135&amp;"'!O"&amp;$B135+59)</f>
        <v>0</v>
      </c>
      <c r="E135" s="180">
        <f t="array" aca="1" ref="E135" ca="1">INDIRECT("'"&amp;$A135&amp;"'!P"&amp;$B135+59)</f>
        <v>0</v>
      </c>
      <c r="F135" s="180">
        <f t="array" aca="1" ref="F135" ca="1">INDIRECT("'"&amp;$A135&amp;"'!Q"&amp;$B135+59)</f>
        <v>0</v>
      </c>
      <c r="G135" s="180">
        <f t="array" aca="1" ref="G135" ca="1">INDIRECT("'"&amp;$A135&amp;"'!R"&amp;$B135+59)</f>
        <v>0</v>
      </c>
      <c r="H135" s="180">
        <f t="array" aca="1" ref="H135" ca="1">INDIRECT("'"&amp;$A135&amp;"'!S"&amp;$B135+59)</f>
        <v>0</v>
      </c>
      <c r="I135" s="180">
        <f t="array" aca="1" ref="I135" ca="1">INDIRECT("'"&amp;$A135&amp;"'!t"&amp;$B135+59)</f>
        <v>0</v>
      </c>
    </row>
    <row r="136" spans="1:9" x14ac:dyDescent="0.35">
      <c r="A136" s="180">
        <f t="shared" si="3"/>
        <v>4</v>
      </c>
      <c r="B136" s="180">
        <f>COUNTIF(A$1:A136,A136)</f>
        <v>14</v>
      </c>
      <c r="C136" s="180">
        <f t="array" aca="1" ref="C136" ca="1">INDIRECT("'"&amp;A136&amp;"'!F"&amp;B136+59)</f>
        <v>0</v>
      </c>
      <c r="D136" s="180">
        <f t="array" aca="1" ref="D136" ca="1">INDIRECT("'"&amp;$A136&amp;"'!O"&amp;$B136+59)</f>
        <v>0</v>
      </c>
      <c r="E136" s="180">
        <f t="array" aca="1" ref="E136" ca="1">INDIRECT("'"&amp;$A136&amp;"'!P"&amp;$B136+59)</f>
        <v>0</v>
      </c>
      <c r="F136" s="180">
        <f t="array" aca="1" ref="F136" ca="1">INDIRECT("'"&amp;$A136&amp;"'!Q"&amp;$B136+59)</f>
        <v>0</v>
      </c>
      <c r="G136" s="180">
        <f t="array" aca="1" ref="G136" ca="1">INDIRECT("'"&amp;$A136&amp;"'!R"&amp;$B136+59)</f>
        <v>0</v>
      </c>
      <c r="H136" s="180">
        <f t="array" aca="1" ref="H136" ca="1">INDIRECT("'"&amp;$A136&amp;"'!S"&amp;$B136+59)</f>
        <v>0</v>
      </c>
      <c r="I136" s="180">
        <f t="array" aca="1" ref="I136" ca="1">INDIRECT("'"&amp;$A136&amp;"'!t"&amp;$B136+59)</f>
        <v>0</v>
      </c>
    </row>
    <row r="137" spans="1:9" x14ac:dyDescent="0.35">
      <c r="A137" s="180">
        <f t="shared" si="3"/>
        <v>4</v>
      </c>
      <c r="B137" s="180">
        <f>COUNTIF(A$1:A137,A137)</f>
        <v>15</v>
      </c>
      <c r="C137" s="180">
        <f t="array" aca="1" ref="C137" ca="1">INDIRECT("'"&amp;A137&amp;"'!F"&amp;B137+59)</f>
        <v>0</v>
      </c>
      <c r="D137" s="180">
        <f t="array" aca="1" ref="D137" ca="1">INDIRECT("'"&amp;$A137&amp;"'!O"&amp;$B137+59)</f>
        <v>0</v>
      </c>
      <c r="E137" s="180">
        <f t="array" aca="1" ref="E137" ca="1">INDIRECT("'"&amp;$A137&amp;"'!P"&amp;$B137+59)</f>
        <v>0</v>
      </c>
      <c r="F137" s="180">
        <f t="array" aca="1" ref="F137" ca="1">INDIRECT("'"&amp;$A137&amp;"'!Q"&amp;$B137+59)</f>
        <v>0</v>
      </c>
      <c r="G137" s="180">
        <f t="array" aca="1" ref="G137" ca="1">INDIRECT("'"&amp;$A137&amp;"'!R"&amp;$B137+59)</f>
        <v>0</v>
      </c>
      <c r="H137" s="180">
        <f t="array" aca="1" ref="H137" ca="1">INDIRECT("'"&amp;$A137&amp;"'!S"&amp;$B137+59)</f>
        <v>0</v>
      </c>
      <c r="I137" s="180">
        <f t="array" aca="1" ref="I137" ca="1">INDIRECT("'"&amp;$A137&amp;"'!t"&amp;$B137+59)</f>
        <v>0</v>
      </c>
    </row>
    <row r="138" spans="1:9" x14ac:dyDescent="0.35">
      <c r="A138" s="180">
        <f t="shared" si="3"/>
        <v>4</v>
      </c>
      <c r="B138" s="180">
        <f>COUNTIF(A$1:A138,A138)</f>
        <v>16</v>
      </c>
      <c r="C138" s="180">
        <f t="array" aca="1" ref="C138" ca="1">INDIRECT("'"&amp;A138&amp;"'!F"&amp;B138+59)</f>
        <v>0</v>
      </c>
      <c r="D138" s="180">
        <f t="array" aca="1" ref="D138" ca="1">INDIRECT("'"&amp;$A138&amp;"'!O"&amp;$B138+59)</f>
        <v>0</v>
      </c>
      <c r="E138" s="180">
        <f t="array" aca="1" ref="E138" ca="1">INDIRECT("'"&amp;$A138&amp;"'!P"&amp;$B138+59)</f>
        <v>0</v>
      </c>
      <c r="F138" s="180">
        <f t="array" aca="1" ref="F138" ca="1">INDIRECT("'"&amp;$A138&amp;"'!Q"&amp;$B138+59)</f>
        <v>0</v>
      </c>
      <c r="G138" s="180">
        <f t="array" aca="1" ref="G138" ca="1">INDIRECT("'"&amp;$A138&amp;"'!R"&amp;$B138+59)</f>
        <v>0</v>
      </c>
      <c r="H138" s="180">
        <f t="array" aca="1" ref="H138" ca="1">INDIRECT("'"&amp;$A138&amp;"'!S"&amp;$B138+59)</f>
        <v>0</v>
      </c>
      <c r="I138" s="180">
        <f t="array" aca="1" ref="I138" ca="1">INDIRECT("'"&amp;$A138&amp;"'!t"&amp;$B138+59)</f>
        <v>0</v>
      </c>
    </row>
    <row r="139" spans="1:9" x14ac:dyDescent="0.35">
      <c r="A139" s="180">
        <f t="shared" si="3"/>
        <v>4</v>
      </c>
      <c r="B139" s="180">
        <f>COUNTIF(A$1:A139,A139)</f>
        <v>17</v>
      </c>
      <c r="C139" s="180">
        <f t="array" aca="1" ref="C139" ca="1">INDIRECT("'"&amp;A139&amp;"'!F"&amp;B139+59)</f>
        <v>0</v>
      </c>
      <c r="D139" s="180">
        <f t="array" aca="1" ref="D139" ca="1">INDIRECT("'"&amp;$A139&amp;"'!O"&amp;$B139+59)</f>
        <v>0</v>
      </c>
      <c r="E139" s="180">
        <f t="array" aca="1" ref="E139" ca="1">INDIRECT("'"&amp;$A139&amp;"'!P"&amp;$B139+59)</f>
        <v>0</v>
      </c>
      <c r="F139" s="180">
        <f t="array" aca="1" ref="F139" ca="1">INDIRECT("'"&amp;$A139&amp;"'!Q"&amp;$B139+59)</f>
        <v>0</v>
      </c>
      <c r="G139" s="180">
        <f t="array" aca="1" ref="G139" ca="1">INDIRECT("'"&amp;$A139&amp;"'!R"&amp;$B139+59)</f>
        <v>0</v>
      </c>
      <c r="H139" s="180">
        <f t="array" aca="1" ref="H139" ca="1">INDIRECT("'"&amp;$A139&amp;"'!S"&amp;$B139+59)</f>
        <v>0</v>
      </c>
      <c r="I139" s="180">
        <f t="array" aca="1" ref="I139" ca="1">INDIRECT("'"&amp;$A139&amp;"'!t"&amp;$B139+59)</f>
        <v>0</v>
      </c>
    </row>
    <row r="140" spans="1:9" x14ac:dyDescent="0.35">
      <c r="A140" s="180">
        <f t="shared" si="3"/>
        <v>4</v>
      </c>
      <c r="B140" s="180">
        <f>COUNTIF(A$1:A140,A140)</f>
        <v>18</v>
      </c>
      <c r="C140" s="180">
        <f t="array" aca="1" ref="C140" ca="1">INDIRECT("'"&amp;A140&amp;"'!F"&amp;B140+59)</f>
        <v>0</v>
      </c>
      <c r="D140" s="180">
        <f t="array" aca="1" ref="D140" ca="1">INDIRECT("'"&amp;$A140&amp;"'!O"&amp;$B140+59)</f>
        <v>0</v>
      </c>
      <c r="E140" s="180">
        <f t="array" aca="1" ref="E140" ca="1">INDIRECT("'"&amp;$A140&amp;"'!P"&amp;$B140+59)</f>
        <v>0</v>
      </c>
      <c r="F140" s="180">
        <f t="array" aca="1" ref="F140" ca="1">INDIRECT("'"&amp;$A140&amp;"'!Q"&amp;$B140+59)</f>
        <v>0</v>
      </c>
      <c r="G140" s="180">
        <f t="array" aca="1" ref="G140" ca="1">INDIRECT("'"&amp;$A140&amp;"'!R"&amp;$B140+59)</f>
        <v>0</v>
      </c>
      <c r="H140" s="180">
        <f t="array" aca="1" ref="H140" ca="1">INDIRECT("'"&amp;$A140&amp;"'!S"&amp;$B140+59)</f>
        <v>0</v>
      </c>
      <c r="I140" s="180">
        <f t="array" aca="1" ref="I140" ca="1">INDIRECT("'"&amp;$A140&amp;"'!t"&amp;$B140+59)</f>
        <v>0</v>
      </c>
    </row>
    <row r="141" spans="1:9" x14ac:dyDescent="0.35">
      <c r="A141" s="180">
        <f t="shared" si="3"/>
        <v>4</v>
      </c>
      <c r="B141" s="180">
        <f>COUNTIF(A$1:A141,A141)</f>
        <v>19</v>
      </c>
      <c r="C141" s="180">
        <f t="array" aca="1" ref="C141" ca="1">INDIRECT("'"&amp;A141&amp;"'!F"&amp;B141+59)</f>
        <v>0</v>
      </c>
      <c r="D141" s="180">
        <f t="array" aca="1" ref="D141" ca="1">INDIRECT("'"&amp;$A141&amp;"'!O"&amp;$B141+59)</f>
        <v>0</v>
      </c>
      <c r="E141" s="180">
        <f t="array" aca="1" ref="E141" ca="1">INDIRECT("'"&amp;$A141&amp;"'!P"&amp;$B141+59)</f>
        <v>0</v>
      </c>
      <c r="F141" s="180">
        <f t="array" aca="1" ref="F141" ca="1">INDIRECT("'"&amp;$A141&amp;"'!Q"&amp;$B141+59)</f>
        <v>0</v>
      </c>
      <c r="G141" s="180">
        <f t="array" aca="1" ref="G141" ca="1">INDIRECT("'"&amp;$A141&amp;"'!R"&amp;$B141+59)</f>
        <v>0</v>
      </c>
      <c r="H141" s="180">
        <f t="array" aca="1" ref="H141" ca="1">INDIRECT("'"&amp;$A141&amp;"'!S"&amp;$B141+59)</f>
        <v>0</v>
      </c>
      <c r="I141" s="180">
        <f t="array" aca="1" ref="I141" ca="1">INDIRECT("'"&amp;$A141&amp;"'!t"&amp;$B141+59)</f>
        <v>0</v>
      </c>
    </row>
    <row r="142" spans="1:9" x14ac:dyDescent="0.35">
      <c r="A142" s="180">
        <f t="shared" si="3"/>
        <v>4</v>
      </c>
      <c r="B142" s="180">
        <f>COUNTIF(A$1:A142,A142)</f>
        <v>20</v>
      </c>
      <c r="C142" s="180">
        <f t="array" aca="1" ref="C142" ca="1">INDIRECT("'"&amp;A142&amp;"'!F"&amp;B142+59)</f>
        <v>0</v>
      </c>
      <c r="D142" s="180">
        <f t="array" aca="1" ref="D142" ca="1">INDIRECT("'"&amp;$A142&amp;"'!O"&amp;$B142+59)</f>
        <v>0</v>
      </c>
      <c r="E142" s="180">
        <f t="array" aca="1" ref="E142" ca="1">INDIRECT("'"&amp;$A142&amp;"'!P"&amp;$B142+59)</f>
        <v>0</v>
      </c>
      <c r="F142" s="180">
        <f t="array" aca="1" ref="F142" ca="1">INDIRECT("'"&amp;$A142&amp;"'!Q"&amp;$B142+59)</f>
        <v>0</v>
      </c>
      <c r="G142" s="180">
        <f t="array" aca="1" ref="G142" ca="1">INDIRECT("'"&amp;$A142&amp;"'!R"&amp;$B142+59)</f>
        <v>0</v>
      </c>
      <c r="H142" s="180">
        <f t="array" aca="1" ref="H142" ca="1">INDIRECT("'"&amp;$A142&amp;"'!S"&amp;$B142+59)</f>
        <v>0</v>
      </c>
      <c r="I142" s="180">
        <f t="array" aca="1" ref="I142" ca="1">INDIRECT("'"&amp;$A142&amp;"'!t"&amp;$B142+59)</f>
        <v>0</v>
      </c>
    </row>
    <row r="143" spans="1:9" x14ac:dyDescent="0.35">
      <c r="A143" s="180">
        <f t="shared" si="3"/>
        <v>4</v>
      </c>
      <c r="B143" s="180">
        <f>COUNTIF(A$1:A143,A143)</f>
        <v>21</v>
      </c>
      <c r="C143" s="180">
        <f t="array" aca="1" ref="C143" ca="1">INDIRECT("'"&amp;A143&amp;"'!F"&amp;B143+59)</f>
        <v>0</v>
      </c>
      <c r="D143" s="180">
        <f t="array" aca="1" ref="D143" ca="1">INDIRECT("'"&amp;$A143&amp;"'!O"&amp;$B143+59)</f>
        <v>0</v>
      </c>
      <c r="E143" s="180">
        <f t="array" aca="1" ref="E143" ca="1">INDIRECT("'"&amp;$A143&amp;"'!P"&amp;$B143+59)</f>
        <v>0</v>
      </c>
      <c r="F143" s="180">
        <f t="array" aca="1" ref="F143" ca="1">INDIRECT("'"&amp;$A143&amp;"'!Q"&amp;$B143+59)</f>
        <v>0</v>
      </c>
      <c r="G143" s="180">
        <f t="array" aca="1" ref="G143" ca="1">INDIRECT("'"&amp;$A143&amp;"'!R"&amp;$B143+59)</f>
        <v>0</v>
      </c>
      <c r="H143" s="180">
        <f t="array" aca="1" ref="H143" ca="1">INDIRECT("'"&amp;$A143&amp;"'!S"&amp;$B143+59)</f>
        <v>0</v>
      </c>
      <c r="I143" s="180">
        <f t="array" aca="1" ref="I143" ca="1">INDIRECT("'"&amp;$A143&amp;"'!t"&amp;$B143+59)</f>
        <v>0</v>
      </c>
    </row>
    <row r="144" spans="1:9" x14ac:dyDescent="0.35">
      <c r="A144" s="180">
        <f t="shared" si="3"/>
        <v>4</v>
      </c>
      <c r="B144" s="180">
        <f>COUNTIF(A$1:A144,A144)</f>
        <v>22</v>
      </c>
      <c r="C144" s="180">
        <f t="array" aca="1" ref="C144" ca="1">INDIRECT("'"&amp;A144&amp;"'!F"&amp;B144+59)</f>
        <v>0</v>
      </c>
      <c r="D144" s="180">
        <f t="array" aca="1" ref="D144" ca="1">INDIRECT("'"&amp;$A144&amp;"'!O"&amp;$B144+59)</f>
        <v>0</v>
      </c>
      <c r="E144" s="180">
        <f t="array" aca="1" ref="E144" ca="1">INDIRECT("'"&amp;$A144&amp;"'!P"&amp;$B144+59)</f>
        <v>0</v>
      </c>
      <c r="F144" s="180">
        <f t="array" aca="1" ref="F144" ca="1">INDIRECT("'"&amp;$A144&amp;"'!Q"&amp;$B144+59)</f>
        <v>0</v>
      </c>
      <c r="G144" s="180">
        <f t="array" aca="1" ref="G144" ca="1">INDIRECT("'"&amp;$A144&amp;"'!R"&amp;$B144+59)</f>
        <v>0</v>
      </c>
      <c r="H144" s="180">
        <f t="array" aca="1" ref="H144" ca="1">INDIRECT("'"&amp;$A144&amp;"'!S"&amp;$B144+59)</f>
        <v>0</v>
      </c>
      <c r="I144" s="180">
        <f t="array" aca="1" ref="I144" ca="1">INDIRECT("'"&amp;$A144&amp;"'!t"&amp;$B144+59)</f>
        <v>0</v>
      </c>
    </row>
    <row r="145" spans="1:9" x14ac:dyDescent="0.35">
      <c r="A145" s="180">
        <f t="shared" si="3"/>
        <v>4</v>
      </c>
      <c r="B145" s="180">
        <f>COUNTIF(A$1:A145,A145)</f>
        <v>23</v>
      </c>
      <c r="C145" s="180">
        <f t="array" aca="1" ref="C145" ca="1">INDIRECT("'"&amp;A145&amp;"'!F"&amp;B145+59)</f>
        <v>0</v>
      </c>
      <c r="D145" s="180">
        <f t="array" aca="1" ref="D145" ca="1">INDIRECT("'"&amp;$A145&amp;"'!O"&amp;$B145+59)</f>
        <v>0</v>
      </c>
      <c r="E145" s="180">
        <f t="array" aca="1" ref="E145" ca="1">INDIRECT("'"&amp;$A145&amp;"'!P"&amp;$B145+59)</f>
        <v>0</v>
      </c>
      <c r="F145" s="180">
        <f t="array" aca="1" ref="F145" ca="1">INDIRECT("'"&amp;$A145&amp;"'!Q"&amp;$B145+59)</f>
        <v>0</v>
      </c>
      <c r="G145" s="180">
        <f t="array" aca="1" ref="G145" ca="1">INDIRECT("'"&amp;$A145&amp;"'!R"&amp;$B145+59)</f>
        <v>0</v>
      </c>
      <c r="H145" s="180">
        <f t="array" aca="1" ref="H145" ca="1">INDIRECT("'"&amp;$A145&amp;"'!S"&amp;$B145+59)</f>
        <v>0</v>
      </c>
      <c r="I145" s="180">
        <f t="array" aca="1" ref="I145" ca="1">INDIRECT("'"&amp;$A145&amp;"'!t"&amp;$B145+59)</f>
        <v>0</v>
      </c>
    </row>
    <row r="146" spans="1:9" x14ac:dyDescent="0.35">
      <c r="A146" s="180">
        <f t="shared" si="3"/>
        <v>4</v>
      </c>
      <c r="B146" s="180">
        <f>COUNTIF(A$1:A146,A146)</f>
        <v>24</v>
      </c>
      <c r="C146" s="180">
        <f t="array" aca="1" ref="C146" ca="1">INDIRECT("'"&amp;A146&amp;"'!F"&amp;B146+59)</f>
        <v>0</v>
      </c>
      <c r="D146" s="180">
        <f t="array" aca="1" ref="D146" ca="1">INDIRECT("'"&amp;$A146&amp;"'!O"&amp;$B146+59)</f>
        <v>0</v>
      </c>
      <c r="E146" s="180">
        <f t="array" aca="1" ref="E146" ca="1">INDIRECT("'"&amp;$A146&amp;"'!P"&amp;$B146+59)</f>
        <v>0</v>
      </c>
      <c r="F146" s="180">
        <f t="array" aca="1" ref="F146" ca="1">INDIRECT("'"&amp;$A146&amp;"'!Q"&amp;$B146+59)</f>
        <v>0</v>
      </c>
      <c r="G146" s="180">
        <f t="array" aca="1" ref="G146" ca="1">INDIRECT("'"&amp;$A146&amp;"'!R"&amp;$B146+59)</f>
        <v>0</v>
      </c>
      <c r="H146" s="180">
        <f t="array" aca="1" ref="H146" ca="1">INDIRECT("'"&amp;$A146&amp;"'!S"&amp;$B146+59)</f>
        <v>0</v>
      </c>
      <c r="I146" s="180">
        <f t="array" aca="1" ref="I146" ca="1">INDIRECT("'"&amp;$A146&amp;"'!t"&amp;$B146+59)</f>
        <v>0</v>
      </c>
    </row>
    <row r="147" spans="1:9" x14ac:dyDescent="0.35">
      <c r="A147" s="180">
        <f t="shared" si="3"/>
        <v>4</v>
      </c>
      <c r="B147" s="180">
        <f>COUNTIF(A$1:A147,A147)</f>
        <v>25</v>
      </c>
      <c r="C147" s="180">
        <f t="array" aca="1" ref="C147" ca="1">INDIRECT("'"&amp;A147&amp;"'!F"&amp;B147+59)</f>
        <v>0</v>
      </c>
      <c r="D147" s="180">
        <f t="array" aca="1" ref="D147" ca="1">INDIRECT("'"&amp;$A147&amp;"'!O"&amp;$B147+59)</f>
        <v>0</v>
      </c>
      <c r="E147" s="180">
        <f t="array" aca="1" ref="E147" ca="1">INDIRECT("'"&amp;$A147&amp;"'!P"&amp;$B147+59)</f>
        <v>0</v>
      </c>
      <c r="F147" s="180">
        <f t="array" aca="1" ref="F147" ca="1">INDIRECT("'"&amp;$A147&amp;"'!Q"&amp;$B147+59)</f>
        <v>0</v>
      </c>
      <c r="G147" s="180">
        <f t="array" aca="1" ref="G147" ca="1">INDIRECT("'"&amp;$A147&amp;"'!R"&amp;$B147+59)</f>
        <v>0</v>
      </c>
      <c r="H147" s="180">
        <f t="array" aca="1" ref="H147" ca="1">INDIRECT("'"&amp;$A147&amp;"'!S"&amp;$B147+59)</f>
        <v>0</v>
      </c>
      <c r="I147" s="180">
        <f t="array" aca="1" ref="I147" ca="1">INDIRECT("'"&amp;$A147&amp;"'!t"&amp;$B147+59)</f>
        <v>0</v>
      </c>
    </row>
    <row r="148" spans="1:9" x14ac:dyDescent="0.35">
      <c r="A148" s="180">
        <f t="shared" si="3"/>
        <v>4</v>
      </c>
      <c r="B148" s="180">
        <f>COUNTIF(A$1:A148,A148)</f>
        <v>26</v>
      </c>
      <c r="C148" s="180">
        <f t="array" aca="1" ref="C148" ca="1">INDIRECT("'"&amp;A148&amp;"'!F"&amp;B148+59)</f>
        <v>0</v>
      </c>
      <c r="D148" s="180">
        <f t="array" aca="1" ref="D148" ca="1">INDIRECT("'"&amp;$A148&amp;"'!O"&amp;$B148+59)</f>
        <v>0</v>
      </c>
      <c r="E148" s="180">
        <f t="array" aca="1" ref="E148" ca="1">INDIRECT("'"&amp;$A148&amp;"'!P"&amp;$B148+59)</f>
        <v>0</v>
      </c>
      <c r="F148" s="180">
        <f t="array" aca="1" ref="F148" ca="1">INDIRECT("'"&amp;$A148&amp;"'!Q"&amp;$B148+59)</f>
        <v>0</v>
      </c>
      <c r="G148" s="180">
        <f t="array" aca="1" ref="G148" ca="1">INDIRECT("'"&amp;$A148&amp;"'!R"&amp;$B148+59)</f>
        <v>0</v>
      </c>
      <c r="H148" s="180">
        <f t="array" aca="1" ref="H148" ca="1">INDIRECT("'"&amp;$A148&amp;"'!S"&amp;$B148+59)</f>
        <v>0</v>
      </c>
      <c r="I148" s="180">
        <f t="array" aca="1" ref="I148" ca="1">INDIRECT("'"&amp;$A148&amp;"'!t"&amp;$B148+59)</f>
        <v>0</v>
      </c>
    </row>
    <row r="149" spans="1:9" x14ac:dyDescent="0.35">
      <c r="A149" s="180">
        <f t="shared" si="3"/>
        <v>4</v>
      </c>
      <c r="B149" s="180">
        <f>COUNTIF(A$1:A149,A149)</f>
        <v>27</v>
      </c>
      <c r="C149" s="180">
        <f t="array" aca="1" ref="C149" ca="1">INDIRECT("'"&amp;A149&amp;"'!F"&amp;B149+59)</f>
        <v>0</v>
      </c>
      <c r="D149" s="180">
        <f t="array" aca="1" ref="D149" ca="1">INDIRECT("'"&amp;$A149&amp;"'!O"&amp;$B149+59)</f>
        <v>0</v>
      </c>
      <c r="E149" s="180">
        <f t="array" aca="1" ref="E149" ca="1">INDIRECT("'"&amp;$A149&amp;"'!P"&amp;$B149+59)</f>
        <v>0</v>
      </c>
      <c r="F149" s="180">
        <f t="array" aca="1" ref="F149" ca="1">INDIRECT("'"&amp;$A149&amp;"'!Q"&amp;$B149+59)</f>
        <v>0</v>
      </c>
      <c r="G149" s="180">
        <f t="array" aca="1" ref="G149" ca="1">INDIRECT("'"&amp;$A149&amp;"'!R"&amp;$B149+59)</f>
        <v>0</v>
      </c>
      <c r="H149" s="180">
        <f t="array" aca="1" ref="H149" ca="1">INDIRECT("'"&amp;$A149&amp;"'!S"&amp;$B149+59)</f>
        <v>0</v>
      </c>
      <c r="I149" s="180">
        <f t="array" aca="1" ref="I149" ca="1">INDIRECT("'"&amp;$A149&amp;"'!t"&amp;$B149+59)</f>
        <v>0</v>
      </c>
    </row>
    <row r="150" spans="1:9" x14ac:dyDescent="0.35">
      <c r="A150" s="180">
        <f t="shared" si="3"/>
        <v>4</v>
      </c>
      <c r="B150" s="180">
        <f>COUNTIF(A$1:A150,A150)</f>
        <v>28</v>
      </c>
      <c r="C150" s="180">
        <f t="array" aca="1" ref="C150" ca="1">INDIRECT("'"&amp;A150&amp;"'!F"&amp;B150+59)</f>
        <v>0</v>
      </c>
      <c r="D150" s="180">
        <f t="array" aca="1" ref="D150" ca="1">INDIRECT("'"&amp;$A150&amp;"'!O"&amp;$B150+59)</f>
        <v>0</v>
      </c>
      <c r="E150" s="180">
        <f t="array" aca="1" ref="E150" ca="1">INDIRECT("'"&amp;$A150&amp;"'!P"&amp;$B150+59)</f>
        <v>0</v>
      </c>
      <c r="F150" s="180">
        <f t="array" aca="1" ref="F150" ca="1">INDIRECT("'"&amp;$A150&amp;"'!Q"&amp;$B150+59)</f>
        <v>0</v>
      </c>
      <c r="G150" s="180">
        <f t="array" aca="1" ref="G150" ca="1">INDIRECT("'"&amp;$A150&amp;"'!R"&amp;$B150+59)</f>
        <v>0</v>
      </c>
      <c r="H150" s="180">
        <f t="array" aca="1" ref="H150" ca="1">INDIRECT("'"&amp;$A150&amp;"'!S"&amp;$B150+59)</f>
        <v>0</v>
      </c>
      <c r="I150" s="180">
        <f t="array" aca="1" ref="I150" ca="1">INDIRECT("'"&amp;$A150&amp;"'!t"&amp;$B150+59)</f>
        <v>0</v>
      </c>
    </row>
    <row r="151" spans="1:9" x14ac:dyDescent="0.35">
      <c r="A151" s="180">
        <f t="shared" si="3"/>
        <v>4</v>
      </c>
      <c r="B151" s="180">
        <f>COUNTIF(A$1:A151,A151)</f>
        <v>29</v>
      </c>
      <c r="C151" s="180">
        <f t="array" aca="1" ref="C151" ca="1">INDIRECT("'"&amp;A151&amp;"'!F"&amp;B151+59)</f>
        <v>0</v>
      </c>
      <c r="D151" s="180">
        <f t="array" aca="1" ref="D151" ca="1">INDIRECT("'"&amp;$A151&amp;"'!O"&amp;$B151+59)</f>
        <v>0</v>
      </c>
      <c r="E151" s="180">
        <f t="array" aca="1" ref="E151" ca="1">INDIRECT("'"&amp;$A151&amp;"'!P"&amp;$B151+59)</f>
        <v>0</v>
      </c>
      <c r="F151" s="180">
        <f t="array" aca="1" ref="F151" ca="1">INDIRECT("'"&amp;$A151&amp;"'!Q"&amp;$B151+59)</f>
        <v>0</v>
      </c>
      <c r="G151" s="180">
        <f t="array" aca="1" ref="G151" ca="1">INDIRECT("'"&amp;$A151&amp;"'!R"&amp;$B151+59)</f>
        <v>0</v>
      </c>
      <c r="H151" s="180">
        <f t="array" aca="1" ref="H151" ca="1">INDIRECT("'"&amp;$A151&amp;"'!S"&amp;$B151+59)</f>
        <v>0</v>
      </c>
      <c r="I151" s="180">
        <f t="array" aca="1" ref="I151" ca="1">INDIRECT("'"&amp;$A151&amp;"'!t"&amp;$B151+59)</f>
        <v>0</v>
      </c>
    </row>
    <row r="152" spans="1:9" x14ac:dyDescent="0.35">
      <c r="A152" s="180">
        <f t="shared" si="3"/>
        <v>4</v>
      </c>
      <c r="B152" s="180">
        <f>COUNTIF(A$1:A152,A152)</f>
        <v>30</v>
      </c>
      <c r="C152" s="180">
        <f t="array" aca="1" ref="C152" ca="1">INDIRECT("'"&amp;A152&amp;"'!F"&amp;B152+59)</f>
        <v>0</v>
      </c>
      <c r="D152" s="180">
        <f t="array" aca="1" ref="D152" ca="1">INDIRECT("'"&amp;$A152&amp;"'!O"&amp;$B152+59)</f>
        <v>0</v>
      </c>
      <c r="E152" s="180">
        <f t="array" aca="1" ref="E152" ca="1">INDIRECT("'"&amp;$A152&amp;"'!P"&amp;$B152+59)</f>
        <v>0</v>
      </c>
      <c r="F152" s="180">
        <f t="array" aca="1" ref="F152" ca="1">INDIRECT("'"&amp;$A152&amp;"'!Q"&amp;$B152+59)</f>
        <v>0</v>
      </c>
      <c r="G152" s="180">
        <f t="array" aca="1" ref="G152" ca="1">INDIRECT("'"&amp;$A152&amp;"'!R"&amp;$B152+59)</f>
        <v>0</v>
      </c>
      <c r="H152" s="180">
        <f t="array" aca="1" ref="H152" ca="1">INDIRECT("'"&amp;$A152&amp;"'!S"&amp;$B152+59)</f>
        <v>0</v>
      </c>
      <c r="I152" s="180">
        <f t="array" aca="1" ref="I152" ca="1">INDIRECT("'"&amp;$A152&amp;"'!t"&amp;$B152+59)</f>
        <v>0</v>
      </c>
    </row>
    <row r="153" spans="1:9" x14ac:dyDescent="0.35">
      <c r="A153" s="180">
        <f t="shared" si="3"/>
        <v>4</v>
      </c>
      <c r="B153" s="180">
        <f>COUNTIF(A$1:A153,A153)</f>
        <v>31</v>
      </c>
      <c r="C153" s="180">
        <f t="array" aca="1" ref="C153" ca="1">INDIRECT("'"&amp;A153&amp;"'!F"&amp;B153+59)</f>
        <v>0</v>
      </c>
      <c r="D153" s="180">
        <f t="array" aca="1" ref="D153" ca="1">INDIRECT("'"&amp;$A153&amp;"'!O"&amp;$B153+59)</f>
        <v>0</v>
      </c>
      <c r="E153" s="180">
        <f t="array" aca="1" ref="E153" ca="1">INDIRECT("'"&amp;$A153&amp;"'!P"&amp;$B153+59)</f>
        <v>0</v>
      </c>
      <c r="F153" s="180">
        <f t="array" aca="1" ref="F153" ca="1">INDIRECT("'"&amp;$A153&amp;"'!Q"&amp;$B153+59)</f>
        <v>0</v>
      </c>
      <c r="G153" s="180">
        <f t="array" aca="1" ref="G153" ca="1">INDIRECT("'"&amp;$A153&amp;"'!R"&amp;$B153+59)</f>
        <v>0</v>
      </c>
      <c r="H153" s="180">
        <f t="array" aca="1" ref="H153" ca="1">INDIRECT("'"&amp;$A153&amp;"'!S"&amp;$B153+59)</f>
        <v>0</v>
      </c>
      <c r="I153" s="180">
        <f t="array" aca="1" ref="I153" ca="1">INDIRECT("'"&amp;$A153&amp;"'!t"&amp;$B153+59)</f>
        <v>0</v>
      </c>
    </row>
    <row r="154" spans="1:9" x14ac:dyDescent="0.35">
      <c r="A154" s="180">
        <f t="shared" si="3"/>
        <v>4</v>
      </c>
      <c r="B154" s="180">
        <f>COUNTIF(A$1:A154,A154)</f>
        <v>32</v>
      </c>
      <c r="C154" s="180">
        <f t="array" aca="1" ref="C154" ca="1">INDIRECT("'"&amp;A154&amp;"'!F"&amp;B154+59)</f>
        <v>0</v>
      </c>
      <c r="D154" s="180">
        <f t="array" aca="1" ref="D154" ca="1">INDIRECT("'"&amp;$A154&amp;"'!O"&amp;$B154+59)</f>
        <v>0</v>
      </c>
      <c r="E154" s="180">
        <f t="array" aca="1" ref="E154" ca="1">INDIRECT("'"&amp;$A154&amp;"'!P"&amp;$B154+59)</f>
        <v>0</v>
      </c>
      <c r="F154" s="180">
        <f t="array" aca="1" ref="F154" ca="1">INDIRECT("'"&amp;$A154&amp;"'!Q"&amp;$B154+59)</f>
        <v>0</v>
      </c>
      <c r="G154" s="180">
        <f t="array" aca="1" ref="G154" ca="1">INDIRECT("'"&amp;$A154&amp;"'!R"&amp;$B154+59)</f>
        <v>0</v>
      </c>
      <c r="H154" s="180">
        <f t="array" aca="1" ref="H154" ca="1">INDIRECT("'"&amp;$A154&amp;"'!S"&amp;$B154+59)</f>
        <v>0</v>
      </c>
      <c r="I154" s="180">
        <f t="array" aca="1" ref="I154" ca="1">INDIRECT("'"&amp;$A154&amp;"'!t"&amp;$B154+59)</f>
        <v>0</v>
      </c>
    </row>
    <row r="155" spans="1:9" x14ac:dyDescent="0.35">
      <c r="A155" s="180">
        <f t="shared" si="3"/>
        <v>4</v>
      </c>
      <c r="B155" s="180">
        <f>COUNTIF(A$1:A155,A155)</f>
        <v>33</v>
      </c>
      <c r="C155" s="180">
        <f t="array" aca="1" ref="C155" ca="1">INDIRECT("'"&amp;A155&amp;"'!F"&amp;B155+59)</f>
        <v>0</v>
      </c>
      <c r="D155" s="180">
        <f t="array" aca="1" ref="D155" ca="1">INDIRECT("'"&amp;$A155&amp;"'!O"&amp;$B155+59)</f>
        <v>0</v>
      </c>
      <c r="E155" s="180">
        <f t="array" aca="1" ref="E155" ca="1">INDIRECT("'"&amp;$A155&amp;"'!P"&amp;$B155+59)</f>
        <v>0</v>
      </c>
      <c r="F155" s="180">
        <f t="array" aca="1" ref="F155" ca="1">INDIRECT("'"&amp;$A155&amp;"'!Q"&amp;$B155+59)</f>
        <v>0</v>
      </c>
      <c r="G155" s="180">
        <f t="array" aca="1" ref="G155" ca="1">INDIRECT("'"&amp;$A155&amp;"'!R"&amp;$B155+59)</f>
        <v>0</v>
      </c>
      <c r="H155" s="180">
        <f t="array" aca="1" ref="H155" ca="1">INDIRECT("'"&amp;$A155&amp;"'!S"&amp;$B155+59)</f>
        <v>0</v>
      </c>
      <c r="I155" s="180">
        <f t="array" aca="1" ref="I155" ca="1">INDIRECT("'"&amp;$A155&amp;"'!t"&amp;$B155+59)</f>
        <v>0</v>
      </c>
    </row>
    <row r="156" spans="1:9" x14ac:dyDescent="0.35">
      <c r="A156" s="180">
        <f t="shared" si="3"/>
        <v>4</v>
      </c>
      <c r="B156" s="180">
        <f>COUNTIF(A$1:A156,A156)</f>
        <v>34</v>
      </c>
      <c r="C156" s="180">
        <f t="array" aca="1" ref="C156" ca="1">INDIRECT("'"&amp;A156&amp;"'!F"&amp;B156+59)</f>
        <v>0</v>
      </c>
      <c r="D156" s="180">
        <f t="array" aca="1" ref="D156" ca="1">INDIRECT("'"&amp;$A156&amp;"'!O"&amp;$B156+59)</f>
        <v>0</v>
      </c>
      <c r="E156" s="180">
        <f t="array" aca="1" ref="E156" ca="1">INDIRECT("'"&amp;$A156&amp;"'!P"&amp;$B156+59)</f>
        <v>0</v>
      </c>
      <c r="F156" s="180">
        <f t="array" aca="1" ref="F156" ca="1">INDIRECT("'"&amp;$A156&amp;"'!Q"&amp;$B156+59)</f>
        <v>0</v>
      </c>
      <c r="G156" s="180">
        <f t="array" aca="1" ref="G156" ca="1">INDIRECT("'"&amp;$A156&amp;"'!R"&amp;$B156+59)</f>
        <v>0</v>
      </c>
      <c r="H156" s="180">
        <f t="array" aca="1" ref="H156" ca="1">INDIRECT("'"&amp;$A156&amp;"'!S"&amp;$B156+59)</f>
        <v>0</v>
      </c>
      <c r="I156" s="180">
        <f t="array" aca="1" ref="I156" ca="1">INDIRECT("'"&amp;$A156&amp;"'!t"&amp;$B156+59)</f>
        <v>0</v>
      </c>
    </row>
    <row r="157" spans="1:9" x14ac:dyDescent="0.35">
      <c r="A157" s="180">
        <f t="shared" si="3"/>
        <v>4</v>
      </c>
      <c r="B157" s="180">
        <f>COUNTIF(A$1:A157,A157)</f>
        <v>35</v>
      </c>
      <c r="C157" s="180">
        <f t="array" aca="1" ref="C157" ca="1">INDIRECT("'"&amp;A157&amp;"'!F"&amp;B157+59)</f>
        <v>0</v>
      </c>
      <c r="D157" s="180">
        <f t="array" aca="1" ref="D157" ca="1">INDIRECT("'"&amp;$A157&amp;"'!O"&amp;$B157+59)</f>
        <v>0</v>
      </c>
      <c r="E157" s="180">
        <f t="array" aca="1" ref="E157" ca="1">INDIRECT("'"&amp;$A157&amp;"'!P"&amp;$B157+59)</f>
        <v>0</v>
      </c>
      <c r="F157" s="180">
        <f t="array" aca="1" ref="F157" ca="1">INDIRECT("'"&amp;$A157&amp;"'!Q"&amp;$B157+59)</f>
        <v>0</v>
      </c>
      <c r="G157" s="180">
        <f t="array" aca="1" ref="G157" ca="1">INDIRECT("'"&amp;$A157&amp;"'!R"&amp;$B157+59)</f>
        <v>0</v>
      </c>
      <c r="H157" s="180">
        <f t="array" aca="1" ref="H157" ca="1">INDIRECT("'"&amp;$A157&amp;"'!S"&amp;$B157+59)</f>
        <v>0</v>
      </c>
      <c r="I157" s="180">
        <f t="array" aca="1" ref="I157" ca="1">INDIRECT("'"&amp;$A157&amp;"'!t"&amp;$B157+59)</f>
        <v>0</v>
      </c>
    </row>
    <row r="158" spans="1:9" x14ac:dyDescent="0.35">
      <c r="A158" s="180">
        <f t="shared" si="3"/>
        <v>4</v>
      </c>
      <c r="B158" s="180">
        <f>COUNTIF(A$1:A158,A158)</f>
        <v>36</v>
      </c>
      <c r="C158" s="180">
        <f t="array" aca="1" ref="C158" ca="1">INDIRECT("'"&amp;A158&amp;"'!F"&amp;B158+59)</f>
        <v>0</v>
      </c>
      <c r="D158" s="180">
        <f t="array" aca="1" ref="D158" ca="1">INDIRECT("'"&amp;$A158&amp;"'!O"&amp;$B158+59)</f>
        <v>0</v>
      </c>
      <c r="E158" s="180">
        <f t="array" aca="1" ref="E158" ca="1">INDIRECT("'"&amp;$A158&amp;"'!P"&amp;$B158+59)</f>
        <v>0</v>
      </c>
      <c r="F158" s="180">
        <f t="array" aca="1" ref="F158" ca="1">INDIRECT("'"&amp;$A158&amp;"'!Q"&amp;$B158+59)</f>
        <v>0</v>
      </c>
      <c r="G158" s="180">
        <f t="array" aca="1" ref="G158" ca="1">INDIRECT("'"&amp;$A158&amp;"'!R"&amp;$B158+59)</f>
        <v>0</v>
      </c>
      <c r="H158" s="180">
        <f t="array" aca="1" ref="H158" ca="1">INDIRECT("'"&amp;$A158&amp;"'!S"&amp;$B158+59)</f>
        <v>0</v>
      </c>
      <c r="I158" s="180">
        <f t="array" aca="1" ref="I158" ca="1">INDIRECT("'"&amp;$A158&amp;"'!t"&amp;$B158+59)</f>
        <v>0</v>
      </c>
    </row>
    <row r="159" spans="1:9" x14ac:dyDescent="0.35">
      <c r="A159" s="180">
        <f t="shared" si="3"/>
        <v>4</v>
      </c>
      <c r="B159" s="180">
        <f>COUNTIF(A$1:A159,A159)</f>
        <v>37</v>
      </c>
      <c r="C159" s="180">
        <f t="array" aca="1" ref="C159" ca="1">INDIRECT("'"&amp;A159&amp;"'!F"&amp;B159+59)</f>
        <v>0</v>
      </c>
      <c r="D159" s="180">
        <f t="array" aca="1" ref="D159" ca="1">INDIRECT("'"&amp;$A159&amp;"'!O"&amp;$B159+59)</f>
        <v>0</v>
      </c>
      <c r="E159" s="180">
        <f t="array" aca="1" ref="E159" ca="1">INDIRECT("'"&amp;$A159&amp;"'!P"&amp;$B159+59)</f>
        <v>0</v>
      </c>
      <c r="F159" s="180">
        <f t="array" aca="1" ref="F159" ca="1">INDIRECT("'"&amp;$A159&amp;"'!Q"&amp;$B159+59)</f>
        <v>0</v>
      </c>
      <c r="G159" s="180">
        <f t="array" aca="1" ref="G159" ca="1">INDIRECT("'"&amp;$A159&amp;"'!R"&amp;$B159+59)</f>
        <v>0</v>
      </c>
      <c r="H159" s="180">
        <f t="array" aca="1" ref="H159" ca="1">INDIRECT("'"&amp;$A159&amp;"'!S"&amp;$B159+59)</f>
        <v>0</v>
      </c>
      <c r="I159" s="180">
        <f t="array" aca="1" ref="I159" ca="1">INDIRECT("'"&amp;$A159&amp;"'!t"&amp;$B159+59)</f>
        <v>0</v>
      </c>
    </row>
    <row r="160" spans="1:9" x14ac:dyDescent="0.35">
      <c r="A160" s="180">
        <f t="shared" si="3"/>
        <v>4</v>
      </c>
      <c r="B160" s="180">
        <f>COUNTIF(A$1:A160,A160)</f>
        <v>38</v>
      </c>
      <c r="C160" s="180">
        <f t="array" aca="1" ref="C160" ca="1">INDIRECT("'"&amp;A160&amp;"'!F"&amp;B160+59)</f>
        <v>0</v>
      </c>
      <c r="D160" s="180">
        <f t="array" aca="1" ref="D160" ca="1">INDIRECT("'"&amp;$A160&amp;"'!O"&amp;$B160+59)</f>
        <v>0</v>
      </c>
      <c r="E160" s="180">
        <f t="array" aca="1" ref="E160" ca="1">INDIRECT("'"&amp;$A160&amp;"'!P"&amp;$B160+59)</f>
        <v>0</v>
      </c>
      <c r="F160" s="180">
        <f t="array" aca="1" ref="F160" ca="1">INDIRECT("'"&amp;$A160&amp;"'!Q"&amp;$B160+59)</f>
        <v>0</v>
      </c>
      <c r="G160" s="180">
        <f t="array" aca="1" ref="G160" ca="1">INDIRECT("'"&amp;$A160&amp;"'!R"&amp;$B160+59)</f>
        <v>0</v>
      </c>
      <c r="H160" s="180">
        <f t="array" aca="1" ref="H160" ca="1">INDIRECT("'"&amp;$A160&amp;"'!S"&amp;$B160+59)</f>
        <v>0</v>
      </c>
      <c r="I160" s="180">
        <f t="array" aca="1" ref="I160" ca="1">INDIRECT("'"&amp;$A160&amp;"'!t"&amp;$B160+59)</f>
        <v>0</v>
      </c>
    </row>
    <row r="161" spans="1:9" x14ac:dyDescent="0.35">
      <c r="A161" s="180">
        <f t="shared" si="3"/>
        <v>4</v>
      </c>
      <c r="B161" s="180">
        <f>COUNTIF(A$1:A161,A161)</f>
        <v>39</v>
      </c>
      <c r="C161" s="180">
        <f t="array" aca="1" ref="C161" ca="1">INDIRECT("'"&amp;A161&amp;"'!F"&amp;B161+59)</f>
        <v>0</v>
      </c>
      <c r="D161" s="180">
        <f t="array" aca="1" ref="D161" ca="1">INDIRECT("'"&amp;$A161&amp;"'!O"&amp;$B161+59)</f>
        <v>0</v>
      </c>
      <c r="E161" s="180">
        <f t="array" aca="1" ref="E161" ca="1">INDIRECT("'"&amp;$A161&amp;"'!P"&amp;$B161+59)</f>
        <v>0</v>
      </c>
      <c r="F161" s="180">
        <f t="array" aca="1" ref="F161" ca="1">INDIRECT("'"&amp;$A161&amp;"'!Q"&amp;$B161+59)</f>
        <v>0</v>
      </c>
      <c r="G161" s="180">
        <f t="array" aca="1" ref="G161" ca="1">INDIRECT("'"&amp;$A161&amp;"'!R"&amp;$B161+59)</f>
        <v>0</v>
      </c>
      <c r="H161" s="180">
        <f t="array" aca="1" ref="H161" ca="1">INDIRECT("'"&amp;$A161&amp;"'!S"&amp;$B161+59)</f>
        <v>0</v>
      </c>
      <c r="I161" s="180">
        <f t="array" aca="1" ref="I161" ca="1">INDIRECT("'"&amp;$A161&amp;"'!t"&amp;$B161+59)</f>
        <v>0</v>
      </c>
    </row>
    <row r="162" spans="1:9" x14ac:dyDescent="0.35">
      <c r="A162" s="180">
        <f t="shared" si="3"/>
        <v>4</v>
      </c>
      <c r="B162" s="180">
        <f>COUNTIF(A$1:A162,A162)</f>
        <v>40</v>
      </c>
      <c r="C162" s="180">
        <f t="array" aca="1" ref="C162" ca="1">INDIRECT("'"&amp;A162&amp;"'!F"&amp;B162+59)</f>
        <v>0</v>
      </c>
      <c r="D162" s="180">
        <f t="array" aca="1" ref="D162" ca="1">INDIRECT("'"&amp;$A162&amp;"'!O"&amp;$B162+59)</f>
        <v>0</v>
      </c>
      <c r="E162" s="180">
        <f t="array" aca="1" ref="E162" ca="1">INDIRECT("'"&amp;$A162&amp;"'!P"&amp;$B162+59)</f>
        <v>0</v>
      </c>
      <c r="F162" s="180">
        <f t="array" aca="1" ref="F162" ca="1">INDIRECT("'"&amp;$A162&amp;"'!Q"&amp;$B162+59)</f>
        <v>0</v>
      </c>
      <c r="G162" s="180">
        <f t="array" aca="1" ref="G162" ca="1">INDIRECT("'"&amp;$A162&amp;"'!R"&amp;$B162+59)</f>
        <v>0</v>
      </c>
      <c r="H162" s="180">
        <f t="array" aca="1" ref="H162" ca="1">INDIRECT("'"&amp;$A162&amp;"'!S"&amp;$B162+59)</f>
        <v>0</v>
      </c>
      <c r="I162" s="180">
        <f t="array" aca="1" ref="I162" ca="1">INDIRECT("'"&amp;$A162&amp;"'!t"&amp;$B162+59)</f>
        <v>0</v>
      </c>
    </row>
    <row r="163" spans="1:9" x14ac:dyDescent="0.35">
      <c r="A163" s="180">
        <f t="shared" si="3"/>
        <v>4</v>
      </c>
      <c r="B163" s="180">
        <f>COUNTIF(A$1:A163,A163)</f>
        <v>41</v>
      </c>
      <c r="C163" s="180">
        <f t="array" aca="1" ref="C163" ca="1">INDIRECT("'"&amp;A163&amp;"'!F"&amp;B163+59)</f>
        <v>0</v>
      </c>
      <c r="D163" s="180">
        <f t="array" aca="1" ref="D163" ca="1">INDIRECT("'"&amp;$A163&amp;"'!O"&amp;$B163+59)</f>
        <v>0</v>
      </c>
      <c r="E163" s="180">
        <f t="array" aca="1" ref="E163" ca="1">INDIRECT("'"&amp;$A163&amp;"'!P"&amp;$B163+59)</f>
        <v>0</v>
      </c>
      <c r="F163" s="180">
        <f t="array" aca="1" ref="F163" ca="1">INDIRECT("'"&amp;$A163&amp;"'!Q"&amp;$B163+59)</f>
        <v>0</v>
      </c>
      <c r="G163" s="180">
        <f t="array" aca="1" ref="G163" ca="1">INDIRECT("'"&amp;$A163&amp;"'!R"&amp;$B163+59)</f>
        <v>0</v>
      </c>
      <c r="H163" s="180">
        <f t="array" aca="1" ref="H163" ca="1">INDIRECT("'"&amp;$A163&amp;"'!S"&amp;$B163+59)</f>
        <v>0</v>
      </c>
      <c r="I163" s="180">
        <f t="array" aca="1" ref="I163" ca="1">INDIRECT("'"&amp;$A163&amp;"'!t"&amp;$B163+59)</f>
        <v>0</v>
      </c>
    </row>
    <row r="164" spans="1:9" x14ac:dyDescent="0.35">
      <c r="A164" s="180">
        <f t="shared" si="3"/>
        <v>5</v>
      </c>
      <c r="B164" s="180">
        <f>COUNTIF(A$1:A164,A164)</f>
        <v>1</v>
      </c>
      <c r="C164" s="180">
        <f t="array" aca="1" ref="C164" ca="1">INDIRECT("'"&amp;A164&amp;"'!F"&amp;B164+59)</f>
        <v>0</v>
      </c>
      <c r="D164" s="180">
        <f t="array" aca="1" ref="D164" ca="1">INDIRECT("'"&amp;$A164&amp;"'!O"&amp;$B164+59)</f>
        <v>0</v>
      </c>
      <c r="E164" s="180">
        <f t="array" aca="1" ref="E164" ca="1">INDIRECT("'"&amp;$A164&amp;"'!P"&amp;$B164+59)</f>
        <v>0</v>
      </c>
      <c r="F164" s="180">
        <f t="array" aca="1" ref="F164" ca="1">INDIRECT("'"&amp;$A164&amp;"'!Q"&amp;$B164+59)</f>
        <v>0</v>
      </c>
      <c r="G164" s="180">
        <f t="array" aca="1" ref="G164" ca="1">INDIRECT("'"&amp;$A164&amp;"'!R"&amp;$B164+59)</f>
        <v>0</v>
      </c>
      <c r="H164" s="180">
        <f t="array" aca="1" ref="H164" ca="1">INDIRECT("'"&amp;$A164&amp;"'!S"&amp;$B164+59)</f>
        <v>0</v>
      </c>
      <c r="I164" s="180">
        <f t="array" aca="1" ref="I164" ca="1">INDIRECT("'"&amp;$A164&amp;"'!t"&amp;$B164+59)</f>
        <v>0</v>
      </c>
    </row>
    <row r="165" spans="1:9" x14ac:dyDescent="0.35">
      <c r="A165" s="180">
        <f t="shared" si="3"/>
        <v>5</v>
      </c>
      <c r="B165" s="180">
        <f>COUNTIF(A$1:A165,A165)</f>
        <v>2</v>
      </c>
      <c r="C165" s="180">
        <f t="array" aca="1" ref="C165" ca="1">INDIRECT("'"&amp;A165&amp;"'!F"&amp;B165+59)</f>
        <v>0</v>
      </c>
      <c r="D165" s="180">
        <f t="array" aca="1" ref="D165" ca="1">INDIRECT("'"&amp;$A165&amp;"'!O"&amp;$B165+59)</f>
        <v>0</v>
      </c>
      <c r="E165" s="180">
        <f t="array" aca="1" ref="E165" ca="1">INDIRECT("'"&amp;$A165&amp;"'!P"&amp;$B165+59)</f>
        <v>0</v>
      </c>
      <c r="F165" s="180">
        <f t="array" aca="1" ref="F165" ca="1">INDIRECT("'"&amp;$A165&amp;"'!Q"&amp;$B165+59)</f>
        <v>0</v>
      </c>
      <c r="G165" s="180">
        <f t="array" aca="1" ref="G165" ca="1">INDIRECT("'"&amp;$A165&amp;"'!R"&amp;$B165+59)</f>
        <v>0</v>
      </c>
      <c r="H165" s="180">
        <f t="array" aca="1" ref="H165" ca="1">INDIRECT("'"&amp;$A165&amp;"'!S"&amp;$B165+59)</f>
        <v>0</v>
      </c>
      <c r="I165" s="180">
        <f t="array" aca="1" ref="I165" ca="1">INDIRECT("'"&amp;$A165&amp;"'!t"&amp;$B165+59)</f>
        <v>0</v>
      </c>
    </row>
    <row r="166" spans="1:9" x14ac:dyDescent="0.35">
      <c r="A166" s="180">
        <f t="shared" si="3"/>
        <v>5</v>
      </c>
      <c r="B166" s="180">
        <f>COUNTIF(A$1:A166,A166)</f>
        <v>3</v>
      </c>
      <c r="C166" s="180">
        <f t="array" aca="1" ref="C166" ca="1">INDIRECT("'"&amp;A166&amp;"'!F"&amp;B166+59)</f>
        <v>0</v>
      </c>
      <c r="D166" s="180">
        <f t="array" aca="1" ref="D166" ca="1">INDIRECT("'"&amp;$A166&amp;"'!O"&amp;$B166+59)</f>
        <v>0</v>
      </c>
      <c r="E166" s="180">
        <f t="array" aca="1" ref="E166" ca="1">INDIRECT("'"&amp;$A166&amp;"'!P"&amp;$B166+59)</f>
        <v>0</v>
      </c>
      <c r="F166" s="180">
        <f t="array" aca="1" ref="F166" ca="1">INDIRECT("'"&amp;$A166&amp;"'!Q"&amp;$B166+59)</f>
        <v>0</v>
      </c>
      <c r="G166" s="180">
        <f t="array" aca="1" ref="G166" ca="1">INDIRECT("'"&amp;$A166&amp;"'!R"&amp;$B166+59)</f>
        <v>0</v>
      </c>
      <c r="H166" s="180">
        <f t="array" aca="1" ref="H166" ca="1">INDIRECT("'"&amp;$A166&amp;"'!S"&amp;$B166+59)</f>
        <v>0</v>
      </c>
      <c r="I166" s="180">
        <f t="array" aca="1" ref="I166" ca="1">INDIRECT("'"&amp;$A166&amp;"'!t"&amp;$B166+59)</f>
        <v>0</v>
      </c>
    </row>
    <row r="167" spans="1:9" x14ac:dyDescent="0.35">
      <c r="A167" s="180">
        <f t="shared" si="3"/>
        <v>5</v>
      </c>
      <c r="B167" s="180">
        <f>COUNTIF(A$1:A167,A167)</f>
        <v>4</v>
      </c>
      <c r="C167" s="180">
        <f t="array" aca="1" ref="C167" ca="1">INDIRECT("'"&amp;A167&amp;"'!F"&amp;B167+59)</f>
        <v>0</v>
      </c>
      <c r="D167" s="180">
        <f t="array" aca="1" ref="D167" ca="1">INDIRECT("'"&amp;$A167&amp;"'!O"&amp;$B167+59)</f>
        <v>0</v>
      </c>
      <c r="E167" s="180">
        <f t="array" aca="1" ref="E167" ca="1">INDIRECT("'"&amp;$A167&amp;"'!P"&amp;$B167+59)</f>
        <v>0</v>
      </c>
      <c r="F167" s="180">
        <f t="array" aca="1" ref="F167" ca="1">INDIRECT("'"&amp;$A167&amp;"'!Q"&amp;$B167+59)</f>
        <v>0</v>
      </c>
      <c r="G167" s="180">
        <f t="array" aca="1" ref="G167" ca="1">INDIRECT("'"&amp;$A167&amp;"'!R"&amp;$B167+59)</f>
        <v>0</v>
      </c>
      <c r="H167" s="180">
        <f t="array" aca="1" ref="H167" ca="1">INDIRECT("'"&amp;$A167&amp;"'!S"&amp;$B167+59)</f>
        <v>0</v>
      </c>
      <c r="I167" s="180">
        <f t="array" aca="1" ref="I167" ca="1">INDIRECT("'"&amp;$A167&amp;"'!t"&amp;$B167+59)</f>
        <v>0</v>
      </c>
    </row>
    <row r="168" spans="1:9" x14ac:dyDescent="0.35">
      <c r="A168" s="180">
        <f t="shared" si="3"/>
        <v>5</v>
      </c>
      <c r="B168" s="180">
        <f>COUNTIF(A$1:A168,A168)</f>
        <v>5</v>
      </c>
      <c r="C168" s="180">
        <f t="array" aca="1" ref="C168" ca="1">INDIRECT("'"&amp;A168&amp;"'!F"&amp;B168+59)</f>
        <v>0</v>
      </c>
      <c r="D168" s="180">
        <f t="array" aca="1" ref="D168" ca="1">INDIRECT("'"&amp;$A168&amp;"'!O"&amp;$B168+59)</f>
        <v>0</v>
      </c>
      <c r="E168" s="180">
        <f t="array" aca="1" ref="E168" ca="1">INDIRECT("'"&amp;$A168&amp;"'!P"&amp;$B168+59)</f>
        <v>0</v>
      </c>
      <c r="F168" s="180">
        <f t="array" aca="1" ref="F168" ca="1">INDIRECT("'"&amp;$A168&amp;"'!Q"&amp;$B168+59)</f>
        <v>0</v>
      </c>
      <c r="G168" s="180">
        <f t="array" aca="1" ref="G168" ca="1">INDIRECT("'"&amp;$A168&amp;"'!R"&amp;$B168+59)</f>
        <v>0</v>
      </c>
      <c r="H168" s="180">
        <f t="array" aca="1" ref="H168" ca="1">INDIRECT("'"&amp;$A168&amp;"'!S"&amp;$B168+59)</f>
        <v>0</v>
      </c>
      <c r="I168" s="180">
        <f t="array" aca="1" ref="I168" ca="1">INDIRECT("'"&amp;$A168&amp;"'!t"&amp;$B168+59)</f>
        <v>0</v>
      </c>
    </row>
    <row r="169" spans="1:9" x14ac:dyDescent="0.35">
      <c r="A169" s="180">
        <f t="shared" si="3"/>
        <v>5</v>
      </c>
      <c r="B169" s="180">
        <f>COUNTIF(A$1:A169,A169)</f>
        <v>6</v>
      </c>
      <c r="C169" s="180">
        <f t="array" aca="1" ref="C169" ca="1">INDIRECT("'"&amp;A169&amp;"'!F"&amp;B169+59)</f>
        <v>0</v>
      </c>
      <c r="D169" s="180">
        <f t="array" aca="1" ref="D169" ca="1">INDIRECT("'"&amp;$A169&amp;"'!O"&amp;$B169+59)</f>
        <v>0</v>
      </c>
      <c r="E169" s="180">
        <f t="array" aca="1" ref="E169" ca="1">INDIRECT("'"&amp;$A169&amp;"'!P"&amp;$B169+59)</f>
        <v>0</v>
      </c>
      <c r="F169" s="180">
        <f t="array" aca="1" ref="F169" ca="1">INDIRECT("'"&amp;$A169&amp;"'!Q"&amp;$B169+59)</f>
        <v>0</v>
      </c>
      <c r="G169" s="180">
        <f t="array" aca="1" ref="G169" ca="1">INDIRECT("'"&amp;$A169&amp;"'!R"&amp;$B169+59)</f>
        <v>0</v>
      </c>
      <c r="H169" s="180">
        <f t="array" aca="1" ref="H169" ca="1">INDIRECT("'"&amp;$A169&amp;"'!S"&amp;$B169+59)</f>
        <v>0</v>
      </c>
      <c r="I169" s="180">
        <f t="array" aca="1" ref="I169" ca="1">INDIRECT("'"&amp;$A169&amp;"'!t"&amp;$B169+59)</f>
        <v>0</v>
      </c>
    </row>
    <row r="170" spans="1:9" x14ac:dyDescent="0.35">
      <c r="A170" s="180">
        <f t="shared" si="3"/>
        <v>5</v>
      </c>
      <c r="B170" s="180">
        <f>COUNTIF(A$1:A170,A170)</f>
        <v>7</v>
      </c>
      <c r="C170" s="180">
        <f t="array" aca="1" ref="C170" ca="1">INDIRECT("'"&amp;A170&amp;"'!F"&amp;B170+59)</f>
        <v>0</v>
      </c>
      <c r="D170" s="180">
        <f t="array" aca="1" ref="D170" ca="1">INDIRECT("'"&amp;$A170&amp;"'!O"&amp;$B170+59)</f>
        <v>0</v>
      </c>
      <c r="E170" s="180">
        <f t="array" aca="1" ref="E170" ca="1">INDIRECT("'"&amp;$A170&amp;"'!P"&amp;$B170+59)</f>
        <v>0</v>
      </c>
      <c r="F170" s="180">
        <f t="array" aca="1" ref="F170" ca="1">INDIRECT("'"&amp;$A170&amp;"'!Q"&amp;$B170+59)</f>
        <v>0</v>
      </c>
      <c r="G170" s="180">
        <f t="array" aca="1" ref="G170" ca="1">INDIRECT("'"&amp;$A170&amp;"'!R"&amp;$B170+59)</f>
        <v>0</v>
      </c>
      <c r="H170" s="180">
        <f t="array" aca="1" ref="H170" ca="1">INDIRECT("'"&amp;$A170&amp;"'!S"&amp;$B170+59)</f>
        <v>0</v>
      </c>
      <c r="I170" s="180">
        <f t="array" aca="1" ref="I170" ca="1">INDIRECT("'"&amp;$A170&amp;"'!t"&amp;$B170+59)</f>
        <v>0</v>
      </c>
    </row>
    <row r="171" spans="1:9" x14ac:dyDescent="0.35">
      <c r="A171" s="180">
        <f t="shared" si="3"/>
        <v>5</v>
      </c>
      <c r="B171" s="180">
        <f>COUNTIF(A$1:A171,A171)</f>
        <v>8</v>
      </c>
      <c r="C171" s="180">
        <f t="array" aca="1" ref="C171" ca="1">INDIRECT("'"&amp;A171&amp;"'!F"&amp;B171+59)</f>
        <v>0</v>
      </c>
      <c r="D171" s="180">
        <f t="array" aca="1" ref="D171" ca="1">INDIRECT("'"&amp;$A171&amp;"'!O"&amp;$B171+59)</f>
        <v>0</v>
      </c>
      <c r="E171" s="180">
        <f t="array" aca="1" ref="E171" ca="1">INDIRECT("'"&amp;$A171&amp;"'!P"&amp;$B171+59)</f>
        <v>0</v>
      </c>
      <c r="F171" s="180">
        <f t="array" aca="1" ref="F171" ca="1">INDIRECT("'"&amp;$A171&amp;"'!Q"&amp;$B171+59)</f>
        <v>0</v>
      </c>
      <c r="G171" s="180">
        <f t="array" aca="1" ref="G171" ca="1">INDIRECT("'"&amp;$A171&amp;"'!R"&amp;$B171+59)</f>
        <v>0</v>
      </c>
      <c r="H171" s="180">
        <f t="array" aca="1" ref="H171" ca="1">INDIRECT("'"&amp;$A171&amp;"'!S"&amp;$B171+59)</f>
        <v>0</v>
      </c>
      <c r="I171" s="180">
        <f t="array" aca="1" ref="I171" ca="1">INDIRECT("'"&amp;$A171&amp;"'!t"&amp;$B171+59)</f>
        <v>0</v>
      </c>
    </row>
    <row r="172" spans="1:9" x14ac:dyDescent="0.35">
      <c r="A172" s="180">
        <f t="shared" si="3"/>
        <v>5</v>
      </c>
      <c r="B172" s="180">
        <f>COUNTIF(A$1:A172,A172)</f>
        <v>9</v>
      </c>
      <c r="C172" s="180">
        <f t="array" aca="1" ref="C172" ca="1">INDIRECT("'"&amp;A172&amp;"'!F"&amp;B172+59)</f>
        <v>0</v>
      </c>
      <c r="D172" s="180">
        <f t="array" aca="1" ref="D172" ca="1">INDIRECT("'"&amp;$A172&amp;"'!O"&amp;$B172+59)</f>
        <v>0</v>
      </c>
      <c r="E172" s="180">
        <f t="array" aca="1" ref="E172" ca="1">INDIRECT("'"&amp;$A172&amp;"'!P"&amp;$B172+59)</f>
        <v>0</v>
      </c>
      <c r="F172" s="180">
        <f t="array" aca="1" ref="F172" ca="1">INDIRECT("'"&amp;$A172&amp;"'!Q"&amp;$B172+59)</f>
        <v>0</v>
      </c>
      <c r="G172" s="180">
        <f t="array" aca="1" ref="G172" ca="1">INDIRECT("'"&amp;$A172&amp;"'!R"&amp;$B172+59)</f>
        <v>0</v>
      </c>
      <c r="H172" s="180">
        <f t="array" aca="1" ref="H172" ca="1">INDIRECT("'"&amp;$A172&amp;"'!S"&amp;$B172+59)</f>
        <v>0</v>
      </c>
      <c r="I172" s="180">
        <f t="array" aca="1" ref="I172" ca="1">INDIRECT("'"&amp;$A172&amp;"'!t"&amp;$B172+59)</f>
        <v>0</v>
      </c>
    </row>
    <row r="173" spans="1:9" x14ac:dyDescent="0.35">
      <c r="A173" s="180">
        <f t="shared" si="3"/>
        <v>5</v>
      </c>
      <c r="B173" s="180">
        <f>COUNTIF(A$1:A173,A173)</f>
        <v>10</v>
      </c>
      <c r="C173" s="180">
        <f t="array" aca="1" ref="C173" ca="1">INDIRECT("'"&amp;A173&amp;"'!F"&amp;B173+59)</f>
        <v>0</v>
      </c>
      <c r="D173" s="180">
        <f t="array" aca="1" ref="D173" ca="1">INDIRECT("'"&amp;$A173&amp;"'!O"&amp;$B173+59)</f>
        <v>0</v>
      </c>
      <c r="E173" s="180">
        <f t="array" aca="1" ref="E173" ca="1">INDIRECT("'"&amp;$A173&amp;"'!P"&amp;$B173+59)</f>
        <v>0</v>
      </c>
      <c r="F173" s="180">
        <f t="array" aca="1" ref="F173" ca="1">INDIRECT("'"&amp;$A173&amp;"'!Q"&amp;$B173+59)</f>
        <v>0</v>
      </c>
      <c r="G173" s="180">
        <f t="array" aca="1" ref="G173" ca="1">INDIRECT("'"&amp;$A173&amp;"'!R"&amp;$B173+59)</f>
        <v>0</v>
      </c>
      <c r="H173" s="180">
        <f t="array" aca="1" ref="H173" ca="1">INDIRECT("'"&amp;$A173&amp;"'!S"&amp;$B173+59)</f>
        <v>0</v>
      </c>
      <c r="I173" s="180">
        <f t="array" aca="1" ref="I173" ca="1">INDIRECT("'"&amp;$A173&amp;"'!t"&amp;$B173+59)</f>
        <v>0</v>
      </c>
    </row>
    <row r="174" spans="1:9" x14ac:dyDescent="0.35">
      <c r="A174" s="180">
        <f t="shared" si="3"/>
        <v>5</v>
      </c>
      <c r="B174" s="180">
        <f>COUNTIF(A$1:A174,A174)</f>
        <v>11</v>
      </c>
      <c r="C174" s="180">
        <f t="array" aca="1" ref="C174" ca="1">INDIRECT("'"&amp;A174&amp;"'!F"&amp;B174+59)</f>
        <v>0</v>
      </c>
      <c r="D174" s="180">
        <f t="array" aca="1" ref="D174" ca="1">INDIRECT("'"&amp;$A174&amp;"'!O"&amp;$B174+59)</f>
        <v>0</v>
      </c>
      <c r="E174" s="180">
        <f t="array" aca="1" ref="E174" ca="1">INDIRECT("'"&amp;$A174&amp;"'!P"&amp;$B174+59)</f>
        <v>0</v>
      </c>
      <c r="F174" s="180">
        <f t="array" aca="1" ref="F174" ca="1">INDIRECT("'"&amp;$A174&amp;"'!Q"&amp;$B174+59)</f>
        <v>0</v>
      </c>
      <c r="G174" s="180">
        <f t="array" aca="1" ref="G174" ca="1">INDIRECT("'"&amp;$A174&amp;"'!R"&amp;$B174+59)</f>
        <v>0</v>
      </c>
      <c r="H174" s="180">
        <f t="array" aca="1" ref="H174" ca="1">INDIRECT("'"&amp;$A174&amp;"'!S"&amp;$B174+59)</f>
        <v>0</v>
      </c>
      <c r="I174" s="180">
        <f t="array" aca="1" ref="I174" ca="1">INDIRECT("'"&amp;$A174&amp;"'!t"&amp;$B174+59)</f>
        <v>0</v>
      </c>
    </row>
    <row r="175" spans="1:9" x14ac:dyDescent="0.35">
      <c r="A175" s="180">
        <f t="shared" si="3"/>
        <v>5</v>
      </c>
      <c r="B175" s="180">
        <f>COUNTIF(A$1:A175,A175)</f>
        <v>12</v>
      </c>
      <c r="C175" s="180">
        <f t="array" aca="1" ref="C175" ca="1">INDIRECT("'"&amp;A175&amp;"'!F"&amp;B175+59)</f>
        <v>0</v>
      </c>
      <c r="D175" s="180">
        <f t="array" aca="1" ref="D175" ca="1">INDIRECT("'"&amp;$A175&amp;"'!O"&amp;$B175+59)</f>
        <v>0</v>
      </c>
      <c r="E175" s="180">
        <f t="array" aca="1" ref="E175" ca="1">INDIRECT("'"&amp;$A175&amp;"'!P"&amp;$B175+59)</f>
        <v>0</v>
      </c>
      <c r="F175" s="180">
        <f t="array" aca="1" ref="F175" ca="1">INDIRECT("'"&amp;$A175&amp;"'!Q"&amp;$B175+59)</f>
        <v>0</v>
      </c>
      <c r="G175" s="180">
        <f t="array" aca="1" ref="G175" ca="1">INDIRECT("'"&amp;$A175&amp;"'!R"&amp;$B175+59)</f>
        <v>0</v>
      </c>
      <c r="H175" s="180">
        <f t="array" aca="1" ref="H175" ca="1">INDIRECT("'"&amp;$A175&amp;"'!S"&amp;$B175+59)</f>
        <v>0</v>
      </c>
      <c r="I175" s="180">
        <f t="array" aca="1" ref="I175" ca="1">INDIRECT("'"&amp;$A175&amp;"'!t"&amp;$B175+59)</f>
        <v>0</v>
      </c>
    </row>
    <row r="176" spans="1:9" x14ac:dyDescent="0.35">
      <c r="A176" s="180">
        <f t="shared" si="3"/>
        <v>5</v>
      </c>
      <c r="B176" s="180">
        <f>COUNTIF(A$1:A176,A176)</f>
        <v>13</v>
      </c>
      <c r="C176" s="180">
        <f t="array" aca="1" ref="C176" ca="1">INDIRECT("'"&amp;A176&amp;"'!F"&amp;B176+59)</f>
        <v>0</v>
      </c>
      <c r="D176" s="180">
        <f t="array" aca="1" ref="D176" ca="1">INDIRECT("'"&amp;$A176&amp;"'!O"&amp;$B176+59)</f>
        <v>0</v>
      </c>
      <c r="E176" s="180">
        <f t="array" aca="1" ref="E176" ca="1">INDIRECT("'"&amp;$A176&amp;"'!P"&amp;$B176+59)</f>
        <v>0</v>
      </c>
      <c r="F176" s="180">
        <f t="array" aca="1" ref="F176" ca="1">INDIRECT("'"&amp;$A176&amp;"'!Q"&amp;$B176+59)</f>
        <v>0</v>
      </c>
      <c r="G176" s="180">
        <f t="array" aca="1" ref="G176" ca="1">INDIRECT("'"&amp;$A176&amp;"'!R"&amp;$B176+59)</f>
        <v>0</v>
      </c>
      <c r="H176" s="180">
        <f t="array" aca="1" ref="H176" ca="1">INDIRECT("'"&amp;$A176&amp;"'!S"&amp;$B176+59)</f>
        <v>0</v>
      </c>
      <c r="I176" s="180">
        <f t="array" aca="1" ref="I176" ca="1">INDIRECT("'"&amp;$A176&amp;"'!t"&amp;$B176+59)</f>
        <v>0</v>
      </c>
    </row>
    <row r="177" spans="1:9" x14ac:dyDescent="0.35">
      <c r="A177" s="180">
        <f t="shared" si="3"/>
        <v>5</v>
      </c>
      <c r="B177" s="180">
        <f>COUNTIF(A$1:A177,A177)</f>
        <v>14</v>
      </c>
      <c r="C177" s="180">
        <f t="array" aca="1" ref="C177" ca="1">INDIRECT("'"&amp;A177&amp;"'!F"&amp;B177+59)</f>
        <v>0</v>
      </c>
      <c r="D177" s="180">
        <f t="array" aca="1" ref="D177" ca="1">INDIRECT("'"&amp;$A177&amp;"'!O"&amp;$B177+59)</f>
        <v>0</v>
      </c>
      <c r="E177" s="180">
        <f t="array" aca="1" ref="E177" ca="1">INDIRECT("'"&amp;$A177&amp;"'!P"&amp;$B177+59)</f>
        <v>0</v>
      </c>
      <c r="F177" s="180">
        <f t="array" aca="1" ref="F177" ca="1">INDIRECT("'"&amp;$A177&amp;"'!Q"&amp;$B177+59)</f>
        <v>0</v>
      </c>
      <c r="G177" s="180">
        <f t="array" aca="1" ref="G177" ca="1">INDIRECT("'"&amp;$A177&amp;"'!R"&amp;$B177+59)</f>
        <v>0</v>
      </c>
      <c r="H177" s="180">
        <f t="array" aca="1" ref="H177" ca="1">INDIRECT("'"&amp;$A177&amp;"'!S"&amp;$B177+59)</f>
        <v>0</v>
      </c>
      <c r="I177" s="180">
        <f t="array" aca="1" ref="I177" ca="1">INDIRECT("'"&amp;$A177&amp;"'!t"&amp;$B177+59)</f>
        <v>0</v>
      </c>
    </row>
    <row r="178" spans="1:9" x14ac:dyDescent="0.35">
      <c r="A178" s="180">
        <f t="shared" si="3"/>
        <v>5</v>
      </c>
      <c r="B178" s="180">
        <f>COUNTIF(A$1:A178,A178)</f>
        <v>15</v>
      </c>
      <c r="C178" s="180">
        <f t="array" aca="1" ref="C178" ca="1">INDIRECT("'"&amp;A178&amp;"'!F"&amp;B178+59)</f>
        <v>0</v>
      </c>
      <c r="D178" s="180">
        <f t="array" aca="1" ref="D178" ca="1">INDIRECT("'"&amp;$A178&amp;"'!O"&amp;$B178+59)</f>
        <v>0</v>
      </c>
      <c r="E178" s="180">
        <f t="array" aca="1" ref="E178" ca="1">INDIRECT("'"&amp;$A178&amp;"'!P"&amp;$B178+59)</f>
        <v>0</v>
      </c>
      <c r="F178" s="180">
        <f t="array" aca="1" ref="F178" ca="1">INDIRECT("'"&amp;$A178&amp;"'!Q"&amp;$B178+59)</f>
        <v>0</v>
      </c>
      <c r="G178" s="180">
        <f t="array" aca="1" ref="G178" ca="1">INDIRECT("'"&amp;$A178&amp;"'!R"&amp;$B178+59)</f>
        <v>0</v>
      </c>
      <c r="H178" s="180">
        <f t="array" aca="1" ref="H178" ca="1">INDIRECT("'"&amp;$A178&amp;"'!S"&amp;$B178+59)</f>
        <v>0</v>
      </c>
      <c r="I178" s="180">
        <f t="array" aca="1" ref="I178" ca="1">INDIRECT("'"&amp;$A178&amp;"'!t"&amp;$B178+59)</f>
        <v>0</v>
      </c>
    </row>
    <row r="179" spans="1:9" x14ac:dyDescent="0.35">
      <c r="A179" s="180">
        <f t="shared" si="3"/>
        <v>5</v>
      </c>
      <c r="B179" s="180">
        <f>COUNTIF(A$1:A179,A179)</f>
        <v>16</v>
      </c>
      <c r="C179" s="180">
        <f t="array" aca="1" ref="C179" ca="1">INDIRECT("'"&amp;A179&amp;"'!F"&amp;B179+59)</f>
        <v>0</v>
      </c>
      <c r="D179" s="180">
        <f t="array" aca="1" ref="D179" ca="1">INDIRECT("'"&amp;$A179&amp;"'!O"&amp;$B179+59)</f>
        <v>0</v>
      </c>
      <c r="E179" s="180">
        <f t="array" aca="1" ref="E179" ca="1">INDIRECT("'"&amp;$A179&amp;"'!P"&amp;$B179+59)</f>
        <v>0</v>
      </c>
      <c r="F179" s="180">
        <f t="array" aca="1" ref="F179" ca="1">INDIRECT("'"&amp;$A179&amp;"'!Q"&amp;$B179+59)</f>
        <v>0</v>
      </c>
      <c r="G179" s="180">
        <f t="array" aca="1" ref="G179" ca="1">INDIRECT("'"&amp;$A179&amp;"'!R"&amp;$B179+59)</f>
        <v>0</v>
      </c>
      <c r="H179" s="180">
        <f t="array" aca="1" ref="H179" ca="1">INDIRECT("'"&amp;$A179&amp;"'!S"&amp;$B179+59)</f>
        <v>0</v>
      </c>
      <c r="I179" s="180">
        <f t="array" aca="1" ref="I179" ca="1">INDIRECT("'"&amp;$A179&amp;"'!t"&amp;$B179+59)</f>
        <v>0</v>
      </c>
    </row>
    <row r="180" spans="1:9" x14ac:dyDescent="0.35">
      <c r="A180" s="180">
        <f t="shared" si="3"/>
        <v>5</v>
      </c>
      <c r="B180" s="180">
        <f>COUNTIF(A$1:A180,A180)</f>
        <v>17</v>
      </c>
      <c r="C180" s="180">
        <f t="array" aca="1" ref="C180" ca="1">INDIRECT("'"&amp;A180&amp;"'!F"&amp;B180+59)</f>
        <v>0</v>
      </c>
      <c r="D180" s="180">
        <f t="array" aca="1" ref="D180" ca="1">INDIRECT("'"&amp;$A180&amp;"'!O"&amp;$B180+59)</f>
        <v>0</v>
      </c>
      <c r="E180" s="180">
        <f t="array" aca="1" ref="E180" ca="1">INDIRECT("'"&amp;$A180&amp;"'!P"&amp;$B180+59)</f>
        <v>0</v>
      </c>
      <c r="F180" s="180">
        <f t="array" aca="1" ref="F180" ca="1">INDIRECT("'"&amp;$A180&amp;"'!Q"&amp;$B180+59)</f>
        <v>0</v>
      </c>
      <c r="G180" s="180">
        <f t="array" aca="1" ref="G180" ca="1">INDIRECT("'"&amp;$A180&amp;"'!R"&amp;$B180+59)</f>
        <v>0</v>
      </c>
      <c r="H180" s="180">
        <f t="array" aca="1" ref="H180" ca="1">INDIRECT("'"&amp;$A180&amp;"'!S"&amp;$B180+59)</f>
        <v>0</v>
      </c>
      <c r="I180" s="180">
        <f t="array" aca="1" ref="I180" ca="1">INDIRECT("'"&amp;$A180&amp;"'!t"&amp;$B180+59)</f>
        <v>0</v>
      </c>
    </row>
    <row r="181" spans="1:9" x14ac:dyDescent="0.35">
      <c r="A181" s="180">
        <f t="shared" si="3"/>
        <v>5</v>
      </c>
      <c r="B181" s="180">
        <f>COUNTIF(A$1:A181,A181)</f>
        <v>18</v>
      </c>
      <c r="C181" s="180">
        <f t="array" aca="1" ref="C181" ca="1">INDIRECT("'"&amp;A181&amp;"'!F"&amp;B181+59)</f>
        <v>0</v>
      </c>
      <c r="D181" s="180">
        <f t="array" aca="1" ref="D181" ca="1">INDIRECT("'"&amp;$A181&amp;"'!O"&amp;$B181+59)</f>
        <v>0</v>
      </c>
      <c r="E181" s="180">
        <f t="array" aca="1" ref="E181" ca="1">INDIRECT("'"&amp;$A181&amp;"'!P"&amp;$B181+59)</f>
        <v>0</v>
      </c>
      <c r="F181" s="180">
        <f t="array" aca="1" ref="F181" ca="1">INDIRECT("'"&amp;$A181&amp;"'!Q"&amp;$B181+59)</f>
        <v>0</v>
      </c>
      <c r="G181" s="180">
        <f t="array" aca="1" ref="G181" ca="1">INDIRECT("'"&amp;$A181&amp;"'!R"&amp;$B181+59)</f>
        <v>0</v>
      </c>
      <c r="H181" s="180">
        <f t="array" aca="1" ref="H181" ca="1">INDIRECT("'"&amp;$A181&amp;"'!S"&amp;$B181+59)</f>
        <v>0</v>
      </c>
      <c r="I181" s="180">
        <f t="array" aca="1" ref="I181" ca="1">INDIRECT("'"&amp;$A181&amp;"'!t"&amp;$B181+59)</f>
        <v>0</v>
      </c>
    </row>
    <row r="182" spans="1:9" x14ac:dyDescent="0.35">
      <c r="A182" s="180">
        <f t="shared" si="3"/>
        <v>5</v>
      </c>
      <c r="B182" s="180">
        <f>COUNTIF(A$1:A182,A182)</f>
        <v>19</v>
      </c>
      <c r="C182" s="180">
        <f t="array" aca="1" ref="C182" ca="1">INDIRECT("'"&amp;A182&amp;"'!F"&amp;B182+59)</f>
        <v>0</v>
      </c>
      <c r="D182" s="180">
        <f t="array" aca="1" ref="D182" ca="1">INDIRECT("'"&amp;$A182&amp;"'!O"&amp;$B182+59)</f>
        <v>0</v>
      </c>
      <c r="E182" s="180">
        <f t="array" aca="1" ref="E182" ca="1">INDIRECT("'"&amp;$A182&amp;"'!P"&amp;$B182+59)</f>
        <v>0</v>
      </c>
      <c r="F182" s="180">
        <f t="array" aca="1" ref="F182" ca="1">INDIRECT("'"&amp;$A182&amp;"'!Q"&amp;$B182+59)</f>
        <v>0</v>
      </c>
      <c r="G182" s="180">
        <f t="array" aca="1" ref="G182" ca="1">INDIRECT("'"&amp;$A182&amp;"'!R"&amp;$B182+59)</f>
        <v>0</v>
      </c>
      <c r="H182" s="180">
        <f t="array" aca="1" ref="H182" ca="1">INDIRECT("'"&amp;$A182&amp;"'!S"&amp;$B182+59)</f>
        <v>0</v>
      </c>
      <c r="I182" s="180">
        <f t="array" aca="1" ref="I182" ca="1">INDIRECT("'"&amp;$A182&amp;"'!t"&amp;$B182+59)</f>
        <v>0</v>
      </c>
    </row>
    <row r="183" spans="1:9" x14ac:dyDescent="0.35">
      <c r="A183" s="180">
        <f t="shared" si="3"/>
        <v>5</v>
      </c>
      <c r="B183" s="180">
        <f>COUNTIF(A$1:A183,A183)</f>
        <v>20</v>
      </c>
      <c r="C183" s="180">
        <f t="array" aca="1" ref="C183" ca="1">INDIRECT("'"&amp;A183&amp;"'!F"&amp;B183+59)</f>
        <v>0</v>
      </c>
      <c r="D183" s="180">
        <f t="array" aca="1" ref="D183" ca="1">INDIRECT("'"&amp;$A183&amp;"'!O"&amp;$B183+59)</f>
        <v>0</v>
      </c>
      <c r="E183" s="180">
        <f t="array" aca="1" ref="E183" ca="1">INDIRECT("'"&amp;$A183&amp;"'!P"&amp;$B183+59)</f>
        <v>0</v>
      </c>
      <c r="F183" s="180">
        <f t="array" aca="1" ref="F183" ca="1">INDIRECT("'"&amp;$A183&amp;"'!Q"&amp;$B183+59)</f>
        <v>0</v>
      </c>
      <c r="G183" s="180">
        <f t="array" aca="1" ref="G183" ca="1">INDIRECT("'"&amp;$A183&amp;"'!R"&amp;$B183+59)</f>
        <v>0</v>
      </c>
      <c r="H183" s="180">
        <f t="array" aca="1" ref="H183" ca="1">INDIRECT("'"&amp;$A183&amp;"'!S"&amp;$B183+59)</f>
        <v>0</v>
      </c>
      <c r="I183" s="180">
        <f t="array" aca="1" ref="I183" ca="1">INDIRECT("'"&amp;$A183&amp;"'!t"&amp;$B183+59)</f>
        <v>0</v>
      </c>
    </row>
    <row r="184" spans="1:9" x14ac:dyDescent="0.35">
      <c r="A184" s="180">
        <f t="shared" si="3"/>
        <v>5</v>
      </c>
      <c r="B184" s="180">
        <f>COUNTIF(A$1:A184,A184)</f>
        <v>21</v>
      </c>
      <c r="C184" s="180">
        <f t="array" aca="1" ref="C184" ca="1">INDIRECT("'"&amp;A184&amp;"'!F"&amp;B184+59)</f>
        <v>0</v>
      </c>
      <c r="D184" s="180">
        <f t="array" aca="1" ref="D184" ca="1">INDIRECT("'"&amp;$A184&amp;"'!O"&amp;$B184+59)</f>
        <v>0</v>
      </c>
      <c r="E184" s="180">
        <f t="array" aca="1" ref="E184" ca="1">INDIRECT("'"&amp;$A184&amp;"'!P"&amp;$B184+59)</f>
        <v>0</v>
      </c>
      <c r="F184" s="180">
        <f t="array" aca="1" ref="F184" ca="1">INDIRECT("'"&amp;$A184&amp;"'!Q"&amp;$B184+59)</f>
        <v>0</v>
      </c>
      <c r="G184" s="180">
        <f t="array" aca="1" ref="G184" ca="1">INDIRECT("'"&amp;$A184&amp;"'!R"&amp;$B184+59)</f>
        <v>0</v>
      </c>
      <c r="H184" s="180">
        <f t="array" aca="1" ref="H184" ca="1">INDIRECT("'"&amp;$A184&amp;"'!S"&amp;$B184+59)</f>
        <v>0</v>
      </c>
      <c r="I184" s="180">
        <f t="array" aca="1" ref="I184" ca="1">INDIRECT("'"&amp;$A184&amp;"'!t"&amp;$B184+59)</f>
        <v>0</v>
      </c>
    </row>
    <row r="185" spans="1:9" x14ac:dyDescent="0.35">
      <c r="A185" s="180">
        <f t="shared" si="3"/>
        <v>5</v>
      </c>
      <c r="B185" s="180">
        <f>COUNTIF(A$1:A185,A185)</f>
        <v>22</v>
      </c>
      <c r="C185" s="180">
        <f t="array" aca="1" ref="C185" ca="1">INDIRECT("'"&amp;A185&amp;"'!F"&amp;B185+59)</f>
        <v>0</v>
      </c>
      <c r="D185" s="180">
        <f t="array" aca="1" ref="D185" ca="1">INDIRECT("'"&amp;$A185&amp;"'!O"&amp;$B185+59)</f>
        <v>0</v>
      </c>
      <c r="E185" s="180">
        <f t="array" aca="1" ref="E185" ca="1">INDIRECT("'"&amp;$A185&amp;"'!P"&amp;$B185+59)</f>
        <v>0</v>
      </c>
      <c r="F185" s="180">
        <f t="array" aca="1" ref="F185" ca="1">INDIRECT("'"&amp;$A185&amp;"'!Q"&amp;$B185+59)</f>
        <v>0</v>
      </c>
      <c r="G185" s="180">
        <f t="array" aca="1" ref="G185" ca="1">INDIRECT("'"&amp;$A185&amp;"'!R"&amp;$B185+59)</f>
        <v>0</v>
      </c>
      <c r="H185" s="180">
        <f t="array" aca="1" ref="H185" ca="1">INDIRECT("'"&amp;$A185&amp;"'!S"&amp;$B185+59)</f>
        <v>0</v>
      </c>
      <c r="I185" s="180">
        <f t="array" aca="1" ref="I185" ca="1">INDIRECT("'"&amp;$A185&amp;"'!t"&amp;$B185+59)</f>
        <v>0</v>
      </c>
    </row>
    <row r="186" spans="1:9" x14ac:dyDescent="0.35">
      <c r="A186" s="180">
        <f t="shared" si="3"/>
        <v>5</v>
      </c>
      <c r="B186" s="180">
        <f>COUNTIF(A$1:A186,A186)</f>
        <v>23</v>
      </c>
      <c r="C186" s="180">
        <f t="array" aca="1" ref="C186" ca="1">INDIRECT("'"&amp;A186&amp;"'!F"&amp;B186+59)</f>
        <v>0</v>
      </c>
      <c r="D186" s="180">
        <f t="array" aca="1" ref="D186" ca="1">INDIRECT("'"&amp;$A186&amp;"'!O"&amp;$B186+59)</f>
        <v>0</v>
      </c>
      <c r="E186" s="180">
        <f t="array" aca="1" ref="E186" ca="1">INDIRECT("'"&amp;$A186&amp;"'!P"&amp;$B186+59)</f>
        <v>0</v>
      </c>
      <c r="F186" s="180">
        <f t="array" aca="1" ref="F186" ca="1">INDIRECT("'"&amp;$A186&amp;"'!Q"&amp;$B186+59)</f>
        <v>0</v>
      </c>
      <c r="G186" s="180">
        <f t="array" aca="1" ref="G186" ca="1">INDIRECT("'"&amp;$A186&amp;"'!R"&amp;$B186+59)</f>
        <v>0</v>
      </c>
      <c r="H186" s="180">
        <f t="array" aca="1" ref="H186" ca="1">INDIRECT("'"&amp;$A186&amp;"'!S"&amp;$B186+59)</f>
        <v>0</v>
      </c>
      <c r="I186" s="180">
        <f t="array" aca="1" ref="I186" ca="1">INDIRECT("'"&amp;$A186&amp;"'!t"&amp;$B186+59)</f>
        <v>0</v>
      </c>
    </row>
    <row r="187" spans="1:9" x14ac:dyDescent="0.35">
      <c r="A187" s="180">
        <f t="shared" si="3"/>
        <v>5</v>
      </c>
      <c r="B187" s="180">
        <f>COUNTIF(A$1:A187,A187)</f>
        <v>24</v>
      </c>
      <c r="C187" s="180">
        <f t="array" aca="1" ref="C187" ca="1">INDIRECT("'"&amp;A187&amp;"'!F"&amp;B187+59)</f>
        <v>0</v>
      </c>
      <c r="D187" s="180">
        <f t="array" aca="1" ref="D187" ca="1">INDIRECT("'"&amp;$A187&amp;"'!O"&amp;$B187+59)</f>
        <v>0</v>
      </c>
      <c r="E187" s="180">
        <f t="array" aca="1" ref="E187" ca="1">INDIRECT("'"&amp;$A187&amp;"'!P"&amp;$B187+59)</f>
        <v>0</v>
      </c>
      <c r="F187" s="180">
        <f t="array" aca="1" ref="F187" ca="1">INDIRECT("'"&amp;$A187&amp;"'!Q"&amp;$B187+59)</f>
        <v>0</v>
      </c>
      <c r="G187" s="180">
        <f t="array" aca="1" ref="G187" ca="1">INDIRECT("'"&amp;$A187&amp;"'!R"&amp;$B187+59)</f>
        <v>0</v>
      </c>
      <c r="H187" s="180">
        <f t="array" aca="1" ref="H187" ca="1">INDIRECT("'"&amp;$A187&amp;"'!S"&amp;$B187+59)</f>
        <v>0</v>
      </c>
      <c r="I187" s="180">
        <f t="array" aca="1" ref="I187" ca="1">INDIRECT("'"&amp;$A187&amp;"'!t"&amp;$B187+59)</f>
        <v>0</v>
      </c>
    </row>
    <row r="188" spans="1:9" x14ac:dyDescent="0.35">
      <c r="A188" s="180">
        <f t="shared" si="3"/>
        <v>5</v>
      </c>
      <c r="B188" s="180">
        <f>COUNTIF(A$1:A188,A188)</f>
        <v>25</v>
      </c>
      <c r="C188" s="180">
        <f t="array" aca="1" ref="C188" ca="1">INDIRECT("'"&amp;A188&amp;"'!F"&amp;B188+59)</f>
        <v>0</v>
      </c>
      <c r="D188" s="180">
        <f t="array" aca="1" ref="D188" ca="1">INDIRECT("'"&amp;$A188&amp;"'!O"&amp;$B188+59)</f>
        <v>0</v>
      </c>
      <c r="E188" s="180">
        <f t="array" aca="1" ref="E188" ca="1">INDIRECT("'"&amp;$A188&amp;"'!P"&amp;$B188+59)</f>
        <v>0</v>
      </c>
      <c r="F188" s="180">
        <f t="array" aca="1" ref="F188" ca="1">INDIRECT("'"&amp;$A188&amp;"'!Q"&amp;$B188+59)</f>
        <v>0</v>
      </c>
      <c r="G188" s="180">
        <f t="array" aca="1" ref="G188" ca="1">INDIRECT("'"&amp;$A188&amp;"'!R"&amp;$B188+59)</f>
        <v>0</v>
      </c>
      <c r="H188" s="180">
        <f t="array" aca="1" ref="H188" ca="1">INDIRECT("'"&amp;$A188&amp;"'!S"&amp;$B188+59)</f>
        <v>0</v>
      </c>
      <c r="I188" s="180">
        <f t="array" aca="1" ref="I188" ca="1">INDIRECT("'"&amp;$A188&amp;"'!t"&amp;$B188+59)</f>
        <v>0</v>
      </c>
    </row>
    <row r="189" spans="1:9" x14ac:dyDescent="0.35">
      <c r="A189" s="180">
        <f t="shared" si="3"/>
        <v>5</v>
      </c>
      <c r="B189" s="180">
        <f>COUNTIF(A$1:A189,A189)</f>
        <v>26</v>
      </c>
      <c r="C189" s="180">
        <f t="array" aca="1" ref="C189" ca="1">INDIRECT("'"&amp;A189&amp;"'!F"&amp;B189+59)</f>
        <v>0</v>
      </c>
      <c r="D189" s="180">
        <f t="array" aca="1" ref="D189" ca="1">INDIRECT("'"&amp;$A189&amp;"'!O"&amp;$B189+59)</f>
        <v>0</v>
      </c>
      <c r="E189" s="180">
        <f t="array" aca="1" ref="E189" ca="1">INDIRECT("'"&amp;$A189&amp;"'!P"&amp;$B189+59)</f>
        <v>0</v>
      </c>
      <c r="F189" s="180">
        <f t="array" aca="1" ref="F189" ca="1">INDIRECT("'"&amp;$A189&amp;"'!Q"&amp;$B189+59)</f>
        <v>0</v>
      </c>
      <c r="G189" s="180">
        <f t="array" aca="1" ref="G189" ca="1">INDIRECT("'"&amp;$A189&amp;"'!R"&amp;$B189+59)</f>
        <v>0</v>
      </c>
      <c r="H189" s="180">
        <f t="array" aca="1" ref="H189" ca="1">INDIRECT("'"&amp;$A189&amp;"'!S"&amp;$B189+59)</f>
        <v>0</v>
      </c>
      <c r="I189" s="180">
        <f t="array" aca="1" ref="I189" ca="1">INDIRECT("'"&amp;$A189&amp;"'!t"&amp;$B189+59)</f>
        <v>0</v>
      </c>
    </row>
    <row r="190" spans="1:9" x14ac:dyDescent="0.35">
      <c r="A190" s="180">
        <f t="shared" si="3"/>
        <v>5</v>
      </c>
      <c r="B190" s="180">
        <f>COUNTIF(A$1:A190,A190)</f>
        <v>27</v>
      </c>
      <c r="C190" s="180">
        <f t="array" aca="1" ref="C190" ca="1">INDIRECT("'"&amp;A190&amp;"'!F"&amp;B190+59)</f>
        <v>0</v>
      </c>
      <c r="D190" s="180">
        <f t="array" aca="1" ref="D190" ca="1">INDIRECT("'"&amp;$A190&amp;"'!O"&amp;$B190+59)</f>
        <v>0</v>
      </c>
      <c r="E190" s="180">
        <f t="array" aca="1" ref="E190" ca="1">INDIRECT("'"&amp;$A190&amp;"'!P"&amp;$B190+59)</f>
        <v>0</v>
      </c>
      <c r="F190" s="180">
        <f t="array" aca="1" ref="F190" ca="1">INDIRECT("'"&amp;$A190&amp;"'!Q"&amp;$B190+59)</f>
        <v>0</v>
      </c>
      <c r="G190" s="180">
        <f t="array" aca="1" ref="G190" ca="1">INDIRECT("'"&amp;$A190&amp;"'!R"&amp;$B190+59)</f>
        <v>0</v>
      </c>
      <c r="H190" s="180">
        <f t="array" aca="1" ref="H190" ca="1">INDIRECT("'"&amp;$A190&amp;"'!S"&amp;$B190+59)</f>
        <v>0</v>
      </c>
      <c r="I190" s="180">
        <f t="array" aca="1" ref="I190" ca="1">INDIRECT("'"&amp;$A190&amp;"'!t"&amp;$B190+59)</f>
        <v>0</v>
      </c>
    </row>
    <row r="191" spans="1:9" x14ac:dyDescent="0.35">
      <c r="A191" s="180">
        <f t="shared" si="3"/>
        <v>5</v>
      </c>
      <c r="B191" s="180">
        <f>COUNTIF(A$1:A191,A191)</f>
        <v>28</v>
      </c>
      <c r="C191" s="180">
        <f t="array" aca="1" ref="C191" ca="1">INDIRECT("'"&amp;A191&amp;"'!F"&amp;B191+59)</f>
        <v>0</v>
      </c>
      <c r="D191" s="180">
        <f t="array" aca="1" ref="D191" ca="1">INDIRECT("'"&amp;$A191&amp;"'!O"&amp;$B191+59)</f>
        <v>0</v>
      </c>
      <c r="E191" s="180">
        <f t="array" aca="1" ref="E191" ca="1">INDIRECT("'"&amp;$A191&amp;"'!P"&amp;$B191+59)</f>
        <v>0</v>
      </c>
      <c r="F191" s="180">
        <f t="array" aca="1" ref="F191" ca="1">INDIRECT("'"&amp;$A191&amp;"'!Q"&amp;$B191+59)</f>
        <v>0</v>
      </c>
      <c r="G191" s="180">
        <f t="array" aca="1" ref="G191" ca="1">INDIRECT("'"&amp;$A191&amp;"'!R"&amp;$B191+59)</f>
        <v>0</v>
      </c>
      <c r="H191" s="180">
        <f t="array" aca="1" ref="H191" ca="1">INDIRECT("'"&amp;$A191&amp;"'!S"&amp;$B191+59)</f>
        <v>0</v>
      </c>
      <c r="I191" s="180">
        <f t="array" aca="1" ref="I191" ca="1">INDIRECT("'"&amp;$A191&amp;"'!t"&amp;$B191+59)</f>
        <v>0</v>
      </c>
    </row>
    <row r="192" spans="1:9" x14ac:dyDescent="0.35">
      <c r="A192" s="180">
        <f t="shared" si="3"/>
        <v>5</v>
      </c>
      <c r="B192" s="180">
        <f>COUNTIF(A$1:A192,A192)</f>
        <v>29</v>
      </c>
      <c r="C192" s="180">
        <f t="array" aca="1" ref="C192" ca="1">INDIRECT("'"&amp;A192&amp;"'!F"&amp;B192+59)</f>
        <v>0</v>
      </c>
      <c r="D192" s="180">
        <f t="array" aca="1" ref="D192" ca="1">INDIRECT("'"&amp;$A192&amp;"'!O"&amp;$B192+59)</f>
        <v>0</v>
      </c>
      <c r="E192" s="180">
        <f t="array" aca="1" ref="E192" ca="1">INDIRECT("'"&amp;$A192&amp;"'!P"&amp;$B192+59)</f>
        <v>0</v>
      </c>
      <c r="F192" s="180">
        <f t="array" aca="1" ref="F192" ca="1">INDIRECT("'"&amp;$A192&amp;"'!Q"&amp;$B192+59)</f>
        <v>0</v>
      </c>
      <c r="G192" s="180">
        <f t="array" aca="1" ref="G192" ca="1">INDIRECT("'"&amp;$A192&amp;"'!R"&amp;$B192+59)</f>
        <v>0</v>
      </c>
      <c r="H192" s="180">
        <f t="array" aca="1" ref="H192" ca="1">INDIRECT("'"&amp;$A192&amp;"'!S"&amp;$B192+59)</f>
        <v>0</v>
      </c>
      <c r="I192" s="180">
        <f t="array" aca="1" ref="I192" ca="1">INDIRECT("'"&amp;$A192&amp;"'!t"&amp;$B192+59)</f>
        <v>0</v>
      </c>
    </row>
    <row r="193" spans="1:9" x14ac:dyDescent="0.35">
      <c r="A193" s="180">
        <f t="shared" si="3"/>
        <v>5</v>
      </c>
      <c r="B193" s="180">
        <f>COUNTIF(A$1:A193,A193)</f>
        <v>30</v>
      </c>
      <c r="C193" s="180">
        <f t="array" aca="1" ref="C193" ca="1">INDIRECT("'"&amp;A193&amp;"'!F"&amp;B193+59)</f>
        <v>0</v>
      </c>
      <c r="D193" s="180">
        <f t="array" aca="1" ref="D193" ca="1">INDIRECT("'"&amp;$A193&amp;"'!O"&amp;$B193+59)</f>
        <v>0</v>
      </c>
      <c r="E193" s="180">
        <f t="array" aca="1" ref="E193" ca="1">INDIRECT("'"&amp;$A193&amp;"'!P"&amp;$B193+59)</f>
        <v>0</v>
      </c>
      <c r="F193" s="180">
        <f t="array" aca="1" ref="F193" ca="1">INDIRECT("'"&amp;$A193&amp;"'!Q"&amp;$B193+59)</f>
        <v>0</v>
      </c>
      <c r="G193" s="180">
        <f t="array" aca="1" ref="G193" ca="1">INDIRECT("'"&amp;$A193&amp;"'!R"&amp;$B193+59)</f>
        <v>0</v>
      </c>
      <c r="H193" s="180">
        <f t="array" aca="1" ref="H193" ca="1">INDIRECT("'"&amp;$A193&amp;"'!S"&amp;$B193+59)</f>
        <v>0</v>
      </c>
      <c r="I193" s="180">
        <f t="array" aca="1" ref="I193" ca="1">INDIRECT("'"&amp;$A193&amp;"'!t"&amp;$B193+59)</f>
        <v>0</v>
      </c>
    </row>
    <row r="194" spans="1:9" x14ac:dyDescent="0.35">
      <c r="A194" s="180">
        <f t="shared" ref="A194:A257" si="4">ROUNDDOWN(((ROW()+41)/41),0)</f>
        <v>5</v>
      </c>
      <c r="B194" s="180">
        <f>COUNTIF(A$1:A194,A194)</f>
        <v>31</v>
      </c>
      <c r="C194" s="180">
        <f t="array" aca="1" ref="C194" ca="1">INDIRECT("'"&amp;A194&amp;"'!F"&amp;B194+59)</f>
        <v>0</v>
      </c>
      <c r="D194" s="180">
        <f t="array" aca="1" ref="D194" ca="1">INDIRECT("'"&amp;$A194&amp;"'!O"&amp;$B194+59)</f>
        <v>0</v>
      </c>
      <c r="E194" s="180">
        <f t="array" aca="1" ref="E194" ca="1">INDIRECT("'"&amp;$A194&amp;"'!P"&amp;$B194+59)</f>
        <v>0</v>
      </c>
      <c r="F194" s="180">
        <f t="array" aca="1" ref="F194" ca="1">INDIRECT("'"&amp;$A194&amp;"'!Q"&amp;$B194+59)</f>
        <v>0</v>
      </c>
      <c r="G194" s="180">
        <f t="array" aca="1" ref="G194" ca="1">INDIRECT("'"&amp;$A194&amp;"'!R"&amp;$B194+59)</f>
        <v>0</v>
      </c>
      <c r="H194" s="180">
        <f t="array" aca="1" ref="H194" ca="1">INDIRECT("'"&amp;$A194&amp;"'!S"&amp;$B194+59)</f>
        <v>0</v>
      </c>
      <c r="I194" s="180">
        <f t="array" aca="1" ref="I194" ca="1">INDIRECT("'"&amp;$A194&amp;"'!t"&amp;$B194+59)</f>
        <v>0</v>
      </c>
    </row>
    <row r="195" spans="1:9" x14ac:dyDescent="0.35">
      <c r="A195" s="180">
        <f t="shared" si="4"/>
        <v>5</v>
      </c>
      <c r="B195" s="180">
        <f>COUNTIF(A$1:A195,A195)</f>
        <v>32</v>
      </c>
      <c r="C195" s="180">
        <f t="array" aca="1" ref="C195" ca="1">INDIRECT("'"&amp;A195&amp;"'!F"&amp;B195+59)</f>
        <v>0</v>
      </c>
      <c r="D195" s="180">
        <f t="array" aca="1" ref="D195" ca="1">INDIRECT("'"&amp;$A195&amp;"'!O"&amp;$B195+59)</f>
        <v>0</v>
      </c>
      <c r="E195" s="180">
        <f t="array" aca="1" ref="E195" ca="1">INDIRECT("'"&amp;$A195&amp;"'!P"&amp;$B195+59)</f>
        <v>0</v>
      </c>
      <c r="F195" s="180">
        <f t="array" aca="1" ref="F195" ca="1">INDIRECT("'"&amp;$A195&amp;"'!Q"&amp;$B195+59)</f>
        <v>0</v>
      </c>
      <c r="G195" s="180">
        <f t="array" aca="1" ref="G195" ca="1">INDIRECT("'"&amp;$A195&amp;"'!R"&amp;$B195+59)</f>
        <v>0</v>
      </c>
      <c r="H195" s="180">
        <f t="array" aca="1" ref="H195" ca="1">INDIRECT("'"&amp;$A195&amp;"'!S"&amp;$B195+59)</f>
        <v>0</v>
      </c>
      <c r="I195" s="180">
        <f t="array" aca="1" ref="I195" ca="1">INDIRECT("'"&amp;$A195&amp;"'!t"&amp;$B195+59)</f>
        <v>0</v>
      </c>
    </row>
    <row r="196" spans="1:9" x14ac:dyDescent="0.35">
      <c r="A196" s="180">
        <f t="shared" si="4"/>
        <v>5</v>
      </c>
      <c r="B196" s="180">
        <f>COUNTIF(A$1:A196,A196)</f>
        <v>33</v>
      </c>
      <c r="C196" s="180">
        <f t="array" aca="1" ref="C196" ca="1">INDIRECT("'"&amp;A196&amp;"'!F"&amp;B196+59)</f>
        <v>0</v>
      </c>
      <c r="D196" s="180">
        <f t="array" aca="1" ref="D196" ca="1">INDIRECT("'"&amp;$A196&amp;"'!O"&amp;$B196+59)</f>
        <v>0</v>
      </c>
      <c r="E196" s="180">
        <f t="array" aca="1" ref="E196" ca="1">INDIRECT("'"&amp;$A196&amp;"'!P"&amp;$B196+59)</f>
        <v>0</v>
      </c>
      <c r="F196" s="180">
        <f t="array" aca="1" ref="F196" ca="1">INDIRECT("'"&amp;$A196&amp;"'!Q"&amp;$B196+59)</f>
        <v>0</v>
      </c>
      <c r="G196" s="180">
        <f t="array" aca="1" ref="G196" ca="1">INDIRECT("'"&amp;$A196&amp;"'!R"&amp;$B196+59)</f>
        <v>0</v>
      </c>
      <c r="H196" s="180">
        <f t="array" aca="1" ref="H196" ca="1">INDIRECT("'"&amp;$A196&amp;"'!S"&amp;$B196+59)</f>
        <v>0</v>
      </c>
      <c r="I196" s="180">
        <f t="array" aca="1" ref="I196" ca="1">INDIRECT("'"&amp;$A196&amp;"'!t"&amp;$B196+59)</f>
        <v>0</v>
      </c>
    </row>
    <row r="197" spans="1:9" x14ac:dyDescent="0.35">
      <c r="A197" s="180">
        <f t="shared" si="4"/>
        <v>5</v>
      </c>
      <c r="B197" s="180">
        <f>COUNTIF(A$1:A197,A197)</f>
        <v>34</v>
      </c>
      <c r="C197" s="180">
        <f t="array" aca="1" ref="C197" ca="1">INDIRECT("'"&amp;A197&amp;"'!F"&amp;B197+59)</f>
        <v>0</v>
      </c>
      <c r="D197" s="180">
        <f t="array" aca="1" ref="D197" ca="1">INDIRECT("'"&amp;$A197&amp;"'!O"&amp;$B197+59)</f>
        <v>0</v>
      </c>
      <c r="E197" s="180">
        <f t="array" aca="1" ref="E197" ca="1">INDIRECT("'"&amp;$A197&amp;"'!P"&amp;$B197+59)</f>
        <v>0</v>
      </c>
      <c r="F197" s="180">
        <f t="array" aca="1" ref="F197" ca="1">INDIRECT("'"&amp;$A197&amp;"'!Q"&amp;$B197+59)</f>
        <v>0</v>
      </c>
      <c r="G197" s="180">
        <f t="array" aca="1" ref="G197" ca="1">INDIRECT("'"&amp;$A197&amp;"'!R"&amp;$B197+59)</f>
        <v>0</v>
      </c>
      <c r="H197" s="180">
        <f t="array" aca="1" ref="H197" ca="1">INDIRECT("'"&amp;$A197&amp;"'!S"&amp;$B197+59)</f>
        <v>0</v>
      </c>
      <c r="I197" s="180">
        <f t="array" aca="1" ref="I197" ca="1">INDIRECT("'"&amp;$A197&amp;"'!t"&amp;$B197+59)</f>
        <v>0</v>
      </c>
    </row>
    <row r="198" spans="1:9" x14ac:dyDescent="0.35">
      <c r="A198" s="180">
        <f t="shared" si="4"/>
        <v>5</v>
      </c>
      <c r="B198" s="180">
        <f>COUNTIF(A$1:A198,A198)</f>
        <v>35</v>
      </c>
      <c r="C198" s="180">
        <f t="array" aca="1" ref="C198" ca="1">INDIRECT("'"&amp;A198&amp;"'!F"&amp;B198+59)</f>
        <v>0</v>
      </c>
      <c r="D198" s="180">
        <f t="array" aca="1" ref="D198" ca="1">INDIRECT("'"&amp;$A198&amp;"'!O"&amp;$B198+59)</f>
        <v>0</v>
      </c>
      <c r="E198" s="180">
        <f t="array" aca="1" ref="E198" ca="1">INDIRECT("'"&amp;$A198&amp;"'!P"&amp;$B198+59)</f>
        <v>0</v>
      </c>
      <c r="F198" s="180">
        <f t="array" aca="1" ref="F198" ca="1">INDIRECT("'"&amp;$A198&amp;"'!Q"&amp;$B198+59)</f>
        <v>0</v>
      </c>
      <c r="G198" s="180">
        <f t="array" aca="1" ref="G198" ca="1">INDIRECT("'"&amp;$A198&amp;"'!R"&amp;$B198+59)</f>
        <v>0</v>
      </c>
      <c r="H198" s="180">
        <f t="array" aca="1" ref="H198" ca="1">INDIRECT("'"&amp;$A198&amp;"'!S"&amp;$B198+59)</f>
        <v>0</v>
      </c>
      <c r="I198" s="180">
        <f t="array" aca="1" ref="I198" ca="1">INDIRECT("'"&amp;$A198&amp;"'!t"&amp;$B198+59)</f>
        <v>0</v>
      </c>
    </row>
    <row r="199" spans="1:9" x14ac:dyDescent="0.35">
      <c r="A199" s="180">
        <f t="shared" si="4"/>
        <v>5</v>
      </c>
      <c r="B199" s="180">
        <f>COUNTIF(A$1:A199,A199)</f>
        <v>36</v>
      </c>
      <c r="C199" s="180">
        <f t="array" aca="1" ref="C199" ca="1">INDIRECT("'"&amp;A199&amp;"'!F"&amp;B199+59)</f>
        <v>0</v>
      </c>
      <c r="D199" s="180">
        <f t="array" aca="1" ref="D199" ca="1">INDIRECT("'"&amp;$A199&amp;"'!O"&amp;$B199+59)</f>
        <v>0</v>
      </c>
      <c r="E199" s="180">
        <f t="array" aca="1" ref="E199" ca="1">INDIRECT("'"&amp;$A199&amp;"'!P"&amp;$B199+59)</f>
        <v>0</v>
      </c>
      <c r="F199" s="180">
        <f t="array" aca="1" ref="F199" ca="1">INDIRECT("'"&amp;$A199&amp;"'!Q"&amp;$B199+59)</f>
        <v>0</v>
      </c>
      <c r="G199" s="180">
        <f t="array" aca="1" ref="G199" ca="1">INDIRECT("'"&amp;$A199&amp;"'!R"&amp;$B199+59)</f>
        <v>0</v>
      </c>
      <c r="H199" s="180">
        <f t="array" aca="1" ref="H199" ca="1">INDIRECT("'"&amp;$A199&amp;"'!S"&amp;$B199+59)</f>
        <v>0</v>
      </c>
      <c r="I199" s="180">
        <f t="array" aca="1" ref="I199" ca="1">INDIRECT("'"&amp;$A199&amp;"'!t"&amp;$B199+59)</f>
        <v>0</v>
      </c>
    </row>
    <row r="200" spans="1:9" x14ac:dyDescent="0.35">
      <c r="A200" s="180">
        <f t="shared" si="4"/>
        <v>5</v>
      </c>
      <c r="B200" s="180">
        <f>COUNTIF(A$1:A200,A200)</f>
        <v>37</v>
      </c>
      <c r="C200" s="180">
        <f t="array" aca="1" ref="C200" ca="1">INDIRECT("'"&amp;A200&amp;"'!F"&amp;B200+59)</f>
        <v>0</v>
      </c>
      <c r="D200" s="180">
        <f t="array" aca="1" ref="D200" ca="1">INDIRECT("'"&amp;$A200&amp;"'!O"&amp;$B200+59)</f>
        <v>0</v>
      </c>
      <c r="E200" s="180">
        <f t="array" aca="1" ref="E200" ca="1">INDIRECT("'"&amp;$A200&amp;"'!P"&amp;$B200+59)</f>
        <v>0</v>
      </c>
      <c r="F200" s="180">
        <f t="array" aca="1" ref="F200" ca="1">INDIRECT("'"&amp;$A200&amp;"'!Q"&amp;$B200+59)</f>
        <v>0</v>
      </c>
      <c r="G200" s="180">
        <f t="array" aca="1" ref="G200" ca="1">INDIRECT("'"&amp;$A200&amp;"'!R"&amp;$B200+59)</f>
        <v>0</v>
      </c>
      <c r="H200" s="180">
        <f t="array" aca="1" ref="H200" ca="1">INDIRECT("'"&amp;$A200&amp;"'!S"&amp;$B200+59)</f>
        <v>0</v>
      </c>
      <c r="I200" s="180">
        <f t="array" aca="1" ref="I200" ca="1">INDIRECT("'"&amp;$A200&amp;"'!t"&amp;$B200+59)</f>
        <v>0</v>
      </c>
    </row>
    <row r="201" spans="1:9" x14ac:dyDescent="0.35">
      <c r="A201" s="180">
        <f t="shared" si="4"/>
        <v>5</v>
      </c>
      <c r="B201" s="180">
        <f>COUNTIF(A$1:A201,A201)</f>
        <v>38</v>
      </c>
      <c r="C201" s="180">
        <f t="array" aca="1" ref="C201" ca="1">INDIRECT("'"&amp;A201&amp;"'!F"&amp;B201+59)</f>
        <v>0</v>
      </c>
      <c r="D201" s="180">
        <f t="array" aca="1" ref="D201" ca="1">INDIRECT("'"&amp;$A201&amp;"'!O"&amp;$B201+59)</f>
        <v>0</v>
      </c>
      <c r="E201" s="180">
        <f t="array" aca="1" ref="E201" ca="1">INDIRECT("'"&amp;$A201&amp;"'!P"&amp;$B201+59)</f>
        <v>0</v>
      </c>
      <c r="F201" s="180">
        <f t="array" aca="1" ref="F201" ca="1">INDIRECT("'"&amp;$A201&amp;"'!Q"&amp;$B201+59)</f>
        <v>0</v>
      </c>
      <c r="G201" s="180">
        <f t="array" aca="1" ref="G201" ca="1">INDIRECT("'"&amp;$A201&amp;"'!R"&amp;$B201+59)</f>
        <v>0</v>
      </c>
      <c r="H201" s="180">
        <f t="array" aca="1" ref="H201" ca="1">INDIRECT("'"&amp;$A201&amp;"'!S"&amp;$B201+59)</f>
        <v>0</v>
      </c>
      <c r="I201" s="180">
        <f t="array" aca="1" ref="I201" ca="1">INDIRECT("'"&amp;$A201&amp;"'!t"&amp;$B201+59)</f>
        <v>0</v>
      </c>
    </row>
    <row r="202" spans="1:9" x14ac:dyDescent="0.35">
      <c r="A202" s="180">
        <f t="shared" si="4"/>
        <v>5</v>
      </c>
      <c r="B202" s="180">
        <f>COUNTIF(A$1:A202,A202)</f>
        <v>39</v>
      </c>
      <c r="C202" s="180">
        <f t="array" aca="1" ref="C202" ca="1">INDIRECT("'"&amp;A202&amp;"'!F"&amp;B202+59)</f>
        <v>0</v>
      </c>
      <c r="D202" s="180">
        <f t="array" aca="1" ref="D202" ca="1">INDIRECT("'"&amp;$A202&amp;"'!O"&amp;$B202+59)</f>
        <v>0</v>
      </c>
      <c r="E202" s="180">
        <f t="array" aca="1" ref="E202" ca="1">INDIRECT("'"&amp;$A202&amp;"'!P"&amp;$B202+59)</f>
        <v>0</v>
      </c>
      <c r="F202" s="180">
        <f t="array" aca="1" ref="F202" ca="1">INDIRECT("'"&amp;$A202&amp;"'!Q"&amp;$B202+59)</f>
        <v>0</v>
      </c>
      <c r="G202" s="180">
        <f t="array" aca="1" ref="G202" ca="1">INDIRECT("'"&amp;$A202&amp;"'!R"&amp;$B202+59)</f>
        <v>0</v>
      </c>
      <c r="H202" s="180">
        <f t="array" aca="1" ref="H202" ca="1">INDIRECT("'"&amp;$A202&amp;"'!S"&amp;$B202+59)</f>
        <v>0</v>
      </c>
      <c r="I202" s="180">
        <f t="array" aca="1" ref="I202" ca="1">INDIRECT("'"&amp;$A202&amp;"'!t"&amp;$B202+59)</f>
        <v>0</v>
      </c>
    </row>
    <row r="203" spans="1:9" x14ac:dyDescent="0.35">
      <c r="A203" s="180">
        <f t="shared" si="4"/>
        <v>5</v>
      </c>
      <c r="B203" s="180">
        <f>COUNTIF(A$1:A203,A203)</f>
        <v>40</v>
      </c>
      <c r="C203" s="180">
        <f t="array" aca="1" ref="C203" ca="1">INDIRECT("'"&amp;A203&amp;"'!F"&amp;B203+59)</f>
        <v>0</v>
      </c>
      <c r="D203" s="180">
        <f t="array" aca="1" ref="D203" ca="1">INDIRECT("'"&amp;$A203&amp;"'!O"&amp;$B203+59)</f>
        <v>0</v>
      </c>
      <c r="E203" s="180">
        <f t="array" aca="1" ref="E203" ca="1">INDIRECT("'"&amp;$A203&amp;"'!P"&amp;$B203+59)</f>
        <v>0</v>
      </c>
      <c r="F203" s="180">
        <f t="array" aca="1" ref="F203" ca="1">INDIRECT("'"&amp;$A203&amp;"'!Q"&amp;$B203+59)</f>
        <v>0</v>
      </c>
      <c r="G203" s="180">
        <f t="array" aca="1" ref="G203" ca="1">INDIRECT("'"&amp;$A203&amp;"'!R"&amp;$B203+59)</f>
        <v>0</v>
      </c>
      <c r="H203" s="180">
        <f t="array" aca="1" ref="H203" ca="1">INDIRECT("'"&amp;$A203&amp;"'!S"&amp;$B203+59)</f>
        <v>0</v>
      </c>
      <c r="I203" s="180">
        <f t="array" aca="1" ref="I203" ca="1">INDIRECT("'"&amp;$A203&amp;"'!t"&amp;$B203+59)</f>
        <v>0</v>
      </c>
    </row>
    <row r="204" spans="1:9" x14ac:dyDescent="0.35">
      <c r="A204" s="180">
        <f t="shared" si="4"/>
        <v>5</v>
      </c>
      <c r="B204" s="180">
        <f>COUNTIF(A$1:A204,A204)</f>
        <v>41</v>
      </c>
      <c r="C204" s="180">
        <f t="array" aca="1" ref="C204" ca="1">INDIRECT("'"&amp;A204&amp;"'!F"&amp;B204+59)</f>
        <v>0</v>
      </c>
      <c r="D204" s="180">
        <f t="array" aca="1" ref="D204" ca="1">INDIRECT("'"&amp;$A204&amp;"'!O"&amp;$B204+59)</f>
        <v>0</v>
      </c>
      <c r="E204" s="180">
        <f t="array" aca="1" ref="E204" ca="1">INDIRECT("'"&amp;$A204&amp;"'!P"&amp;$B204+59)</f>
        <v>0</v>
      </c>
      <c r="F204" s="180">
        <f t="array" aca="1" ref="F204" ca="1">INDIRECT("'"&amp;$A204&amp;"'!Q"&amp;$B204+59)</f>
        <v>0</v>
      </c>
      <c r="G204" s="180">
        <f t="array" aca="1" ref="G204" ca="1">INDIRECT("'"&amp;$A204&amp;"'!R"&amp;$B204+59)</f>
        <v>0</v>
      </c>
      <c r="H204" s="180">
        <f t="array" aca="1" ref="H204" ca="1">INDIRECT("'"&amp;$A204&amp;"'!S"&amp;$B204+59)</f>
        <v>0</v>
      </c>
      <c r="I204" s="180">
        <f t="array" aca="1" ref="I204" ca="1">INDIRECT("'"&amp;$A204&amp;"'!t"&amp;$B204+59)</f>
        <v>0</v>
      </c>
    </row>
    <row r="205" spans="1:9" x14ac:dyDescent="0.35">
      <c r="A205" s="180">
        <f t="shared" si="4"/>
        <v>6</v>
      </c>
      <c r="B205" s="180">
        <f>COUNTIF(A$1:A205,A205)</f>
        <v>1</v>
      </c>
      <c r="C205" s="180">
        <f t="array" aca="1" ref="C205" ca="1">INDIRECT("'"&amp;A205&amp;"'!F"&amp;B205+59)</f>
        <v>0</v>
      </c>
      <c r="D205" s="180">
        <f t="array" aca="1" ref="D205" ca="1">INDIRECT("'"&amp;$A205&amp;"'!O"&amp;$B205+59)</f>
        <v>0</v>
      </c>
      <c r="E205" s="180">
        <f t="array" aca="1" ref="E205" ca="1">INDIRECT("'"&amp;$A205&amp;"'!P"&amp;$B205+59)</f>
        <v>0</v>
      </c>
      <c r="F205" s="180">
        <f t="array" aca="1" ref="F205" ca="1">INDIRECT("'"&amp;$A205&amp;"'!Q"&amp;$B205+59)</f>
        <v>0</v>
      </c>
      <c r="G205" s="180">
        <f t="array" aca="1" ref="G205" ca="1">INDIRECT("'"&amp;$A205&amp;"'!R"&amp;$B205+59)</f>
        <v>0</v>
      </c>
      <c r="H205" s="180">
        <f t="array" aca="1" ref="H205" ca="1">INDIRECT("'"&amp;$A205&amp;"'!S"&amp;$B205+59)</f>
        <v>0</v>
      </c>
      <c r="I205" s="180">
        <f t="array" aca="1" ref="I205" ca="1">INDIRECT("'"&amp;$A205&amp;"'!t"&amp;$B205+59)</f>
        <v>0</v>
      </c>
    </row>
    <row r="206" spans="1:9" x14ac:dyDescent="0.35">
      <c r="A206" s="180">
        <f t="shared" si="4"/>
        <v>6</v>
      </c>
      <c r="B206" s="180">
        <f>COUNTIF(A$1:A206,A206)</f>
        <v>2</v>
      </c>
      <c r="C206" s="180">
        <f t="array" aca="1" ref="C206" ca="1">INDIRECT("'"&amp;A206&amp;"'!F"&amp;B206+59)</f>
        <v>0</v>
      </c>
      <c r="D206" s="180">
        <f t="array" aca="1" ref="D206" ca="1">INDIRECT("'"&amp;$A206&amp;"'!O"&amp;$B206+59)</f>
        <v>0</v>
      </c>
      <c r="E206" s="180">
        <f t="array" aca="1" ref="E206" ca="1">INDIRECT("'"&amp;$A206&amp;"'!P"&amp;$B206+59)</f>
        <v>0</v>
      </c>
      <c r="F206" s="180">
        <f t="array" aca="1" ref="F206" ca="1">INDIRECT("'"&amp;$A206&amp;"'!Q"&amp;$B206+59)</f>
        <v>0</v>
      </c>
      <c r="G206" s="180">
        <f t="array" aca="1" ref="G206" ca="1">INDIRECT("'"&amp;$A206&amp;"'!R"&amp;$B206+59)</f>
        <v>0</v>
      </c>
      <c r="H206" s="180">
        <f t="array" aca="1" ref="H206" ca="1">INDIRECT("'"&amp;$A206&amp;"'!S"&amp;$B206+59)</f>
        <v>0</v>
      </c>
      <c r="I206" s="180">
        <f t="array" aca="1" ref="I206" ca="1">INDIRECT("'"&amp;$A206&amp;"'!t"&amp;$B206+59)</f>
        <v>0</v>
      </c>
    </row>
    <row r="207" spans="1:9" x14ac:dyDescent="0.35">
      <c r="A207" s="180">
        <f t="shared" si="4"/>
        <v>6</v>
      </c>
      <c r="B207" s="180">
        <f>COUNTIF(A$1:A207,A207)</f>
        <v>3</v>
      </c>
      <c r="C207" s="180">
        <f t="array" aca="1" ref="C207" ca="1">INDIRECT("'"&amp;A207&amp;"'!F"&amp;B207+59)</f>
        <v>0</v>
      </c>
      <c r="D207" s="180">
        <f t="array" aca="1" ref="D207" ca="1">INDIRECT("'"&amp;$A207&amp;"'!O"&amp;$B207+59)</f>
        <v>0</v>
      </c>
      <c r="E207" s="180">
        <f t="array" aca="1" ref="E207" ca="1">INDIRECT("'"&amp;$A207&amp;"'!P"&amp;$B207+59)</f>
        <v>0</v>
      </c>
      <c r="F207" s="180">
        <f t="array" aca="1" ref="F207" ca="1">INDIRECT("'"&amp;$A207&amp;"'!Q"&amp;$B207+59)</f>
        <v>0</v>
      </c>
      <c r="G207" s="180">
        <f t="array" aca="1" ref="G207" ca="1">INDIRECT("'"&amp;$A207&amp;"'!R"&amp;$B207+59)</f>
        <v>0</v>
      </c>
      <c r="H207" s="180">
        <f t="array" aca="1" ref="H207" ca="1">INDIRECT("'"&amp;$A207&amp;"'!S"&amp;$B207+59)</f>
        <v>0</v>
      </c>
      <c r="I207" s="180">
        <f t="array" aca="1" ref="I207" ca="1">INDIRECT("'"&amp;$A207&amp;"'!t"&amp;$B207+59)</f>
        <v>0</v>
      </c>
    </row>
    <row r="208" spans="1:9" x14ac:dyDescent="0.35">
      <c r="A208" s="180">
        <f t="shared" si="4"/>
        <v>6</v>
      </c>
      <c r="B208" s="180">
        <f>COUNTIF(A$1:A208,A208)</f>
        <v>4</v>
      </c>
      <c r="C208" s="180">
        <f t="array" aca="1" ref="C208" ca="1">INDIRECT("'"&amp;A208&amp;"'!F"&amp;B208+59)</f>
        <v>0</v>
      </c>
      <c r="D208" s="180">
        <f t="array" aca="1" ref="D208" ca="1">INDIRECT("'"&amp;$A208&amp;"'!O"&amp;$B208+59)</f>
        <v>0</v>
      </c>
      <c r="E208" s="180">
        <f t="array" aca="1" ref="E208" ca="1">INDIRECT("'"&amp;$A208&amp;"'!P"&amp;$B208+59)</f>
        <v>0</v>
      </c>
      <c r="F208" s="180">
        <f t="array" aca="1" ref="F208" ca="1">INDIRECT("'"&amp;$A208&amp;"'!Q"&amp;$B208+59)</f>
        <v>0</v>
      </c>
      <c r="G208" s="180">
        <f t="array" aca="1" ref="G208" ca="1">INDIRECT("'"&amp;$A208&amp;"'!R"&amp;$B208+59)</f>
        <v>0</v>
      </c>
      <c r="H208" s="180">
        <f t="array" aca="1" ref="H208" ca="1">INDIRECT("'"&amp;$A208&amp;"'!S"&amp;$B208+59)</f>
        <v>0</v>
      </c>
      <c r="I208" s="180">
        <f t="array" aca="1" ref="I208" ca="1">INDIRECT("'"&amp;$A208&amp;"'!t"&amp;$B208+59)</f>
        <v>0</v>
      </c>
    </row>
    <row r="209" spans="1:9" x14ac:dyDescent="0.35">
      <c r="A209" s="180">
        <f t="shared" si="4"/>
        <v>6</v>
      </c>
      <c r="B209" s="180">
        <f>COUNTIF(A$1:A209,A209)</f>
        <v>5</v>
      </c>
      <c r="C209" s="180">
        <f t="array" aca="1" ref="C209" ca="1">INDIRECT("'"&amp;A209&amp;"'!F"&amp;B209+59)</f>
        <v>0</v>
      </c>
      <c r="D209" s="180">
        <f t="array" aca="1" ref="D209" ca="1">INDIRECT("'"&amp;$A209&amp;"'!O"&amp;$B209+59)</f>
        <v>0</v>
      </c>
      <c r="E209" s="180">
        <f t="array" aca="1" ref="E209" ca="1">INDIRECT("'"&amp;$A209&amp;"'!P"&amp;$B209+59)</f>
        <v>0</v>
      </c>
      <c r="F209" s="180">
        <f t="array" aca="1" ref="F209" ca="1">INDIRECT("'"&amp;$A209&amp;"'!Q"&amp;$B209+59)</f>
        <v>0</v>
      </c>
      <c r="G209" s="180">
        <f t="array" aca="1" ref="G209" ca="1">INDIRECT("'"&amp;$A209&amp;"'!R"&amp;$B209+59)</f>
        <v>0</v>
      </c>
      <c r="H209" s="180">
        <f t="array" aca="1" ref="H209" ca="1">INDIRECT("'"&amp;$A209&amp;"'!S"&amp;$B209+59)</f>
        <v>0</v>
      </c>
      <c r="I209" s="180">
        <f t="array" aca="1" ref="I209" ca="1">INDIRECT("'"&amp;$A209&amp;"'!t"&amp;$B209+59)</f>
        <v>0</v>
      </c>
    </row>
    <row r="210" spans="1:9" x14ac:dyDescent="0.35">
      <c r="A210" s="180">
        <f t="shared" si="4"/>
        <v>6</v>
      </c>
      <c r="B210" s="180">
        <f>COUNTIF(A$1:A210,A210)</f>
        <v>6</v>
      </c>
      <c r="C210" s="180">
        <f t="array" aca="1" ref="C210" ca="1">INDIRECT("'"&amp;A210&amp;"'!F"&amp;B210+59)</f>
        <v>0</v>
      </c>
      <c r="D210" s="180">
        <f t="array" aca="1" ref="D210" ca="1">INDIRECT("'"&amp;$A210&amp;"'!O"&amp;$B210+59)</f>
        <v>0</v>
      </c>
      <c r="E210" s="180">
        <f t="array" aca="1" ref="E210" ca="1">INDIRECT("'"&amp;$A210&amp;"'!P"&amp;$B210+59)</f>
        <v>0</v>
      </c>
      <c r="F210" s="180">
        <f t="array" aca="1" ref="F210" ca="1">INDIRECT("'"&amp;$A210&amp;"'!Q"&amp;$B210+59)</f>
        <v>0</v>
      </c>
      <c r="G210" s="180">
        <f t="array" aca="1" ref="G210" ca="1">INDIRECT("'"&amp;$A210&amp;"'!R"&amp;$B210+59)</f>
        <v>0</v>
      </c>
      <c r="H210" s="180">
        <f t="array" aca="1" ref="H210" ca="1">INDIRECT("'"&amp;$A210&amp;"'!S"&amp;$B210+59)</f>
        <v>0</v>
      </c>
      <c r="I210" s="180">
        <f t="array" aca="1" ref="I210" ca="1">INDIRECT("'"&amp;$A210&amp;"'!t"&amp;$B210+59)</f>
        <v>0</v>
      </c>
    </row>
    <row r="211" spans="1:9" x14ac:dyDescent="0.35">
      <c r="A211" s="180">
        <f t="shared" si="4"/>
        <v>6</v>
      </c>
      <c r="B211" s="180">
        <f>COUNTIF(A$1:A211,A211)</f>
        <v>7</v>
      </c>
      <c r="C211" s="180">
        <f t="array" aca="1" ref="C211" ca="1">INDIRECT("'"&amp;A211&amp;"'!F"&amp;B211+59)</f>
        <v>0</v>
      </c>
      <c r="D211" s="180">
        <f t="array" aca="1" ref="D211" ca="1">INDIRECT("'"&amp;$A211&amp;"'!O"&amp;$B211+59)</f>
        <v>0</v>
      </c>
      <c r="E211" s="180">
        <f t="array" aca="1" ref="E211" ca="1">INDIRECT("'"&amp;$A211&amp;"'!P"&amp;$B211+59)</f>
        <v>0</v>
      </c>
      <c r="F211" s="180">
        <f t="array" aca="1" ref="F211" ca="1">INDIRECT("'"&amp;$A211&amp;"'!Q"&amp;$B211+59)</f>
        <v>0</v>
      </c>
      <c r="G211" s="180">
        <f t="array" aca="1" ref="G211" ca="1">INDIRECT("'"&amp;$A211&amp;"'!R"&amp;$B211+59)</f>
        <v>0</v>
      </c>
      <c r="H211" s="180">
        <f t="array" aca="1" ref="H211" ca="1">INDIRECT("'"&amp;$A211&amp;"'!S"&amp;$B211+59)</f>
        <v>0</v>
      </c>
      <c r="I211" s="180">
        <f t="array" aca="1" ref="I211" ca="1">INDIRECT("'"&amp;$A211&amp;"'!t"&amp;$B211+59)</f>
        <v>0</v>
      </c>
    </row>
    <row r="212" spans="1:9" x14ac:dyDescent="0.35">
      <c r="A212" s="180">
        <f t="shared" si="4"/>
        <v>6</v>
      </c>
      <c r="B212" s="180">
        <f>COUNTIF(A$1:A212,A212)</f>
        <v>8</v>
      </c>
      <c r="C212" s="180">
        <f t="array" aca="1" ref="C212" ca="1">INDIRECT("'"&amp;A212&amp;"'!F"&amp;B212+59)</f>
        <v>0</v>
      </c>
      <c r="D212" s="180">
        <f t="array" aca="1" ref="D212" ca="1">INDIRECT("'"&amp;$A212&amp;"'!O"&amp;$B212+59)</f>
        <v>0</v>
      </c>
      <c r="E212" s="180">
        <f t="array" aca="1" ref="E212" ca="1">INDIRECT("'"&amp;$A212&amp;"'!P"&amp;$B212+59)</f>
        <v>0</v>
      </c>
      <c r="F212" s="180">
        <f t="array" aca="1" ref="F212" ca="1">INDIRECT("'"&amp;$A212&amp;"'!Q"&amp;$B212+59)</f>
        <v>0</v>
      </c>
      <c r="G212" s="180">
        <f t="array" aca="1" ref="G212" ca="1">INDIRECT("'"&amp;$A212&amp;"'!R"&amp;$B212+59)</f>
        <v>0</v>
      </c>
      <c r="H212" s="180">
        <f t="array" aca="1" ref="H212" ca="1">INDIRECT("'"&amp;$A212&amp;"'!S"&amp;$B212+59)</f>
        <v>0</v>
      </c>
      <c r="I212" s="180">
        <f t="array" aca="1" ref="I212" ca="1">INDIRECT("'"&amp;$A212&amp;"'!t"&amp;$B212+59)</f>
        <v>0</v>
      </c>
    </row>
    <row r="213" spans="1:9" x14ac:dyDescent="0.35">
      <c r="A213" s="180">
        <f t="shared" si="4"/>
        <v>6</v>
      </c>
      <c r="B213" s="180">
        <f>COUNTIF(A$1:A213,A213)</f>
        <v>9</v>
      </c>
      <c r="C213" s="180">
        <f t="array" aca="1" ref="C213" ca="1">INDIRECT("'"&amp;A213&amp;"'!F"&amp;B213+59)</f>
        <v>0</v>
      </c>
      <c r="D213" s="180">
        <f t="array" aca="1" ref="D213" ca="1">INDIRECT("'"&amp;$A213&amp;"'!O"&amp;$B213+59)</f>
        <v>0</v>
      </c>
      <c r="E213" s="180">
        <f t="array" aca="1" ref="E213" ca="1">INDIRECT("'"&amp;$A213&amp;"'!P"&amp;$B213+59)</f>
        <v>0</v>
      </c>
      <c r="F213" s="180">
        <f t="array" aca="1" ref="F213" ca="1">INDIRECT("'"&amp;$A213&amp;"'!Q"&amp;$B213+59)</f>
        <v>0</v>
      </c>
      <c r="G213" s="180">
        <f t="array" aca="1" ref="G213" ca="1">INDIRECT("'"&amp;$A213&amp;"'!R"&amp;$B213+59)</f>
        <v>0</v>
      </c>
      <c r="H213" s="180">
        <f t="array" aca="1" ref="H213" ca="1">INDIRECT("'"&amp;$A213&amp;"'!S"&amp;$B213+59)</f>
        <v>0</v>
      </c>
      <c r="I213" s="180">
        <f t="array" aca="1" ref="I213" ca="1">INDIRECT("'"&amp;$A213&amp;"'!t"&amp;$B213+59)</f>
        <v>0</v>
      </c>
    </row>
    <row r="214" spans="1:9" x14ac:dyDescent="0.35">
      <c r="A214" s="180">
        <f t="shared" si="4"/>
        <v>6</v>
      </c>
      <c r="B214" s="180">
        <f>COUNTIF(A$1:A214,A214)</f>
        <v>10</v>
      </c>
      <c r="C214" s="180">
        <f t="array" aca="1" ref="C214" ca="1">INDIRECT("'"&amp;A214&amp;"'!F"&amp;B214+59)</f>
        <v>0</v>
      </c>
      <c r="D214" s="180">
        <f t="array" aca="1" ref="D214" ca="1">INDIRECT("'"&amp;$A214&amp;"'!O"&amp;$B214+59)</f>
        <v>0</v>
      </c>
      <c r="E214" s="180">
        <f t="array" aca="1" ref="E214" ca="1">INDIRECT("'"&amp;$A214&amp;"'!P"&amp;$B214+59)</f>
        <v>0</v>
      </c>
      <c r="F214" s="180">
        <f t="array" aca="1" ref="F214" ca="1">INDIRECT("'"&amp;$A214&amp;"'!Q"&amp;$B214+59)</f>
        <v>0</v>
      </c>
      <c r="G214" s="180">
        <f t="array" aca="1" ref="G214" ca="1">INDIRECT("'"&amp;$A214&amp;"'!R"&amp;$B214+59)</f>
        <v>0</v>
      </c>
      <c r="H214" s="180">
        <f t="array" aca="1" ref="H214" ca="1">INDIRECT("'"&amp;$A214&amp;"'!S"&amp;$B214+59)</f>
        <v>0</v>
      </c>
      <c r="I214" s="180">
        <f t="array" aca="1" ref="I214" ca="1">INDIRECT("'"&amp;$A214&amp;"'!t"&amp;$B214+59)</f>
        <v>0</v>
      </c>
    </row>
    <row r="215" spans="1:9" x14ac:dyDescent="0.35">
      <c r="A215" s="180">
        <f t="shared" si="4"/>
        <v>6</v>
      </c>
      <c r="B215" s="180">
        <f>COUNTIF(A$1:A215,A215)</f>
        <v>11</v>
      </c>
      <c r="C215" s="180">
        <f t="array" aca="1" ref="C215" ca="1">INDIRECT("'"&amp;A215&amp;"'!F"&amp;B215+59)</f>
        <v>0</v>
      </c>
      <c r="D215" s="180">
        <f t="array" aca="1" ref="D215" ca="1">INDIRECT("'"&amp;$A215&amp;"'!O"&amp;$B215+59)</f>
        <v>0</v>
      </c>
      <c r="E215" s="180">
        <f t="array" aca="1" ref="E215" ca="1">INDIRECT("'"&amp;$A215&amp;"'!P"&amp;$B215+59)</f>
        <v>0</v>
      </c>
      <c r="F215" s="180">
        <f t="array" aca="1" ref="F215" ca="1">INDIRECT("'"&amp;$A215&amp;"'!Q"&amp;$B215+59)</f>
        <v>0</v>
      </c>
      <c r="G215" s="180">
        <f t="array" aca="1" ref="G215" ca="1">INDIRECT("'"&amp;$A215&amp;"'!R"&amp;$B215+59)</f>
        <v>0</v>
      </c>
      <c r="H215" s="180">
        <f t="array" aca="1" ref="H215" ca="1">INDIRECT("'"&amp;$A215&amp;"'!S"&amp;$B215+59)</f>
        <v>0</v>
      </c>
      <c r="I215" s="180">
        <f t="array" aca="1" ref="I215" ca="1">INDIRECT("'"&amp;$A215&amp;"'!t"&amp;$B215+59)</f>
        <v>0</v>
      </c>
    </row>
    <row r="216" spans="1:9" x14ac:dyDescent="0.35">
      <c r="A216" s="180">
        <f t="shared" si="4"/>
        <v>6</v>
      </c>
      <c r="B216" s="180">
        <f>COUNTIF(A$1:A216,A216)</f>
        <v>12</v>
      </c>
      <c r="C216" s="180">
        <f t="array" aca="1" ref="C216" ca="1">INDIRECT("'"&amp;A216&amp;"'!F"&amp;B216+59)</f>
        <v>0</v>
      </c>
      <c r="D216" s="180">
        <f t="array" aca="1" ref="D216" ca="1">INDIRECT("'"&amp;$A216&amp;"'!O"&amp;$B216+59)</f>
        <v>0</v>
      </c>
      <c r="E216" s="180">
        <f t="array" aca="1" ref="E216" ca="1">INDIRECT("'"&amp;$A216&amp;"'!P"&amp;$B216+59)</f>
        <v>0</v>
      </c>
      <c r="F216" s="180">
        <f t="array" aca="1" ref="F216" ca="1">INDIRECT("'"&amp;$A216&amp;"'!Q"&amp;$B216+59)</f>
        <v>0</v>
      </c>
      <c r="G216" s="180">
        <f t="array" aca="1" ref="G216" ca="1">INDIRECT("'"&amp;$A216&amp;"'!R"&amp;$B216+59)</f>
        <v>0</v>
      </c>
      <c r="H216" s="180">
        <f t="array" aca="1" ref="H216" ca="1">INDIRECT("'"&amp;$A216&amp;"'!S"&amp;$B216+59)</f>
        <v>0</v>
      </c>
      <c r="I216" s="180">
        <f t="array" aca="1" ref="I216" ca="1">INDIRECT("'"&amp;$A216&amp;"'!t"&amp;$B216+59)</f>
        <v>0</v>
      </c>
    </row>
    <row r="217" spans="1:9" x14ac:dyDescent="0.35">
      <c r="A217" s="180">
        <f t="shared" si="4"/>
        <v>6</v>
      </c>
      <c r="B217" s="180">
        <f>COUNTIF(A$1:A217,A217)</f>
        <v>13</v>
      </c>
      <c r="C217" s="180">
        <f t="array" aca="1" ref="C217" ca="1">INDIRECT("'"&amp;A217&amp;"'!F"&amp;B217+59)</f>
        <v>0</v>
      </c>
      <c r="D217" s="180">
        <f t="array" aca="1" ref="D217" ca="1">INDIRECT("'"&amp;$A217&amp;"'!O"&amp;$B217+59)</f>
        <v>0</v>
      </c>
      <c r="E217" s="180">
        <f t="array" aca="1" ref="E217" ca="1">INDIRECT("'"&amp;$A217&amp;"'!P"&amp;$B217+59)</f>
        <v>0</v>
      </c>
      <c r="F217" s="180">
        <f t="array" aca="1" ref="F217" ca="1">INDIRECT("'"&amp;$A217&amp;"'!Q"&amp;$B217+59)</f>
        <v>0</v>
      </c>
      <c r="G217" s="180">
        <f t="array" aca="1" ref="G217" ca="1">INDIRECT("'"&amp;$A217&amp;"'!R"&amp;$B217+59)</f>
        <v>0</v>
      </c>
      <c r="H217" s="180">
        <f t="array" aca="1" ref="H217" ca="1">INDIRECT("'"&amp;$A217&amp;"'!S"&amp;$B217+59)</f>
        <v>0</v>
      </c>
      <c r="I217" s="180">
        <f t="array" aca="1" ref="I217" ca="1">INDIRECT("'"&amp;$A217&amp;"'!t"&amp;$B217+59)</f>
        <v>0</v>
      </c>
    </row>
    <row r="218" spans="1:9" x14ac:dyDescent="0.35">
      <c r="A218" s="180">
        <f t="shared" si="4"/>
        <v>6</v>
      </c>
      <c r="B218" s="180">
        <f>COUNTIF(A$1:A218,A218)</f>
        <v>14</v>
      </c>
      <c r="C218" s="180">
        <f t="array" aca="1" ref="C218" ca="1">INDIRECT("'"&amp;A218&amp;"'!F"&amp;B218+59)</f>
        <v>0</v>
      </c>
      <c r="D218" s="180">
        <f t="array" aca="1" ref="D218" ca="1">INDIRECT("'"&amp;$A218&amp;"'!O"&amp;$B218+59)</f>
        <v>0</v>
      </c>
      <c r="E218" s="180">
        <f t="array" aca="1" ref="E218" ca="1">INDIRECT("'"&amp;$A218&amp;"'!P"&amp;$B218+59)</f>
        <v>0</v>
      </c>
      <c r="F218" s="180">
        <f t="array" aca="1" ref="F218" ca="1">INDIRECT("'"&amp;$A218&amp;"'!Q"&amp;$B218+59)</f>
        <v>0</v>
      </c>
      <c r="G218" s="180">
        <f t="array" aca="1" ref="G218" ca="1">INDIRECT("'"&amp;$A218&amp;"'!R"&amp;$B218+59)</f>
        <v>0</v>
      </c>
      <c r="H218" s="180">
        <f t="array" aca="1" ref="H218" ca="1">INDIRECT("'"&amp;$A218&amp;"'!S"&amp;$B218+59)</f>
        <v>0</v>
      </c>
      <c r="I218" s="180">
        <f t="array" aca="1" ref="I218" ca="1">INDIRECT("'"&amp;$A218&amp;"'!t"&amp;$B218+59)</f>
        <v>0</v>
      </c>
    </row>
    <row r="219" spans="1:9" x14ac:dyDescent="0.35">
      <c r="A219" s="180">
        <f t="shared" si="4"/>
        <v>6</v>
      </c>
      <c r="B219" s="180">
        <f>COUNTIF(A$1:A219,A219)</f>
        <v>15</v>
      </c>
      <c r="C219" s="180">
        <f t="array" aca="1" ref="C219" ca="1">INDIRECT("'"&amp;A219&amp;"'!F"&amp;B219+59)</f>
        <v>0</v>
      </c>
      <c r="D219" s="180">
        <f t="array" aca="1" ref="D219" ca="1">INDIRECT("'"&amp;$A219&amp;"'!O"&amp;$B219+59)</f>
        <v>0</v>
      </c>
      <c r="E219" s="180">
        <f t="array" aca="1" ref="E219" ca="1">INDIRECT("'"&amp;$A219&amp;"'!P"&amp;$B219+59)</f>
        <v>0</v>
      </c>
      <c r="F219" s="180">
        <f t="array" aca="1" ref="F219" ca="1">INDIRECT("'"&amp;$A219&amp;"'!Q"&amp;$B219+59)</f>
        <v>0</v>
      </c>
      <c r="G219" s="180">
        <f t="array" aca="1" ref="G219" ca="1">INDIRECT("'"&amp;$A219&amp;"'!R"&amp;$B219+59)</f>
        <v>0</v>
      </c>
      <c r="H219" s="180">
        <f t="array" aca="1" ref="H219" ca="1">INDIRECT("'"&amp;$A219&amp;"'!S"&amp;$B219+59)</f>
        <v>0</v>
      </c>
      <c r="I219" s="180">
        <f t="array" aca="1" ref="I219" ca="1">INDIRECT("'"&amp;$A219&amp;"'!t"&amp;$B219+59)</f>
        <v>0</v>
      </c>
    </row>
    <row r="220" spans="1:9" x14ac:dyDescent="0.35">
      <c r="A220" s="180">
        <f t="shared" si="4"/>
        <v>6</v>
      </c>
      <c r="B220" s="180">
        <f>COUNTIF(A$1:A220,A220)</f>
        <v>16</v>
      </c>
      <c r="C220" s="180">
        <f t="array" aca="1" ref="C220" ca="1">INDIRECT("'"&amp;A220&amp;"'!F"&amp;B220+59)</f>
        <v>0</v>
      </c>
      <c r="D220" s="180">
        <f t="array" aca="1" ref="D220" ca="1">INDIRECT("'"&amp;$A220&amp;"'!O"&amp;$B220+59)</f>
        <v>0</v>
      </c>
      <c r="E220" s="180">
        <f t="array" aca="1" ref="E220" ca="1">INDIRECT("'"&amp;$A220&amp;"'!P"&amp;$B220+59)</f>
        <v>0</v>
      </c>
      <c r="F220" s="180">
        <f t="array" aca="1" ref="F220" ca="1">INDIRECT("'"&amp;$A220&amp;"'!Q"&amp;$B220+59)</f>
        <v>0</v>
      </c>
      <c r="G220" s="180">
        <f t="array" aca="1" ref="G220" ca="1">INDIRECT("'"&amp;$A220&amp;"'!R"&amp;$B220+59)</f>
        <v>0</v>
      </c>
      <c r="H220" s="180">
        <f t="array" aca="1" ref="H220" ca="1">INDIRECT("'"&amp;$A220&amp;"'!S"&amp;$B220+59)</f>
        <v>0</v>
      </c>
      <c r="I220" s="180">
        <f t="array" aca="1" ref="I220" ca="1">INDIRECT("'"&amp;$A220&amp;"'!t"&amp;$B220+59)</f>
        <v>0</v>
      </c>
    </row>
    <row r="221" spans="1:9" x14ac:dyDescent="0.35">
      <c r="A221" s="180">
        <f t="shared" si="4"/>
        <v>6</v>
      </c>
      <c r="B221" s="180">
        <f>COUNTIF(A$1:A221,A221)</f>
        <v>17</v>
      </c>
      <c r="C221" s="180">
        <f t="array" aca="1" ref="C221" ca="1">INDIRECT("'"&amp;A221&amp;"'!F"&amp;B221+59)</f>
        <v>0</v>
      </c>
      <c r="D221" s="180">
        <f t="array" aca="1" ref="D221" ca="1">INDIRECT("'"&amp;$A221&amp;"'!O"&amp;$B221+59)</f>
        <v>0</v>
      </c>
      <c r="E221" s="180">
        <f t="array" aca="1" ref="E221" ca="1">INDIRECT("'"&amp;$A221&amp;"'!P"&amp;$B221+59)</f>
        <v>0</v>
      </c>
      <c r="F221" s="180">
        <f t="array" aca="1" ref="F221" ca="1">INDIRECT("'"&amp;$A221&amp;"'!Q"&amp;$B221+59)</f>
        <v>0</v>
      </c>
      <c r="G221" s="180">
        <f t="array" aca="1" ref="G221" ca="1">INDIRECT("'"&amp;$A221&amp;"'!R"&amp;$B221+59)</f>
        <v>0</v>
      </c>
      <c r="H221" s="180">
        <f t="array" aca="1" ref="H221" ca="1">INDIRECT("'"&amp;$A221&amp;"'!S"&amp;$B221+59)</f>
        <v>0</v>
      </c>
      <c r="I221" s="180">
        <f t="array" aca="1" ref="I221" ca="1">INDIRECT("'"&amp;$A221&amp;"'!t"&amp;$B221+59)</f>
        <v>0</v>
      </c>
    </row>
    <row r="222" spans="1:9" x14ac:dyDescent="0.35">
      <c r="A222" s="180">
        <f t="shared" si="4"/>
        <v>6</v>
      </c>
      <c r="B222" s="180">
        <f>COUNTIF(A$1:A222,A222)</f>
        <v>18</v>
      </c>
      <c r="C222" s="180">
        <f t="array" aca="1" ref="C222" ca="1">INDIRECT("'"&amp;A222&amp;"'!F"&amp;B222+59)</f>
        <v>0</v>
      </c>
      <c r="D222" s="180">
        <f t="array" aca="1" ref="D222" ca="1">INDIRECT("'"&amp;$A222&amp;"'!O"&amp;$B222+59)</f>
        <v>0</v>
      </c>
      <c r="E222" s="180">
        <f t="array" aca="1" ref="E222" ca="1">INDIRECT("'"&amp;$A222&amp;"'!P"&amp;$B222+59)</f>
        <v>0</v>
      </c>
      <c r="F222" s="180">
        <f t="array" aca="1" ref="F222" ca="1">INDIRECT("'"&amp;$A222&amp;"'!Q"&amp;$B222+59)</f>
        <v>0</v>
      </c>
      <c r="G222" s="180">
        <f t="array" aca="1" ref="G222" ca="1">INDIRECT("'"&amp;$A222&amp;"'!R"&amp;$B222+59)</f>
        <v>0</v>
      </c>
      <c r="H222" s="180">
        <f t="array" aca="1" ref="H222" ca="1">INDIRECT("'"&amp;$A222&amp;"'!S"&amp;$B222+59)</f>
        <v>0</v>
      </c>
      <c r="I222" s="180">
        <f t="array" aca="1" ref="I222" ca="1">INDIRECT("'"&amp;$A222&amp;"'!t"&amp;$B222+59)</f>
        <v>0</v>
      </c>
    </row>
    <row r="223" spans="1:9" x14ac:dyDescent="0.35">
      <c r="A223" s="180">
        <f t="shared" si="4"/>
        <v>6</v>
      </c>
      <c r="B223" s="180">
        <f>COUNTIF(A$1:A223,A223)</f>
        <v>19</v>
      </c>
      <c r="C223" s="180">
        <f t="array" aca="1" ref="C223" ca="1">INDIRECT("'"&amp;A223&amp;"'!F"&amp;B223+59)</f>
        <v>0</v>
      </c>
      <c r="D223" s="180">
        <f t="array" aca="1" ref="D223" ca="1">INDIRECT("'"&amp;$A223&amp;"'!O"&amp;$B223+59)</f>
        <v>0</v>
      </c>
      <c r="E223" s="180">
        <f t="array" aca="1" ref="E223" ca="1">INDIRECT("'"&amp;$A223&amp;"'!P"&amp;$B223+59)</f>
        <v>0</v>
      </c>
      <c r="F223" s="180">
        <f t="array" aca="1" ref="F223" ca="1">INDIRECT("'"&amp;$A223&amp;"'!Q"&amp;$B223+59)</f>
        <v>0</v>
      </c>
      <c r="G223" s="180">
        <f t="array" aca="1" ref="G223" ca="1">INDIRECT("'"&amp;$A223&amp;"'!R"&amp;$B223+59)</f>
        <v>0</v>
      </c>
      <c r="H223" s="180">
        <f t="array" aca="1" ref="H223" ca="1">INDIRECT("'"&amp;$A223&amp;"'!S"&amp;$B223+59)</f>
        <v>0</v>
      </c>
      <c r="I223" s="180">
        <f t="array" aca="1" ref="I223" ca="1">INDIRECT("'"&amp;$A223&amp;"'!t"&amp;$B223+59)</f>
        <v>0</v>
      </c>
    </row>
    <row r="224" spans="1:9" x14ac:dyDescent="0.35">
      <c r="A224" s="180">
        <f t="shared" si="4"/>
        <v>6</v>
      </c>
      <c r="B224" s="180">
        <f>COUNTIF(A$1:A224,A224)</f>
        <v>20</v>
      </c>
      <c r="C224" s="180">
        <f t="array" aca="1" ref="C224" ca="1">INDIRECT("'"&amp;A224&amp;"'!F"&amp;B224+59)</f>
        <v>0</v>
      </c>
      <c r="D224" s="180">
        <f t="array" aca="1" ref="D224" ca="1">INDIRECT("'"&amp;$A224&amp;"'!O"&amp;$B224+59)</f>
        <v>0</v>
      </c>
      <c r="E224" s="180">
        <f t="array" aca="1" ref="E224" ca="1">INDIRECT("'"&amp;$A224&amp;"'!P"&amp;$B224+59)</f>
        <v>0</v>
      </c>
      <c r="F224" s="180">
        <f t="array" aca="1" ref="F224" ca="1">INDIRECT("'"&amp;$A224&amp;"'!Q"&amp;$B224+59)</f>
        <v>0</v>
      </c>
      <c r="G224" s="180">
        <f t="array" aca="1" ref="G224" ca="1">INDIRECT("'"&amp;$A224&amp;"'!R"&amp;$B224+59)</f>
        <v>0</v>
      </c>
      <c r="H224" s="180">
        <f t="array" aca="1" ref="H224" ca="1">INDIRECT("'"&amp;$A224&amp;"'!S"&amp;$B224+59)</f>
        <v>0</v>
      </c>
      <c r="I224" s="180">
        <f t="array" aca="1" ref="I224" ca="1">INDIRECT("'"&amp;$A224&amp;"'!t"&amp;$B224+59)</f>
        <v>0</v>
      </c>
    </row>
    <row r="225" spans="1:9" x14ac:dyDescent="0.35">
      <c r="A225" s="180">
        <f t="shared" si="4"/>
        <v>6</v>
      </c>
      <c r="B225" s="180">
        <f>COUNTIF(A$1:A225,A225)</f>
        <v>21</v>
      </c>
      <c r="C225" s="180">
        <f t="array" aca="1" ref="C225" ca="1">INDIRECT("'"&amp;A225&amp;"'!F"&amp;B225+59)</f>
        <v>0</v>
      </c>
      <c r="D225" s="180">
        <f t="array" aca="1" ref="D225" ca="1">INDIRECT("'"&amp;$A225&amp;"'!O"&amp;$B225+59)</f>
        <v>0</v>
      </c>
      <c r="E225" s="180">
        <f t="array" aca="1" ref="E225" ca="1">INDIRECT("'"&amp;$A225&amp;"'!P"&amp;$B225+59)</f>
        <v>0</v>
      </c>
      <c r="F225" s="180">
        <f t="array" aca="1" ref="F225" ca="1">INDIRECT("'"&amp;$A225&amp;"'!Q"&amp;$B225+59)</f>
        <v>0</v>
      </c>
      <c r="G225" s="180">
        <f t="array" aca="1" ref="G225" ca="1">INDIRECT("'"&amp;$A225&amp;"'!R"&amp;$B225+59)</f>
        <v>0</v>
      </c>
      <c r="H225" s="180">
        <f t="array" aca="1" ref="H225" ca="1">INDIRECT("'"&amp;$A225&amp;"'!S"&amp;$B225+59)</f>
        <v>0</v>
      </c>
      <c r="I225" s="180">
        <f t="array" aca="1" ref="I225" ca="1">INDIRECT("'"&amp;$A225&amp;"'!t"&amp;$B225+59)</f>
        <v>0</v>
      </c>
    </row>
    <row r="226" spans="1:9" x14ac:dyDescent="0.35">
      <c r="A226" s="180">
        <f t="shared" si="4"/>
        <v>6</v>
      </c>
      <c r="B226" s="180">
        <f>COUNTIF(A$1:A226,A226)</f>
        <v>22</v>
      </c>
      <c r="C226" s="180">
        <f t="array" aca="1" ref="C226" ca="1">INDIRECT("'"&amp;A226&amp;"'!F"&amp;B226+59)</f>
        <v>0</v>
      </c>
      <c r="D226" s="180">
        <f t="array" aca="1" ref="D226" ca="1">INDIRECT("'"&amp;$A226&amp;"'!O"&amp;$B226+59)</f>
        <v>0</v>
      </c>
      <c r="E226" s="180">
        <f t="array" aca="1" ref="E226" ca="1">INDIRECT("'"&amp;$A226&amp;"'!P"&amp;$B226+59)</f>
        <v>0</v>
      </c>
      <c r="F226" s="180">
        <f t="array" aca="1" ref="F226" ca="1">INDIRECT("'"&amp;$A226&amp;"'!Q"&amp;$B226+59)</f>
        <v>0</v>
      </c>
      <c r="G226" s="180">
        <f t="array" aca="1" ref="G226" ca="1">INDIRECT("'"&amp;$A226&amp;"'!R"&amp;$B226+59)</f>
        <v>0</v>
      </c>
      <c r="H226" s="180">
        <f t="array" aca="1" ref="H226" ca="1">INDIRECT("'"&amp;$A226&amp;"'!S"&amp;$B226+59)</f>
        <v>0</v>
      </c>
      <c r="I226" s="180">
        <f t="array" aca="1" ref="I226" ca="1">INDIRECT("'"&amp;$A226&amp;"'!t"&amp;$B226+59)</f>
        <v>0</v>
      </c>
    </row>
    <row r="227" spans="1:9" x14ac:dyDescent="0.35">
      <c r="A227" s="180">
        <f t="shared" si="4"/>
        <v>6</v>
      </c>
      <c r="B227" s="180">
        <f>COUNTIF(A$1:A227,A227)</f>
        <v>23</v>
      </c>
      <c r="C227" s="180">
        <f t="array" aca="1" ref="C227" ca="1">INDIRECT("'"&amp;A227&amp;"'!F"&amp;B227+59)</f>
        <v>0</v>
      </c>
      <c r="D227" s="180">
        <f t="array" aca="1" ref="D227" ca="1">INDIRECT("'"&amp;$A227&amp;"'!O"&amp;$B227+59)</f>
        <v>0</v>
      </c>
      <c r="E227" s="180">
        <f t="array" aca="1" ref="E227" ca="1">INDIRECT("'"&amp;$A227&amp;"'!P"&amp;$B227+59)</f>
        <v>0</v>
      </c>
      <c r="F227" s="180">
        <f t="array" aca="1" ref="F227" ca="1">INDIRECT("'"&amp;$A227&amp;"'!Q"&amp;$B227+59)</f>
        <v>0</v>
      </c>
      <c r="G227" s="180">
        <f t="array" aca="1" ref="G227" ca="1">INDIRECT("'"&amp;$A227&amp;"'!R"&amp;$B227+59)</f>
        <v>0</v>
      </c>
      <c r="H227" s="180">
        <f t="array" aca="1" ref="H227" ca="1">INDIRECT("'"&amp;$A227&amp;"'!S"&amp;$B227+59)</f>
        <v>0</v>
      </c>
      <c r="I227" s="180">
        <f t="array" aca="1" ref="I227" ca="1">INDIRECT("'"&amp;$A227&amp;"'!t"&amp;$B227+59)</f>
        <v>0</v>
      </c>
    </row>
    <row r="228" spans="1:9" x14ac:dyDescent="0.35">
      <c r="A228" s="180">
        <f t="shared" si="4"/>
        <v>6</v>
      </c>
      <c r="B228" s="180">
        <f>COUNTIF(A$1:A228,A228)</f>
        <v>24</v>
      </c>
      <c r="C228" s="180">
        <f t="array" aca="1" ref="C228" ca="1">INDIRECT("'"&amp;A228&amp;"'!F"&amp;B228+59)</f>
        <v>0</v>
      </c>
      <c r="D228" s="180">
        <f t="array" aca="1" ref="D228" ca="1">INDIRECT("'"&amp;$A228&amp;"'!O"&amp;$B228+59)</f>
        <v>0</v>
      </c>
      <c r="E228" s="180">
        <f t="array" aca="1" ref="E228" ca="1">INDIRECT("'"&amp;$A228&amp;"'!P"&amp;$B228+59)</f>
        <v>0</v>
      </c>
      <c r="F228" s="180">
        <f t="array" aca="1" ref="F228" ca="1">INDIRECT("'"&amp;$A228&amp;"'!Q"&amp;$B228+59)</f>
        <v>0</v>
      </c>
      <c r="G228" s="180">
        <f t="array" aca="1" ref="G228" ca="1">INDIRECT("'"&amp;$A228&amp;"'!R"&amp;$B228+59)</f>
        <v>0</v>
      </c>
      <c r="H228" s="180">
        <f t="array" aca="1" ref="H228" ca="1">INDIRECT("'"&amp;$A228&amp;"'!S"&amp;$B228+59)</f>
        <v>0</v>
      </c>
      <c r="I228" s="180">
        <f t="array" aca="1" ref="I228" ca="1">INDIRECT("'"&amp;$A228&amp;"'!t"&amp;$B228+59)</f>
        <v>0</v>
      </c>
    </row>
    <row r="229" spans="1:9" x14ac:dyDescent="0.35">
      <c r="A229" s="180">
        <f t="shared" si="4"/>
        <v>6</v>
      </c>
      <c r="B229" s="180">
        <f>COUNTIF(A$1:A229,A229)</f>
        <v>25</v>
      </c>
      <c r="C229" s="180">
        <f t="array" aca="1" ref="C229" ca="1">INDIRECT("'"&amp;A229&amp;"'!F"&amp;B229+59)</f>
        <v>0</v>
      </c>
      <c r="D229" s="180">
        <f t="array" aca="1" ref="D229" ca="1">INDIRECT("'"&amp;$A229&amp;"'!O"&amp;$B229+59)</f>
        <v>0</v>
      </c>
      <c r="E229" s="180">
        <f t="array" aca="1" ref="E229" ca="1">INDIRECT("'"&amp;$A229&amp;"'!P"&amp;$B229+59)</f>
        <v>0</v>
      </c>
      <c r="F229" s="180">
        <f t="array" aca="1" ref="F229" ca="1">INDIRECT("'"&amp;$A229&amp;"'!Q"&amp;$B229+59)</f>
        <v>0</v>
      </c>
      <c r="G229" s="180">
        <f t="array" aca="1" ref="G229" ca="1">INDIRECT("'"&amp;$A229&amp;"'!R"&amp;$B229+59)</f>
        <v>0</v>
      </c>
      <c r="H229" s="180">
        <f t="array" aca="1" ref="H229" ca="1">INDIRECT("'"&amp;$A229&amp;"'!S"&amp;$B229+59)</f>
        <v>0</v>
      </c>
      <c r="I229" s="180">
        <f t="array" aca="1" ref="I229" ca="1">INDIRECT("'"&amp;$A229&amp;"'!t"&amp;$B229+59)</f>
        <v>0</v>
      </c>
    </row>
    <row r="230" spans="1:9" x14ac:dyDescent="0.35">
      <c r="A230" s="180">
        <f t="shared" si="4"/>
        <v>6</v>
      </c>
      <c r="B230" s="180">
        <f>COUNTIF(A$1:A230,A230)</f>
        <v>26</v>
      </c>
      <c r="C230" s="180">
        <f t="array" aca="1" ref="C230" ca="1">INDIRECT("'"&amp;A230&amp;"'!F"&amp;B230+59)</f>
        <v>0</v>
      </c>
      <c r="D230" s="180">
        <f t="array" aca="1" ref="D230" ca="1">INDIRECT("'"&amp;$A230&amp;"'!O"&amp;$B230+59)</f>
        <v>0</v>
      </c>
      <c r="E230" s="180">
        <f t="array" aca="1" ref="E230" ca="1">INDIRECT("'"&amp;$A230&amp;"'!P"&amp;$B230+59)</f>
        <v>0</v>
      </c>
      <c r="F230" s="180">
        <f t="array" aca="1" ref="F230" ca="1">INDIRECT("'"&amp;$A230&amp;"'!Q"&amp;$B230+59)</f>
        <v>0</v>
      </c>
      <c r="G230" s="180">
        <f t="array" aca="1" ref="G230" ca="1">INDIRECT("'"&amp;$A230&amp;"'!R"&amp;$B230+59)</f>
        <v>0</v>
      </c>
      <c r="H230" s="180">
        <f t="array" aca="1" ref="H230" ca="1">INDIRECT("'"&amp;$A230&amp;"'!S"&amp;$B230+59)</f>
        <v>0</v>
      </c>
      <c r="I230" s="180">
        <f t="array" aca="1" ref="I230" ca="1">INDIRECT("'"&amp;$A230&amp;"'!t"&amp;$B230+59)</f>
        <v>0</v>
      </c>
    </row>
    <row r="231" spans="1:9" x14ac:dyDescent="0.35">
      <c r="A231" s="180">
        <f t="shared" si="4"/>
        <v>6</v>
      </c>
      <c r="B231" s="180">
        <f>COUNTIF(A$1:A231,A231)</f>
        <v>27</v>
      </c>
      <c r="C231" s="180">
        <f t="array" aca="1" ref="C231" ca="1">INDIRECT("'"&amp;A231&amp;"'!F"&amp;B231+59)</f>
        <v>0</v>
      </c>
      <c r="D231" s="180">
        <f t="array" aca="1" ref="D231" ca="1">INDIRECT("'"&amp;$A231&amp;"'!O"&amp;$B231+59)</f>
        <v>0</v>
      </c>
      <c r="E231" s="180">
        <f t="array" aca="1" ref="E231" ca="1">INDIRECT("'"&amp;$A231&amp;"'!P"&amp;$B231+59)</f>
        <v>0</v>
      </c>
      <c r="F231" s="180">
        <f t="array" aca="1" ref="F231" ca="1">INDIRECT("'"&amp;$A231&amp;"'!Q"&amp;$B231+59)</f>
        <v>0</v>
      </c>
      <c r="G231" s="180">
        <f t="array" aca="1" ref="G231" ca="1">INDIRECT("'"&amp;$A231&amp;"'!R"&amp;$B231+59)</f>
        <v>0</v>
      </c>
      <c r="H231" s="180">
        <f t="array" aca="1" ref="H231" ca="1">INDIRECT("'"&amp;$A231&amp;"'!S"&amp;$B231+59)</f>
        <v>0</v>
      </c>
      <c r="I231" s="180">
        <f t="array" aca="1" ref="I231" ca="1">INDIRECT("'"&amp;$A231&amp;"'!t"&amp;$B231+59)</f>
        <v>0</v>
      </c>
    </row>
    <row r="232" spans="1:9" x14ac:dyDescent="0.35">
      <c r="A232" s="180">
        <f t="shared" si="4"/>
        <v>6</v>
      </c>
      <c r="B232" s="180">
        <f>COUNTIF(A$1:A232,A232)</f>
        <v>28</v>
      </c>
      <c r="C232" s="180">
        <f t="array" aca="1" ref="C232" ca="1">INDIRECT("'"&amp;A232&amp;"'!F"&amp;B232+59)</f>
        <v>0</v>
      </c>
      <c r="D232" s="180">
        <f t="array" aca="1" ref="D232" ca="1">INDIRECT("'"&amp;$A232&amp;"'!O"&amp;$B232+59)</f>
        <v>0</v>
      </c>
      <c r="E232" s="180">
        <f t="array" aca="1" ref="E232" ca="1">INDIRECT("'"&amp;$A232&amp;"'!P"&amp;$B232+59)</f>
        <v>0</v>
      </c>
      <c r="F232" s="180">
        <f t="array" aca="1" ref="F232" ca="1">INDIRECT("'"&amp;$A232&amp;"'!Q"&amp;$B232+59)</f>
        <v>0</v>
      </c>
      <c r="G232" s="180">
        <f t="array" aca="1" ref="G232" ca="1">INDIRECT("'"&amp;$A232&amp;"'!R"&amp;$B232+59)</f>
        <v>0</v>
      </c>
      <c r="H232" s="180">
        <f t="array" aca="1" ref="H232" ca="1">INDIRECT("'"&amp;$A232&amp;"'!S"&amp;$B232+59)</f>
        <v>0</v>
      </c>
      <c r="I232" s="180">
        <f t="array" aca="1" ref="I232" ca="1">INDIRECT("'"&amp;$A232&amp;"'!t"&amp;$B232+59)</f>
        <v>0</v>
      </c>
    </row>
    <row r="233" spans="1:9" x14ac:dyDescent="0.35">
      <c r="A233" s="180">
        <f t="shared" si="4"/>
        <v>6</v>
      </c>
      <c r="B233" s="180">
        <f>COUNTIF(A$1:A233,A233)</f>
        <v>29</v>
      </c>
      <c r="C233" s="180">
        <f t="array" aca="1" ref="C233" ca="1">INDIRECT("'"&amp;A233&amp;"'!F"&amp;B233+59)</f>
        <v>0</v>
      </c>
      <c r="D233" s="180">
        <f t="array" aca="1" ref="D233" ca="1">INDIRECT("'"&amp;$A233&amp;"'!O"&amp;$B233+59)</f>
        <v>0</v>
      </c>
      <c r="E233" s="180">
        <f t="array" aca="1" ref="E233" ca="1">INDIRECT("'"&amp;$A233&amp;"'!P"&amp;$B233+59)</f>
        <v>0</v>
      </c>
      <c r="F233" s="180">
        <f t="array" aca="1" ref="F233" ca="1">INDIRECT("'"&amp;$A233&amp;"'!Q"&amp;$B233+59)</f>
        <v>0</v>
      </c>
      <c r="G233" s="180">
        <f t="array" aca="1" ref="G233" ca="1">INDIRECT("'"&amp;$A233&amp;"'!R"&amp;$B233+59)</f>
        <v>0</v>
      </c>
      <c r="H233" s="180">
        <f t="array" aca="1" ref="H233" ca="1">INDIRECT("'"&amp;$A233&amp;"'!S"&amp;$B233+59)</f>
        <v>0</v>
      </c>
      <c r="I233" s="180">
        <f t="array" aca="1" ref="I233" ca="1">INDIRECT("'"&amp;$A233&amp;"'!t"&amp;$B233+59)</f>
        <v>0</v>
      </c>
    </row>
    <row r="234" spans="1:9" x14ac:dyDescent="0.35">
      <c r="A234" s="180">
        <f t="shared" si="4"/>
        <v>6</v>
      </c>
      <c r="B234" s="180">
        <f>COUNTIF(A$1:A234,A234)</f>
        <v>30</v>
      </c>
      <c r="C234" s="180">
        <f t="array" aca="1" ref="C234" ca="1">INDIRECT("'"&amp;A234&amp;"'!F"&amp;B234+59)</f>
        <v>0</v>
      </c>
      <c r="D234" s="180">
        <f t="array" aca="1" ref="D234" ca="1">INDIRECT("'"&amp;$A234&amp;"'!O"&amp;$B234+59)</f>
        <v>0</v>
      </c>
      <c r="E234" s="180">
        <f t="array" aca="1" ref="E234" ca="1">INDIRECT("'"&amp;$A234&amp;"'!P"&amp;$B234+59)</f>
        <v>0</v>
      </c>
      <c r="F234" s="180">
        <f t="array" aca="1" ref="F234" ca="1">INDIRECT("'"&amp;$A234&amp;"'!Q"&amp;$B234+59)</f>
        <v>0</v>
      </c>
      <c r="G234" s="180">
        <f t="array" aca="1" ref="G234" ca="1">INDIRECT("'"&amp;$A234&amp;"'!R"&amp;$B234+59)</f>
        <v>0</v>
      </c>
      <c r="H234" s="180">
        <f t="array" aca="1" ref="H234" ca="1">INDIRECT("'"&amp;$A234&amp;"'!S"&amp;$B234+59)</f>
        <v>0</v>
      </c>
      <c r="I234" s="180">
        <f t="array" aca="1" ref="I234" ca="1">INDIRECT("'"&amp;$A234&amp;"'!t"&amp;$B234+59)</f>
        <v>0</v>
      </c>
    </row>
    <row r="235" spans="1:9" x14ac:dyDescent="0.35">
      <c r="A235" s="180">
        <f t="shared" si="4"/>
        <v>6</v>
      </c>
      <c r="B235" s="180">
        <f>COUNTIF(A$1:A235,A235)</f>
        <v>31</v>
      </c>
      <c r="C235" s="180">
        <f t="array" aca="1" ref="C235" ca="1">INDIRECT("'"&amp;A235&amp;"'!F"&amp;B235+59)</f>
        <v>0</v>
      </c>
      <c r="D235" s="180">
        <f t="array" aca="1" ref="D235" ca="1">INDIRECT("'"&amp;$A235&amp;"'!O"&amp;$B235+59)</f>
        <v>0</v>
      </c>
      <c r="E235" s="180">
        <f t="array" aca="1" ref="E235" ca="1">INDIRECT("'"&amp;$A235&amp;"'!P"&amp;$B235+59)</f>
        <v>0</v>
      </c>
      <c r="F235" s="180">
        <f t="array" aca="1" ref="F235" ca="1">INDIRECT("'"&amp;$A235&amp;"'!Q"&amp;$B235+59)</f>
        <v>0</v>
      </c>
      <c r="G235" s="180">
        <f t="array" aca="1" ref="G235" ca="1">INDIRECT("'"&amp;$A235&amp;"'!R"&amp;$B235+59)</f>
        <v>0</v>
      </c>
      <c r="H235" s="180">
        <f t="array" aca="1" ref="H235" ca="1">INDIRECT("'"&amp;$A235&amp;"'!S"&amp;$B235+59)</f>
        <v>0</v>
      </c>
      <c r="I235" s="180">
        <f t="array" aca="1" ref="I235" ca="1">INDIRECT("'"&amp;$A235&amp;"'!t"&amp;$B235+59)</f>
        <v>0</v>
      </c>
    </row>
    <row r="236" spans="1:9" x14ac:dyDescent="0.35">
      <c r="A236" s="180">
        <f t="shared" si="4"/>
        <v>6</v>
      </c>
      <c r="B236" s="180">
        <f>COUNTIF(A$1:A236,A236)</f>
        <v>32</v>
      </c>
      <c r="C236" s="180">
        <f t="array" aca="1" ref="C236" ca="1">INDIRECT("'"&amp;A236&amp;"'!F"&amp;B236+59)</f>
        <v>0</v>
      </c>
      <c r="D236" s="180">
        <f t="array" aca="1" ref="D236" ca="1">INDIRECT("'"&amp;$A236&amp;"'!O"&amp;$B236+59)</f>
        <v>0</v>
      </c>
      <c r="E236" s="180">
        <f t="array" aca="1" ref="E236" ca="1">INDIRECT("'"&amp;$A236&amp;"'!P"&amp;$B236+59)</f>
        <v>0</v>
      </c>
      <c r="F236" s="180">
        <f t="array" aca="1" ref="F236" ca="1">INDIRECT("'"&amp;$A236&amp;"'!Q"&amp;$B236+59)</f>
        <v>0</v>
      </c>
      <c r="G236" s="180">
        <f t="array" aca="1" ref="G236" ca="1">INDIRECT("'"&amp;$A236&amp;"'!R"&amp;$B236+59)</f>
        <v>0</v>
      </c>
      <c r="H236" s="180">
        <f t="array" aca="1" ref="H236" ca="1">INDIRECT("'"&amp;$A236&amp;"'!S"&amp;$B236+59)</f>
        <v>0</v>
      </c>
      <c r="I236" s="180">
        <f t="array" aca="1" ref="I236" ca="1">INDIRECT("'"&amp;$A236&amp;"'!t"&amp;$B236+59)</f>
        <v>0</v>
      </c>
    </row>
    <row r="237" spans="1:9" x14ac:dyDescent="0.35">
      <c r="A237" s="180">
        <f t="shared" si="4"/>
        <v>6</v>
      </c>
      <c r="B237" s="180">
        <f>COUNTIF(A$1:A237,A237)</f>
        <v>33</v>
      </c>
      <c r="C237" s="180">
        <f t="array" aca="1" ref="C237" ca="1">INDIRECT("'"&amp;A237&amp;"'!F"&amp;B237+59)</f>
        <v>0</v>
      </c>
      <c r="D237" s="180">
        <f t="array" aca="1" ref="D237" ca="1">INDIRECT("'"&amp;$A237&amp;"'!O"&amp;$B237+59)</f>
        <v>0</v>
      </c>
      <c r="E237" s="180">
        <f t="array" aca="1" ref="E237" ca="1">INDIRECT("'"&amp;$A237&amp;"'!P"&amp;$B237+59)</f>
        <v>0</v>
      </c>
      <c r="F237" s="180">
        <f t="array" aca="1" ref="F237" ca="1">INDIRECT("'"&amp;$A237&amp;"'!Q"&amp;$B237+59)</f>
        <v>0</v>
      </c>
      <c r="G237" s="180">
        <f t="array" aca="1" ref="G237" ca="1">INDIRECT("'"&amp;$A237&amp;"'!R"&amp;$B237+59)</f>
        <v>0</v>
      </c>
      <c r="H237" s="180">
        <f t="array" aca="1" ref="H237" ca="1">INDIRECT("'"&amp;$A237&amp;"'!S"&amp;$B237+59)</f>
        <v>0</v>
      </c>
      <c r="I237" s="180">
        <f t="array" aca="1" ref="I237" ca="1">INDIRECT("'"&amp;$A237&amp;"'!t"&amp;$B237+59)</f>
        <v>0</v>
      </c>
    </row>
    <row r="238" spans="1:9" x14ac:dyDescent="0.35">
      <c r="A238" s="180">
        <f t="shared" si="4"/>
        <v>6</v>
      </c>
      <c r="B238" s="180">
        <f>COUNTIF(A$1:A238,A238)</f>
        <v>34</v>
      </c>
      <c r="C238" s="180">
        <f t="array" aca="1" ref="C238" ca="1">INDIRECT("'"&amp;A238&amp;"'!F"&amp;B238+59)</f>
        <v>0</v>
      </c>
      <c r="D238" s="180">
        <f t="array" aca="1" ref="D238" ca="1">INDIRECT("'"&amp;$A238&amp;"'!O"&amp;$B238+59)</f>
        <v>0</v>
      </c>
      <c r="E238" s="180">
        <f t="array" aca="1" ref="E238" ca="1">INDIRECT("'"&amp;$A238&amp;"'!P"&amp;$B238+59)</f>
        <v>0</v>
      </c>
      <c r="F238" s="180">
        <f t="array" aca="1" ref="F238" ca="1">INDIRECT("'"&amp;$A238&amp;"'!Q"&amp;$B238+59)</f>
        <v>0</v>
      </c>
      <c r="G238" s="180">
        <f t="array" aca="1" ref="G238" ca="1">INDIRECT("'"&amp;$A238&amp;"'!R"&amp;$B238+59)</f>
        <v>0</v>
      </c>
      <c r="H238" s="180">
        <f t="array" aca="1" ref="H238" ca="1">INDIRECT("'"&amp;$A238&amp;"'!S"&amp;$B238+59)</f>
        <v>0</v>
      </c>
      <c r="I238" s="180">
        <f t="array" aca="1" ref="I238" ca="1">INDIRECT("'"&amp;$A238&amp;"'!t"&amp;$B238+59)</f>
        <v>0</v>
      </c>
    </row>
    <row r="239" spans="1:9" x14ac:dyDescent="0.35">
      <c r="A239" s="180">
        <f t="shared" si="4"/>
        <v>6</v>
      </c>
      <c r="B239" s="180">
        <f>COUNTIF(A$1:A239,A239)</f>
        <v>35</v>
      </c>
      <c r="C239" s="180">
        <f t="array" aca="1" ref="C239" ca="1">INDIRECT("'"&amp;A239&amp;"'!F"&amp;B239+59)</f>
        <v>0</v>
      </c>
      <c r="D239" s="180">
        <f t="array" aca="1" ref="D239" ca="1">INDIRECT("'"&amp;$A239&amp;"'!O"&amp;$B239+59)</f>
        <v>0</v>
      </c>
      <c r="E239" s="180">
        <f t="array" aca="1" ref="E239" ca="1">INDIRECT("'"&amp;$A239&amp;"'!P"&amp;$B239+59)</f>
        <v>0</v>
      </c>
      <c r="F239" s="180">
        <f t="array" aca="1" ref="F239" ca="1">INDIRECT("'"&amp;$A239&amp;"'!Q"&amp;$B239+59)</f>
        <v>0</v>
      </c>
      <c r="G239" s="180">
        <f t="array" aca="1" ref="G239" ca="1">INDIRECT("'"&amp;$A239&amp;"'!R"&amp;$B239+59)</f>
        <v>0</v>
      </c>
      <c r="H239" s="180">
        <f t="array" aca="1" ref="H239" ca="1">INDIRECT("'"&amp;$A239&amp;"'!S"&amp;$B239+59)</f>
        <v>0</v>
      </c>
      <c r="I239" s="180">
        <f t="array" aca="1" ref="I239" ca="1">INDIRECT("'"&amp;$A239&amp;"'!t"&amp;$B239+59)</f>
        <v>0</v>
      </c>
    </row>
    <row r="240" spans="1:9" x14ac:dyDescent="0.35">
      <c r="A240" s="180">
        <f t="shared" si="4"/>
        <v>6</v>
      </c>
      <c r="B240" s="180">
        <f>COUNTIF(A$1:A240,A240)</f>
        <v>36</v>
      </c>
      <c r="C240" s="180">
        <f t="array" aca="1" ref="C240" ca="1">INDIRECT("'"&amp;A240&amp;"'!F"&amp;B240+59)</f>
        <v>0</v>
      </c>
      <c r="D240" s="180">
        <f t="array" aca="1" ref="D240" ca="1">INDIRECT("'"&amp;$A240&amp;"'!O"&amp;$B240+59)</f>
        <v>0</v>
      </c>
      <c r="E240" s="180">
        <f t="array" aca="1" ref="E240" ca="1">INDIRECT("'"&amp;$A240&amp;"'!P"&amp;$B240+59)</f>
        <v>0</v>
      </c>
      <c r="F240" s="180">
        <f t="array" aca="1" ref="F240" ca="1">INDIRECT("'"&amp;$A240&amp;"'!Q"&amp;$B240+59)</f>
        <v>0</v>
      </c>
      <c r="G240" s="180">
        <f t="array" aca="1" ref="G240" ca="1">INDIRECT("'"&amp;$A240&amp;"'!R"&amp;$B240+59)</f>
        <v>0</v>
      </c>
      <c r="H240" s="180">
        <f t="array" aca="1" ref="H240" ca="1">INDIRECT("'"&amp;$A240&amp;"'!S"&amp;$B240+59)</f>
        <v>0</v>
      </c>
      <c r="I240" s="180">
        <f t="array" aca="1" ref="I240" ca="1">INDIRECT("'"&amp;$A240&amp;"'!t"&amp;$B240+59)</f>
        <v>0</v>
      </c>
    </row>
    <row r="241" spans="1:9" x14ac:dyDescent="0.35">
      <c r="A241" s="180">
        <f t="shared" si="4"/>
        <v>6</v>
      </c>
      <c r="B241" s="180">
        <f>COUNTIF(A$1:A241,A241)</f>
        <v>37</v>
      </c>
      <c r="C241" s="180">
        <f t="array" aca="1" ref="C241" ca="1">INDIRECT("'"&amp;A241&amp;"'!F"&amp;B241+59)</f>
        <v>0</v>
      </c>
      <c r="D241" s="180">
        <f t="array" aca="1" ref="D241" ca="1">INDIRECT("'"&amp;$A241&amp;"'!O"&amp;$B241+59)</f>
        <v>0</v>
      </c>
      <c r="E241" s="180">
        <f t="array" aca="1" ref="E241" ca="1">INDIRECT("'"&amp;$A241&amp;"'!P"&amp;$B241+59)</f>
        <v>0</v>
      </c>
      <c r="F241" s="180">
        <f t="array" aca="1" ref="F241" ca="1">INDIRECT("'"&amp;$A241&amp;"'!Q"&amp;$B241+59)</f>
        <v>0</v>
      </c>
      <c r="G241" s="180">
        <f t="array" aca="1" ref="G241" ca="1">INDIRECT("'"&amp;$A241&amp;"'!R"&amp;$B241+59)</f>
        <v>0</v>
      </c>
      <c r="H241" s="180">
        <f t="array" aca="1" ref="H241" ca="1">INDIRECT("'"&amp;$A241&amp;"'!S"&amp;$B241+59)</f>
        <v>0</v>
      </c>
      <c r="I241" s="180">
        <f t="array" aca="1" ref="I241" ca="1">INDIRECT("'"&amp;$A241&amp;"'!t"&amp;$B241+59)</f>
        <v>0</v>
      </c>
    </row>
    <row r="242" spans="1:9" x14ac:dyDescent="0.35">
      <c r="A242" s="180">
        <f t="shared" si="4"/>
        <v>6</v>
      </c>
      <c r="B242" s="180">
        <f>COUNTIF(A$1:A242,A242)</f>
        <v>38</v>
      </c>
      <c r="C242" s="180">
        <f t="array" aca="1" ref="C242" ca="1">INDIRECT("'"&amp;A242&amp;"'!F"&amp;B242+59)</f>
        <v>0</v>
      </c>
      <c r="D242" s="180">
        <f t="array" aca="1" ref="D242" ca="1">INDIRECT("'"&amp;$A242&amp;"'!O"&amp;$B242+59)</f>
        <v>0</v>
      </c>
      <c r="E242" s="180">
        <f t="array" aca="1" ref="E242" ca="1">INDIRECT("'"&amp;$A242&amp;"'!P"&amp;$B242+59)</f>
        <v>0</v>
      </c>
      <c r="F242" s="180">
        <f t="array" aca="1" ref="F242" ca="1">INDIRECT("'"&amp;$A242&amp;"'!Q"&amp;$B242+59)</f>
        <v>0</v>
      </c>
      <c r="G242" s="180">
        <f t="array" aca="1" ref="G242" ca="1">INDIRECT("'"&amp;$A242&amp;"'!R"&amp;$B242+59)</f>
        <v>0</v>
      </c>
      <c r="H242" s="180">
        <f t="array" aca="1" ref="H242" ca="1">INDIRECT("'"&amp;$A242&amp;"'!S"&amp;$B242+59)</f>
        <v>0</v>
      </c>
      <c r="I242" s="180">
        <f t="array" aca="1" ref="I242" ca="1">INDIRECT("'"&amp;$A242&amp;"'!t"&amp;$B242+59)</f>
        <v>0</v>
      </c>
    </row>
    <row r="243" spans="1:9" x14ac:dyDescent="0.35">
      <c r="A243" s="180">
        <f t="shared" si="4"/>
        <v>6</v>
      </c>
      <c r="B243" s="180">
        <f>COUNTIF(A$1:A243,A243)</f>
        <v>39</v>
      </c>
      <c r="C243" s="180">
        <f t="array" aca="1" ref="C243" ca="1">INDIRECT("'"&amp;A243&amp;"'!F"&amp;B243+59)</f>
        <v>0</v>
      </c>
      <c r="D243" s="180">
        <f t="array" aca="1" ref="D243" ca="1">INDIRECT("'"&amp;$A243&amp;"'!O"&amp;$B243+59)</f>
        <v>0</v>
      </c>
      <c r="E243" s="180">
        <f t="array" aca="1" ref="E243" ca="1">INDIRECT("'"&amp;$A243&amp;"'!P"&amp;$B243+59)</f>
        <v>0</v>
      </c>
      <c r="F243" s="180">
        <f t="array" aca="1" ref="F243" ca="1">INDIRECT("'"&amp;$A243&amp;"'!Q"&amp;$B243+59)</f>
        <v>0</v>
      </c>
      <c r="G243" s="180">
        <f t="array" aca="1" ref="G243" ca="1">INDIRECT("'"&amp;$A243&amp;"'!R"&amp;$B243+59)</f>
        <v>0</v>
      </c>
      <c r="H243" s="180">
        <f t="array" aca="1" ref="H243" ca="1">INDIRECT("'"&amp;$A243&amp;"'!S"&amp;$B243+59)</f>
        <v>0</v>
      </c>
      <c r="I243" s="180">
        <f t="array" aca="1" ref="I243" ca="1">INDIRECT("'"&amp;$A243&amp;"'!t"&amp;$B243+59)</f>
        <v>0</v>
      </c>
    </row>
    <row r="244" spans="1:9" x14ac:dyDescent="0.35">
      <c r="A244" s="180">
        <f t="shared" si="4"/>
        <v>6</v>
      </c>
      <c r="B244" s="180">
        <f>COUNTIF(A$1:A244,A244)</f>
        <v>40</v>
      </c>
      <c r="C244" s="180">
        <f t="array" aca="1" ref="C244" ca="1">INDIRECT("'"&amp;A244&amp;"'!F"&amp;B244+59)</f>
        <v>0</v>
      </c>
      <c r="D244" s="180">
        <f t="array" aca="1" ref="D244" ca="1">INDIRECT("'"&amp;$A244&amp;"'!O"&amp;$B244+59)</f>
        <v>0</v>
      </c>
      <c r="E244" s="180">
        <f t="array" aca="1" ref="E244" ca="1">INDIRECT("'"&amp;$A244&amp;"'!P"&amp;$B244+59)</f>
        <v>0</v>
      </c>
      <c r="F244" s="180">
        <f t="array" aca="1" ref="F244" ca="1">INDIRECT("'"&amp;$A244&amp;"'!Q"&amp;$B244+59)</f>
        <v>0</v>
      </c>
      <c r="G244" s="180">
        <f t="array" aca="1" ref="G244" ca="1">INDIRECT("'"&amp;$A244&amp;"'!R"&amp;$B244+59)</f>
        <v>0</v>
      </c>
      <c r="H244" s="180">
        <f t="array" aca="1" ref="H244" ca="1">INDIRECT("'"&amp;$A244&amp;"'!S"&amp;$B244+59)</f>
        <v>0</v>
      </c>
      <c r="I244" s="180">
        <f t="array" aca="1" ref="I244" ca="1">INDIRECT("'"&amp;$A244&amp;"'!t"&amp;$B244+59)</f>
        <v>0</v>
      </c>
    </row>
    <row r="245" spans="1:9" x14ac:dyDescent="0.35">
      <c r="A245" s="180">
        <f t="shared" si="4"/>
        <v>6</v>
      </c>
      <c r="B245" s="180">
        <f>COUNTIF(A$1:A245,A245)</f>
        <v>41</v>
      </c>
      <c r="C245" s="180">
        <f t="array" aca="1" ref="C245" ca="1">INDIRECT("'"&amp;A245&amp;"'!F"&amp;B245+59)</f>
        <v>0</v>
      </c>
      <c r="D245" s="180">
        <f t="array" aca="1" ref="D245" ca="1">INDIRECT("'"&amp;$A245&amp;"'!O"&amp;$B245+59)</f>
        <v>0</v>
      </c>
      <c r="E245" s="180">
        <f t="array" aca="1" ref="E245" ca="1">INDIRECT("'"&amp;$A245&amp;"'!P"&amp;$B245+59)</f>
        <v>0</v>
      </c>
      <c r="F245" s="180">
        <f t="array" aca="1" ref="F245" ca="1">INDIRECT("'"&amp;$A245&amp;"'!Q"&amp;$B245+59)</f>
        <v>0</v>
      </c>
      <c r="G245" s="180">
        <f t="array" aca="1" ref="G245" ca="1">INDIRECT("'"&amp;$A245&amp;"'!R"&amp;$B245+59)</f>
        <v>0</v>
      </c>
      <c r="H245" s="180">
        <f t="array" aca="1" ref="H245" ca="1">INDIRECT("'"&amp;$A245&amp;"'!S"&amp;$B245+59)</f>
        <v>0</v>
      </c>
      <c r="I245" s="180">
        <f t="array" aca="1" ref="I245" ca="1">INDIRECT("'"&amp;$A245&amp;"'!t"&amp;$B245+59)</f>
        <v>0</v>
      </c>
    </row>
    <row r="246" spans="1:9" x14ac:dyDescent="0.35">
      <c r="A246" s="180">
        <f t="shared" si="4"/>
        <v>7</v>
      </c>
      <c r="B246" s="180">
        <f>COUNTIF(A$1:A246,A246)</f>
        <v>1</v>
      </c>
      <c r="C246" s="180">
        <f t="array" aca="1" ref="C246" ca="1">INDIRECT("'"&amp;A246&amp;"'!F"&amp;B246+59)</f>
        <v>0</v>
      </c>
      <c r="D246" s="180">
        <f t="array" aca="1" ref="D246" ca="1">INDIRECT("'"&amp;$A246&amp;"'!O"&amp;$B246+59)</f>
        <v>0</v>
      </c>
      <c r="E246" s="180">
        <f t="array" aca="1" ref="E246" ca="1">INDIRECT("'"&amp;$A246&amp;"'!P"&amp;$B246+59)</f>
        <v>0</v>
      </c>
      <c r="F246" s="180">
        <f t="array" aca="1" ref="F246" ca="1">INDIRECT("'"&amp;$A246&amp;"'!Q"&amp;$B246+59)</f>
        <v>0</v>
      </c>
      <c r="G246" s="180">
        <f t="array" aca="1" ref="G246" ca="1">INDIRECT("'"&amp;$A246&amp;"'!R"&amp;$B246+59)</f>
        <v>0</v>
      </c>
      <c r="H246" s="180">
        <f t="array" aca="1" ref="H246" ca="1">INDIRECT("'"&amp;$A246&amp;"'!S"&amp;$B246+59)</f>
        <v>0</v>
      </c>
      <c r="I246" s="180">
        <f t="array" aca="1" ref="I246" ca="1">INDIRECT("'"&amp;$A246&amp;"'!t"&amp;$B246+59)</f>
        <v>0</v>
      </c>
    </row>
    <row r="247" spans="1:9" x14ac:dyDescent="0.35">
      <c r="A247" s="180">
        <f t="shared" si="4"/>
        <v>7</v>
      </c>
      <c r="B247" s="180">
        <f>COUNTIF(A$1:A247,A247)</f>
        <v>2</v>
      </c>
      <c r="C247" s="180">
        <f t="array" aca="1" ref="C247" ca="1">INDIRECT("'"&amp;A247&amp;"'!F"&amp;B247+59)</f>
        <v>0</v>
      </c>
      <c r="D247" s="180">
        <f t="array" aca="1" ref="D247" ca="1">INDIRECT("'"&amp;$A247&amp;"'!O"&amp;$B247+59)</f>
        <v>0</v>
      </c>
      <c r="E247" s="180">
        <f t="array" aca="1" ref="E247" ca="1">INDIRECT("'"&amp;$A247&amp;"'!P"&amp;$B247+59)</f>
        <v>0</v>
      </c>
      <c r="F247" s="180">
        <f t="array" aca="1" ref="F247" ca="1">INDIRECT("'"&amp;$A247&amp;"'!Q"&amp;$B247+59)</f>
        <v>0</v>
      </c>
      <c r="G247" s="180">
        <f t="array" aca="1" ref="G247" ca="1">INDIRECT("'"&amp;$A247&amp;"'!R"&amp;$B247+59)</f>
        <v>0</v>
      </c>
      <c r="H247" s="180">
        <f t="array" aca="1" ref="H247" ca="1">INDIRECT("'"&amp;$A247&amp;"'!S"&amp;$B247+59)</f>
        <v>0</v>
      </c>
      <c r="I247" s="180">
        <f t="array" aca="1" ref="I247" ca="1">INDIRECT("'"&amp;$A247&amp;"'!t"&amp;$B247+59)</f>
        <v>0</v>
      </c>
    </row>
    <row r="248" spans="1:9" x14ac:dyDescent="0.35">
      <c r="A248" s="180">
        <f t="shared" si="4"/>
        <v>7</v>
      </c>
      <c r="B248" s="180">
        <f>COUNTIF(A$1:A248,A248)</f>
        <v>3</v>
      </c>
      <c r="C248" s="180">
        <f t="array" aca="1" ref="C248" ca="1">INDIRECT("'"&amp;A248&amp;"'!F"&amp;B248+59)</f>
        <v>0</v>
      </c>
      <c r="D248" s="180">
        <f t="array" aca="1" ref="D248" ca="1">INDIRECT("'"&amp;$A248&amp;"'!O"&amp;$B248+59)</f>
        <v>0</v>
      </c>
      <c r="E248" s="180">
        <f t="array" aca="1" ref="E248" ca="1">INDIRECT("'"&amp;$A248&amp;"'!P"&amp;$B248+59)</f>
        <v>0</v>
      </c>
      <c r="F248" s="180">
        <f t="array" aca="1" ref="F248" ca="1">INDIRECT("'"&amp;$A248&amp;"'!Q"&amp;$B248+59)</f>
        <v>0</v>
      </c>
      <c r="G248" s="180">
        <f t="array" aca="1" ref="G248" ca="1">INDIRECT("'"&amp;$A248&amp;"'!R"&amp;$B248+59)</f>
        <v>0</v>
      </c>
      <c r="H248" s="180">
        <f t="array" aca="1" ref="H248" ca="1">INDIRECT("'"&amp;$A248&amp;"'!S"&amp;$B248+59)</f>
        <v>0</v>
      </c>
      <c r="I248" s="180">
        <f t="array" aca="1" ref="I248" ca="1">INDIRECT("'"&amp;$A248&amp;"'!t"&amp;$B248+59)</f>
        <v>0</v>
      </c>
    </row>
    <row r="249" spans="1:9" x14ac:dyDescent="0.35">
      <c r="A249" s="180">
        <f t="shared" si="4"/>
        <v>7</v>
      </c>
      <c r="B249" s="180">
        <f>COUNTIF(A$1:A249,A249)</f>
        <v>4</v>
      </c>
      <c r="C249" s="180">
        <f t="array" aca="1" ref="C249" ca="1">INDIRECT("'"&amp;A249&amp;"'!F"&amp;B249+59)</f>
        <v>0</v>
      </c>
      <c r="D249" s="180">
        <f t="array" aca="1" ref="D249" ca="1">INDIRECT("'"&amp;$A249&amp;"'!O"&amp;$B249+59)</f>
        <v>0</v>
      </c>
      <c r="E249" s="180">
        <f t="array" aca="1" ref="E249" ca="1">INDIRECT("'"&amp;$A249&amp;"'!P"&amp;$B249+59)</f>
        <v>0</v>
      </c>
      <c r="F249" s="180">
        <f t="array" aca="1" ref="F249" ca="1">INDIRECT("'"&amp;$A249&amp;"'!Q"&amp;$B249+59)</f>
        <v>0</v>
      </c>
      <c r="G249" s="180">
        <f t="array" aca="1" ref="G249" ca="1">INDIRECT("'"&amp;$A249&amp;"'!R"&amp;$B249+59)</f>
        <v>0</v>
      </c>
      <c r="H249" s="180">
        <f t="array" aca="1" ref="H249" ca="1">INDIRECT("'"&amp;$A249&amp;"'!S"&amp;$B249+59)</f>
        <v>0</v>
      </c>
      <c r="I249" s="180">
        <f t="array" aca="1" ref="I249" ca="1">INDIRECT("'"&amp;$A249&amp;"'!t"&amp;$B249+59)</f>
        <v>0</v>
      </c>
    </row>
    <row r="250" spans="1:9" x14ac:dyDescent="0.35">
      <c r="A250" s="180">
        <f t="shared" si="4"/>
        <v>7</v>
      </c>
      <c r="B250" s="180">
        <f>COUNTIF(A$1:A250,A250)</f>
        <v>5</v>
      </c>
      <c r="C250" s="180">
        <f t="array" aca="1" ref="C250" ca="1">INDIRECT("'"&amp;A250&amp;"'!F"&amp;B250+59)</f>
        <v>0</v>
      </c>
      <c r="D250" s="180">
        <f t="array" aca="1" ref="D250" ca="1">INDIRECT("'"&amp;$A250&amp;"'!O"&amp;$B250+59)</f>
        <v>0</v>
      </c>
      <c r="E250" s="180">
        <f t="array" aca="1" ref="E250" ca="1">INDIRECT("'"&amp;$A250&amp;"'!P"&amp;$B250+59)</f>
        <v>0</v>
      </c>
      <c r="F250" s="180">
        <f t="array" aca="1" ref="F250" ca="1">INDIRECT("'"&amp;$A250&amp;"'!Q"&amp;$B250+59)</f>
        <v>0</v>
      </c>
      <c r="G250" s="180">
        <f t="array" aca="1" ref="G250" ca="1">INDIRECT("'"&amp;$A250&amp;"'!R"&amp;$B250+59)</f>
        <v>0</v>
      </c>
      <c r="H250" s="180">
        <f t="array" aca="1" ref="H250" ca="1">INDIRECT("'"&amp;$A250&amp;"'!S"&amp;$B250+59)</f>
        <v>0</v>
      </c>
      <c r="I250" s="180">
        <f t="array" aca="1" ref="I250" ca="1">INDIRECT("'"&amp;$A250&amp;"'!t"&amp;$B250+59)</f>
        <v>0</v>
      </c>
    </row>
    <row r="251" spans="1:9" x14ac:dyDescent="0.35">
      <c r="A251" s="180">
        <f t="shared" si="4"/>
        <v>7</v>
      </c>
      <c r="B251" s="180">
        <f>COUNTIF(A$1:A251,A251)</f>
        <v>6</v>
      </c>
      <c r="C251" s="180">
        <f t="array" aca="1" ref="C251" ca="1">INDIRECT("'"&amp;A251&amp;"'!F"&amp;B251+59)</f>
        <v>0</v>
      </c>
      <c r="D251" s="180">
        <f t="array" aca="1" ref="D251" ca="1">INDIRECT("'"&amp;$A251&amp;"'!O"&amp;$B251+59)</f>
        <v>0</v>
      </c>
      <c r="E251" s="180">
        <f t="array" aca="1" ref="E251" ca="1">INDIRECT("'"&amp;$A251&amp;"'!P"&amp;$B251+59)</f>
        <v>0</v>
      </c>
      <c r="F251" s="180">
        <f t="array" aca="1" ref="F251" ca="1">INDIRECT("'"&amp;$A251&amp;"'!Q"&amp;$B251+59)</f>
        <v>0</v>
      </c>
      <c r="G251" s="180">
        <f t="array" aca="1" ref="G251" ca="1">INDIRECT("'"&amp;$A251&amp;"'!R"&amp;$B251+59)</f>
        <v>0</v>
      </c>
      <c r="H251" s="180">
        <f t="array" aca="1" ref="H251" ca="1">INDIRECT("'"&amp;$A251&amp;"'!S"&amp;$B251+59)</f>
        <v>0</v>
      </c>
      <c r="I251" s="180">
        <f t="array" aca="1" ref="I251" ca="1">INDIRECT("'"&amp;$A251&amp;"'!t"&amp;$B251+59)</f>
        <v>0</v>
      </c>
    </row>
    <row r="252" spans="1:9" x14ac:dyDescent="0.35">
      <c r="A252" s="180">
        <f t="shared" si="4"/>
        <v>7</v>
      </c>
      <c r="B252" s="180">
        <f>COUNTIF(A$1:A252,A252)</f>
        <v>7</v>
      </c>
      <c r="C252" s="180">
        <f t="array" aca="1" ref="C252" ca="1">INDIRECT("'"&amp;A252&amp;"'!F"&amp;B252+59)</f>
        <v>0</v>
      </c>
      <c r="D252" s="180">
        <f t="array" aca="1" ref="D252" ca="1">INDIRECT("'"&amp;$A252&amp;"'!O"&amp;$B252+59)</f>
        <v>0</v>
      </c>
      <c r="E252" s="180">
        <f t="array" aca="1" ref="E252" ca="1">INDIRECT("'"&amp;$A252&amp;"'!P"&amp;$B252+59)</f>
        <v>0</v>
      </c>
      <c r="F252" s="180">
        <f t="array" aca="1" ref="F252" ca="1">INDIRECT("'"&amp;$A252&amp;"'!Q"&amp;$B252+59)</f>
        <v>0</v>
      </c>
      <c r="G252" s="180">
        <f t="array" aca="1" ref="G252" ca="1">INDIRECT("'"&amp;$A252&amp;"'!R"&amp;$B252+59)</f>
        <v>0</v>
      </c>
      <c r="H252" s="180">
        <f t="array" aca="1" ref="H252" ca="1">INDIRECT("'"&amp;$A252&amp;"'!S"&amp;$B252+59)</f>
        <v>0</v>
      </c>
      <c r="I252" s="180">
        <f t="array" aca="1" ref="I252" ca="1">INDIRECT("'"&amp;$A252&amp;"'!t"&amp;$B252+59)</f>
        <v>0</v>
      </c>
    </row>
    <row r="253" spans="1:9" x14ac:dyDescent="0.35">
      <c r="A253" s="180">
        <f t="shared" si="4"/>
        <v>7</v>
      </c>
      <c r="B253" s="180">
        <f>COUNTIF(A$1:A253,A253)</f>
        <v>8</v>
      </c>
      <c r="C253" s="180">
        <f t="array" aca="1" ref="C253" ca="1">INDIRECT("'"&amp;A253&amp;"'!F"&amp;B253+59)</f>
        <v>0</v>
      </c>
      <c r="D253" s="180">
        <f t="array" aca="1" ref="D253" ca="1">INDIRECT("'"&amp;$A253&amp;"'!O"&amp;$B253+59)</f>
        <v>0</v>
      </c>
      <c r="E253" s="180">
        <f t="array" aca="1" ref="E253" ca="1">INDIRECT("'"&amp;$A253&amp;"'!P"&amp;$B253+59)</f>
        <v>0</v>
      </c>
      <c r="F253" s="180">
        <f t="array" aca="1" ref="F253" ca="1">INDIRECT("'"&amp;$A253&amp;"'!Q"&amp;$B253+59)</f>
        <v>0</v>
      </c>
      <c r="G253" s="180">
        <f t="array" aca="1" ref="G253" ca="1">INDIRECT("'"&amp;$A253&amp;"'!R"&amp;$B253+59)</f>
        <v>0</v>
      </c>
      <c r="H253" s="180">
        <f t="array" aca="1" ref="H253" ca="1">INDIRECT("'"&amp;$A253&amp;"'!S"&amp;$B253+59)</f>
        <v>0</v>
      </c>
      <c r="I253" s="180">
        <f t="array" aca="1" ref="I253" ca="1">INDIRECT("'"&amp;$A253&amp;"'!t"&amp;$B253+59)</f>
        <v>0</v>
      </c>
    </row>
    <row r="254" spans="1:9" x14ac:dyDescent="0.35">
      <c r="A254" s="180">
        <f t="shared" si="4"/>
        <v>7</v>
      </c>
      <c r="B254" s="180">
        <f>COUNTIF(A$1:A254,A254)</f>
        <v>9</v>
      </c>
      <c r="C254" s="180">
        <f t="array" aca="1" ref="C254" ca="1">INDIRECT("'"&amp;A254&amp;"'!F"&amp;B254+59)</f>
        <v>0</v>
      </c>
      <c r="D254" s="180">
        <f t="array" aca="1" ref="D254" ca="1">INDIRECT("'"&amp;$A254&amp;"'!O"&amp;$B254+59)</f>
        <v>0</v>
      </c>
      <c r="E254" s="180">
        <f t="array" aca="1" ref="E254" ca="1">INDIRECT("'"&amp;$A254&amp;"'!P"&amp;$B254+59)</f>
        <v>0</v>
      </c>
      <c r="F254" s="180">
        <f t="array" aca="1" ref="F254" ca="1">INDIRECT("'"&amp;$A254&amp;"'!Q"&amp;$B254+59)</f>
        <v>0</v>
      </c>
      <c r="G254" s="180">
        <f t="array" aca="1" ref="G254" ca="1">INDIRECT("'"&amp;$A254&amp;"'!R"&amp;$B254+59)</f>
        <v>0</v>
      </c>
      <c r="H254" s="180">
        <f t="array" aca="1" ref="H254" ca="1">INDIRECT("'"&amp;$A254&amp;"'!S"&amp;$B254+59)</f>
        <v>0</v>
      </c>
      <c r="I254" s="180">
        <f t="array" aca="1" ref="I254" ca="1">INDIRECT("'"&amp;$A254&amp;"'!t"&amp;$B254+59)</f>
        <v>0</v>
      </c>
    </row>
    <row r="255" spans="1:9" x14ac:dyDescent="0.35">
      <c r="A255" s="180">
        <f t="shared" si="4"/>
        <v>7</v>
      </c>
      <c r="B255" s="180">
        <f>COUNTIF(A$1:A255,A255)</f>
        <v>10</v>
      </c>
      <c r="C255" s="180">
        <f t="array" aca="1" ref="C255" ca="1">INDIRECT("'"&amp;A255&amp;"'!F"&amp;B255+59)</f>
        <v>0</v>
      </c>
      <c r="D255" s="180">
        <f t="array" aca="1" ref="D255" ca="1">INDIRECT("'"&amp;$A255&amp;"'!O"&amp;$B255+59)</f>
        <v>0</v>
      </c>
      <c r="E255" s="180">
        <f t="array" aca="1" ref="E255" ca="1">INDIRECT("'"&amp;$A255&amp;"'!P"&amp;$B255+59)</f>
        <v>0</v>
      </c>
      <c r="F255" s="180">
        <f t="array" aca="1" ref="F255" ca="1">INDIRECT("'"&amp;$A255&amp;"'!Q"&amp;$B255+59)</f>
        <v>0</v>
      </c>
      <c r="G255" s="180">
        <f t="array" aca="1" ref="G255" ca="1">INDIRECT("'"&amp;$A255&amp;"'!R"&amp;$B255+59)</f>
        <v>0</v>
      </c>
      <c r="H255" s="180">
        <f t="array" aca="1" ref="H255" ca="1">INDIRECT("'"&amp;$A255&amp;"'!S"&amp;$B255+59)</f>
        <v>0</v>
      </c>
      <c r="I255" s="180">
        <f t="array" aca="1" ref="I255" ca="1">INDIRECT("'"&amp;$A255&amp;"'!t"&amp;$B255+59)</f>
        <v>0</v>
      </c>
    </row>
    <row r="256" spans="1:9" x14ac:dyDescent="0.35">
      <c r="A256" s="180">
        <f t="shared" si="4"/>
        <v>7</v>
      </c>
      <c r="B256" s="180">
        <f>COUNTIF(A$1:A256,A256)</f>
        <v>11</v>
      </c>
      <c r="C256" s="180">
        <f t="array" aca="1" ref="C256" ca="1">INDIRECT("'"&amp;A256&amp;"'!F"&amp;B256+59)</f>
        <v>0</v>
      </c>
      <c r="D256" s="180">
        <f t="array" aca="1" ref="D256" ca="1">INDIRECT("'"&amp;$A256&amp;"'!O"&amp;$B256+59)</f>
        <v>0</v>
      </c>
      <c r="E256" s="180">
        <f t="array" aca="1" ref="E256" ca="1">INDIRECT("'"&amp;$A256&amp;"'!P"&amp;$B256+59)</f>
        <v>0</v>
      </c>
      <c r="F256" s="180">
        <f t="array" aca="1" ref="F256" ca="1">INDIRECT("'"&amp;$A256&amp;"'!Q"&amp;$B256+59)</f>
        <v>0</v>
      </c>
      <c r="G256" s="180">
        <f t="array" aca="1" ref="G256" ca="1">INDIRECT("'"&amp;$A256&amp;"'!R"&amp;$B256+59)</f>
        <v>0</v>
      </c>
      <c r="H256" s="180">
        <f t="array" aca="1" ref="H256" ca="1">INDIRECT("'"&amp;$A256&amp;"'!S"&amp;$B256+59)</f>
        <v>0</v>
      </c>
      <c r="I256" s="180">
        <f t="array" aca="1" ref="I256" ca="1">INDIRECT("'"&amp;$A256&amp;"'!t"&amp;$B256+59)</f>
        <v>0</v>
      </c>
    </row>
    <row r="257" spans="1:9" x14ac:dyDescent="0.35">
      <c r="A257" s="180">
        <f t="shared" si="4"/>
        <v>7</v>
      </c>
      <c r="B257" s="180">
        <f>COUNTIF(A$1:A257,A257)</f>
        <v>12</v>
      </c>
      <c r="C257" s="180">
        <f t="array" aca="1" ref="C257" ca="1">INDIRECT("'"&amp;A257&amp;"'!F"&amp;B257+59)</f>
        <v>0</v>
      </c>
      <c r="D257" s="180">
        <f t="array" aca="1" ref="D257" ca="1">INDIRECT("'"&amp;$A257&amp;"'!O"&amp;$B257+59)</f>
        <v>0</v>
      </c>
      <c r="E257" s="180">
        <f t="array" aca="1" ref="E257" ca="1">INDIRECT("'"&amp;$A257&amp;"'!P"&amp;$B257+59)</f>
        <v>0</v>
      </c>
      <c r="F257" s="180">
        <f t="array" aca="1" ref="F257" ca="1">INDIRECT("'"&amp;$A257&amp;"'!Q"&amp;$B257+59)</f>
        <v>0</v>
      </c>
      <c r="G257" s="180">
        <f t="array" aca="1" ref="G257" ca="1">INDIRECT("'"&amp;$A257&amp;"'!R"&amp;$B257+59)</f>
        <v>0</v>
      </c>
      <c r="H257" s="180">
        <f t="array" aca="1" ref="H257" ca="1">INDIRECT("'"&amp;$A257&amp;"'!S"&amp;$B257+59)</f>
        <v>0</v>
      </c>
      <c r="I257" s="180">
        <f t="array" aca="1" ref="I257" ca="1">INDIRECT("'"&amp;$A257&amp;"'!t"&amp;$B257+59)</f>
        <v>0</v>
      </c>
    </row>
    <row r="258" spans="1:9" x14ac:dyDescent="0.35">
      <c r="A258" s="180">
        <f t="shared" ref="A258:A321" si="5">ROUNDDOWN(((ROW()+41)/41),0)</f>
        <v>7</v>
      </c>
      <c r="B258" s="180">
        <f>COUNTIF(A$1:A258,A258)</f>
        <v>13</v>
      </c>
      <c r="C258" s="180">
        <f t="array" aca="1" ref="C258" ca="1">INDIRECT("'"&amp;A258&amp;"'!F"&amp;B258+59)</f>
        <v>0</v>
      </c>
      <c r="D258" s="180">
        <f t="array" aca="1" ref="D258" ca="1">INDIRECT("'"&amp;$A258&amp;"'!O"&amp;$B258+59)</f>
        <v>0</v>
      </c>
      <c r="E258" s="180">
        <f t="array" aca="1" ref="E258" ca="1">INDIRECT("'"&amp;$A258&amp;"'!P"&amp;$B258+59)</f>
        <v>0</v>
      </c>
      <c r="F258" s="180">
        <f t="array" aca="1" ref="F258" ca="1">INDIRECT("'"&amp;$A258&amp;"'!Q"&amp;$B258+59)</f>
        <v>0</v>
      </c>
      <c r="G258" s="180">
        <f t="array" aca="1" ref="G258" ca="1">INDIRECT("'"&amp;$A258&amp;"'!R"&amp;$B258+59)</f>
        <v>0</v>
      </c>
      <c r="H258" s="180">
        <f t="array" aca="1" ref="H258" ca="1">INDIRECT("'"&amp;$A258&amp;"'!S"&amp;$B258+59)</f>
        <v>0</v>
      </c>
      <c r="I258" s="180">
        <f t="array" aca="1" ref="I258" ca="1">INDIRECT("'"&amp;$A258&amp;"'!t"&amp;$B258+59)</f>
        <v>0</v>
      </c>
    </row>
    <row r="259" spans="1:9" x14ac:dyDescent="0.35">
      <c r="A259" s="180">
        <f t="shared" si="5"/>
        <v>7</v>
      </c>
      <c r="B259" s="180">
        <f>COUNTIF(A$1:A259,A259)</f>
        <v>14</v>
      </c>
      <c r="C259" s="180">
        <f t="array" aca="1" ref="C259" ca="1">INDIRECT("'"&amp;A259&amp;"'!F"&amp;B259+59)</f>
        <v>0</v>
      </c>
      <c r="D259" s="180">
        <f t="array" aca="1" ref="D259" ca="1">INDIRECT("'"&amp;$A259&amp;"'!O"&amp;$B259+59)</f>
        <v>0</v>
      </c>
      <c r="E259" s="180">
        <f t="array" aca="1" ref="E259" ca="1">INDIRECT("'"&amp;$A259&amp;"'!P"&amp;$B259+59)</f>
        <v>0</v>
      </c>
      <c r="F259" s="180">
        <f t="array" aca="1" ref="F259" ca="1">INDIRECT("'"&amp;$A259&amp;"'!Q"&amp;$B259+59)</f>
        <v>0</v>
      </c>
      <c r="G259" s="180">
        <f t="array" aca="1" ref="G259" ca="1">INDIRECT("'"&amp;$A259&amp;"'!R"&amp;$B259+59)</f>
        <v>0</v>
      </c>
      <c r="H259" s="180">
        <f t="array" aca="1" ref="H259" ca="1">INDIRECT("'"&amp;$A259&amp;"'!S"&amp;$B259+59)</f>
        <v>0</v>
      </c>
      <c r="I259" s="180">
        <f t="array" aca="1" ref="I259" ca="1">INDIRECT("'"&amp;$A259&amp;"'!t"&amp;$B259+59)</f>
        <v>0</v>
      </c>
    </row>
    <row r="260" spans="1:9" x14ac:dyDescent="0.35">
      <c r="A260" s="180">
        <f t="shared" si="5"/>
        <v>7</v>
      </c>
      <c r="B260" s="180">
        <f>COUNTIF(A$1:A260,A260)</f>
        <v>15</v>
      </c>
      <c r="C260" s="180">
        <f t="array" aca="1" ref="C260" ca="1">INDIRECT("'"&amp;A260&amp;"'!F"&amp;B260+59)</f>
        <v>0</v>
      </c>
      <c r="D260" s="180">
        <f t="array" aca="1" ref="D260" ca="1">INDIRECT("'"&amp;$A260&amp;"'!O"&amp;$B260+59)</f>
        <v>0</v>
      </c>
      <c r="E260" s="180">
        <f t="array" aca="1" ref="E260" ca="1">INDIRECT("'"&amp;$A260&amp;"'!P"&amp;$B260+59)</f>
        <v>0</v>
      </c>
      <c r="F260" s="180">
        <f t="array" aca="1" ref="F260" ca="1">INDIRECT("'"&amp;$A260&amp;"'!Q"&amp;$B260+59)</f>
        <v>0</v>
      </c>
      <c r="G260" s="180">
        <f t="array" aca="1" ref="G260" ca="1">INDIRECT("'"&amp;$A260&amp;"'!R"&amp;$B260+59)</f>
        <v>0</v>
      </c>
      <c r="H260" s="180">
        <f t="array" aca="1" ref="H260" ca="1">INDIRECT("'"&amp;$A260&amp;"'!S"&amp;$B260+59)</f>
        <v>0</v>
      </c>
      <c r="I260" s="180">
        <f t="array" aca="1" ref="I260" ca="1">INDIRECT("'"&amp;$A260&amp;"'!t"&amp;$B260+59)</f>
        <v>0</v>
      </c>
    </row>
    <row r="261" spans="1:9" x14ac:dyDescent="0.35">
      <c r="A261" s="180">
        <f t="shared" si="5"/>
        <v>7</v>
      </c>
      <c r="B261" s="180">
        <f>COUNTIF(A$1:A261,A261)</f>
        <v>16</v>
      </c>
      <c r="C261" s="180">
        <f t="array" aca="1" ref="C261" ca="1">INDIRECT("'"&amp;A261&amp;"'!F"&amp;B261+59)</f>
        <v>0</v>
      </c>
      <c r="D261" s="180">
        <f t="array" aca="1" ref="D261" ca="1">INDIRECT("'"&amp;$A261&amp;"'!O"&amp;$B261+59)</f>
        <v>0</v>
      </c>
      <c r="E261" s="180">
        <f t="array" aca="1" ref="E261" ca="1">INDIRECT("'"&amp;$A261&amp;"'!P"&amp;$B261+59)</f>
        <v>0</v>
      </c>
      <c r="F261" s="180">
        <f t="array" aca="1" ref="F261" ca="1">INDIRECT("'"&amp;$A261&amp;"'!Q"&amp;$B261+59)</f>
        <v>0</v>
      </c>
      <c r="G261" s="180">
        <f t="array" aca="1" ref="G261" ca="1">INDIRECT("'"&amp;$A261&amp;"'!R"&amp;$B261+59)</f>
        <v>0</v>
      </c>
      <c r="H261" s="180">
        <f t="array" aca="1" ref="H261" ca="1">INDIRECT("'"&amp;$A261&amp;"'!S"&amp;$B261+59)</f>
        <v>0</v>
      </c>
      <c r="I261" s="180">
        <f t="array" aca="1" ref="I261" ca="1">INDIRECT("'"&amp;$A261&amp;"'!t"&amp;$B261+59)</f>
        <v>0</v>
      </c>
    </row>
    <row r="262" spans="1:9" x14ac:dyDescent="0.35">
      <c r="A262" s="180">
        <f t="shared" si="5"/>
        <v>7</v>
      </c>
      <c r="B262" s="180">
        <f>COUNTIF(A$1:A262,A262)</f>
        <v>17</v>
      </c>
      <c r="C262" s="180">
        <f t="array" aca="1" ref="C262" ca="1">INDIRECT("'"&amp;A262&amp;"'!F"&amp;B262+59)</f>
        <v>0</v>
      </c>
      <c r="D262" s="180">
        <f t="array" aca="1" ref="D262" ca="1">INDIRECT("'"&amp;$A262&amp;"'!O"&amp;$B262+59)</f>
        <v>0</v>
      </c>
      <c r="E262" s="180">
        <f t="array" aca="1" ref="E262" ca="1">INDIRECT("'"&amp;$A262&amp;"'!P"&amp;$B262+59)</f>
        <v>0</v>
      </c>
      <c r="F262" s="180">
        <f t="array" aca="1" ref="F262" ca="1">INDIRECT("'"&amp;$A262&amp;"'!Q"&amp;$B262+59)</f>
        <v>0</v>
      </c>
      <c r="G262" s="180">
        <f t="array" aca="1" ref="G262" ca="1">INDIRECT("'"&amp;$A262&amp;"'!R"&amp;$B262+59)</f>
        <v>0</v>
      </c>
      <c r="H262" s="180">
        <f t="array" aca="1" ref="H262" ca="1">INDIRECT("'"&amp;$A262&amp;"'!S"&amp;$B262+59)</f>
        <v>0</v>
      </c>
      <c r="I262" s="180">
        <f t="array" aca="1" ref="I262" ca="1">INDIRECT("'"&amp;$A262&amp;"'!t"&amp;$B262+59)</f>
        <v>0</v>
      </c>
    </row>
    <row r="263" spans="1:9" x14ac:dyDescent="0.35">
      <c r="A263" s="180">
        <f t="shared" si="5"/>
        <v>7</v>
      </c>
      <c r="B263" s="180">
        <f>COUNTIF(A$1:A263,A263)</f>
        <v>18</v>
      </c>
      <c r="C263" s="180">
        <f t="array" aca="1" ref="C263" ca="1">INDIRECT("'"&amp;A263&amp;"'!F"&amp;B263+59)</f>
        <v>0</v>
      </c>
      <c r="D263" s="180">
        <f t="array" aca="1" ref="D263" ca="1">INDIRECT("'"&amp;$A263&amp;"'!O"&amp;$B263+59)</f>
        <v>0</v>
      </c>
      <c r="E263" s="180">
        <f t="array" aca="1" ref="E263" ca="1">INDIRECT("'"&amp;$A263&amp;"'!P"&amp;$B263+59)</f>
        <v>0</v>
      </c>
      <c r="F263" s="180">
        <f t="array" aca="1" ref="F263" ca="1">INDIRECT("'"&amp;$A263&amp;"'!Q"&amp;$B263+59)</f>
        <v>0</v>
      </c>
      <c r="G263" s="180">
        <f t="array" aca="1" ref="G263" ca="1">INDIRECT("'"&amp;$A263&amp;"'!R"&amp;$B263+59)</f>
        <v>0</v>
      </c>
      <c r="H263" s="180">
        <f t="array" aca="1" ref="H263" ca="1">INDIRECT("'"&amp;$A263&amp;"'!S"&amp;$B263+59)</f>
        <v>0</v>
      </c>
      <c r="I263" s="180">
        <f t="array" aca="1" ref="I263" ca="1">INDIRECT("'"&amp;$A263&amp;"'!t"&amp;$B263+59)</f>
        <v>0</v>
      </c>
    </row>
    <row r="264" spans="1:9" x14ac:dyDescent="0.35">
      <c r="A264" s="180">
        <f t="shared" si="5"/>
        <v>7</v>
      </c>
      <c r="B264" s="180">
        <f>COUNTIF(A$1:A264,A264)</f>
        <v>19</v>
      </c>
      <c r="C264" s="180">
        <f t="array" aca="1" ref="C264" ca="1">INDIRECT("'"&amp;A264&amp;"'!F"&amp;B264+59)</f>
        <v>0</v>
      </c>
      <c r="D264" s="180">
        <f t="array" aca="1" ref="D264" ca="1">INDIRECT("'"&amp;$A264&amp;"'!O"&amp;$B264+59)</f>
        <v>0</v>
      </c>
      <c r="E264" s="180">
        <f t="array" aca="1" ref="E264" ca="1">INDIRECT("'"&amp;$A264&amp;"'!P"&amp;$B264+59)</f>
        <v>0</v>
      </c>
      <c r="F264" s="180">
        <f t="array" aca="1" ref="F264" ca="1">INDIRECT("'"&amp;$A264&amp;"'!Q"&amp;$B264+59)</f>
        <v>0</v>
      </c>
      <c r="G264" s="180">
        <f t="array" aca="1" ref="G264" ca="1">INDIRECT("'"&amp;$A264&amp;"'!R"&amp;$B264+59)</f>
        <v>0</v>
      </c>
      <c r="H264" s="180">
        <f t="array" aca="1" ref="H264" ca="1">INDIRECT("'"&amp;$A264&amp;"'!S"&amp;$B264+59)</f>
        <v>0</v>
      </c>
      <c r="I264" s="180">
        <f t="array" aca="1" ref="I264" ca="1">INDIRECT("'"&amp;$A264&amp;"'!t"&amp;$B264+59)</f>
        <v>0</v>
      </c>
    </row>
    <row r="265" spans="1:9" x14ac:dyDescent="0.35">
      <c r="A265" s="180">
        <f t="shared" si="5"/>
        <v>7</v>
      </c>
      <c r="B265" s="180">
        <f>COUNTIF(A$1:A265,A265)</f>
        <v>20</v>
      </c>
      <c r="C265" s="180">
        <f t="array" aca="1" ref="C265" ca="1">INDIRECT("'"&amp;A265&amp;"'!F"&amp;B265+59)</f>
        <v>0</v>
      </c>
      <c r="D265" s="180">
        <f t="array" aca="1" ref="D265" ca="1">INDIRECT("'"&amp;$A265&amp;"'!O"&amp;$B265+59)</f>
        <v>0</v>
      </c>
      <c r="E265" s="180">
        <f t="array" aca="1" ref="E265" ca="1">INDIRECT("'"&amp;$A265&amp;"'!P"&amp;$B265+59)</f>
        <v>0</v>
      </c>
      <c r="F265" s="180">
        <f t="array" aca="1" ref="F265" ca="1">INDIRECT("'"&amp;$A265&amp;"'!Q"&amp;$B265+59)</f>
        <v>0</v>
      </c>
      <c r="G265" s="180">
        <f t="array" aca="1" ref="G265" ca="1">INDIRECT("'"&amp;$A265&amp;"'!R"&amp;$B265+59)</f>
        <v>0</v>
      </c>
      <c r="H265" s="180">
        <f t="array" aca="1" ref="H265" ca="1">INDIRECT("'"&amp;$A265&amp;"'!S"&amp;$B265+59)</f>
        <v>0</v>
      </c>
      <c r="I265" s="180">
        <f t="array" aca="1" ref="I265" ca="1">INDIRECT("'"&amp;$A265&amp;"'!t"&amp;$B265+59)</f>
        <v>0</v>
      </c>
    </row>
    <row r="266" spans="1:9" x14ac:dyDescent="0.35">
      <c r="A266" s="180">
        <f t="shared" si="5"/>
        <v>7</v>
      </c>
      <c r="B266" s="180">
        <f>COUNTIF(A$1:A266,A266)</f>
        <v>21</v>
      </c>
      <c r="C266" s="180">
        <f t="array" aca="1" ref="C266" ca="1">INDIRECT("'"&amp;A266&amp;"'!F"&amp;B266+59)</f>
        <v>0</v>
      </c>
      <c r="D266" s="180">
        <f t="array" aca="1" ref="D266" ca="1">INDIRECT("'"&amp;$A266&amp;"'!O"&amp;$B266+59)</f>
        <v>0</v>
      </c>
      <c r="E266" s="180">
        <f t="array" aca="1" ref="E266" ca="1">INDIRECT("'"&amp;$A266&amp;"'!P"&amp;$B266+59)</f>
        <v>0</v>
      </c>
      <c r="F266" s="180">
        <f t="array" aca="1" ref="F266" ca="1">INDIRECT("'"&amp;$A266&amp;"'!Q"&amp;$B266+59)</f>
        <v>0</v>
      </c>
      <c r="G266" s="180">
        <f t="array" aca="1" ref="G266" ca="1">INDIRECT("'"&amp;$A266&amp;"'!R"&amp;$B266+59)</f>
        <v>0</v>
      </c>
      <c r="H266" s="180">
        <f t="array" aca="1" ref="H266" ca="1">INDIRECT("'"&amp;$A266&amp;"'!S"&amp;$B266+59)</f>
        <v>0</v>
      </c>
      <c r="I266" s="180">
        <f t="array" aca="1" ref="I266" ca="1">INDIRECT("'"&amp;$A266&amp;"'!t"&amp;$B266+59)</f>
        <v>0</v>
      </c>
    </row>
    <row r="267" spans="1:9" x14ac:dyDescent="0.35">
      <c r="A267" s="180">
        <f t="shared" si="5"/>
        <v>7</v>
      </c>
      <c r="B267" s="180">
        <f>COUNTIF(A$1:A267,A267)</f>
        <v>22</v>
      </c>
      <c r="C267" s="180">
        <f t="array" aca="1" ref="C267" ca="1">INDIRECT("'"&amp;A267&amp;"'!F"&amp;B267+59)</f>
        <v>0</v>
      </c>
      <c r="D267" s="180">
        <f t="array" aca="1" ref="D267" ca="1">INDIRECT("'"&amp;$A267&amp;"'!O"&amp;$B267+59)</f>
        <v>0</v>
      </c>
      <c r="E267" s="180">
        <f t="array" aca="1" ref="E267" ca="1">INDIRECT("'"&amp;$A267&amp;"'!P"&amp;$B267+59)</f>
        <v>0</v>
      </c>
      <c r="F267" s="180">
        <f t="array" aca="1" ref="F267" ca="1">INDIRECT("'"&amp;$A267&amp;"'!Q"&amp;$B267+59)</f>
        <v>0</v>
      </c>
      <c r="G267" s="180">
        <f t="array" aca="1" ref="G267" ca="1">INDIRECT("'"&amp;$A267&amp;"'!R"&amp;$B267+59)</f>
        <v>0</v>
      </c>
      <c r="H267" s="180">
        <f t="array" aca="1" ref="H267" ca="1">INDIRECT("'"&amp;$A267&amp;"'!S"&amp;$B267+59)</f>
        <v>0</v>
      </c>
      <c r="I267" s="180">
        <f t="array" aca="1" ref="I267" ca="1">INDIRECT("'"&amp;$A267&amp;"'!t"&amp;$B267+59)</f>
        <v>0</v>
      </c>
    </row>
    <row r="268" spans="1:9" x14ac:dyDescent="0.35">
      <c r="A268" s="180">
        <f t="shared" si="5"/>
        <v>7</v>
      </c>
      <c r="B268" s="180">
        <f>COUNTIF(A$1:A268,A268)</f>
        <v>23</v>
      </c>
      <c r="C268" s="180">
        <f t="array" aca="1" ref="C268" ca="1">INDIRECT("'"&amp;A268&amp;"'!F"&amp;B268+59)</f>
        <v>0</v>
      </c>
      <c r="D268" s="180">
        <f t="array" aca="1" ref="D268" ca="1">INDIRECT("'"&amp;$A268&amp;"'!O"&amp;$B268+59)</f>
        <v>0</v>
      </c>
      <c r="E268" s="180">
        <f t="array" aca="1" ref="E268" ca="1">INDIRECT("'"&amp;$A268&amp;"'!P"&amp;$B268+59)</f>
        <v>0</v>
      </c>
      <c r="F268" s="180">
        <f t="array" aca="1" ref="F268" ca="1">INDIRECT("'"&amp;$A268&amp;"'!Q"&amp;$B268+59)</f>
        <v>0</v>
      </c>
      <c r="G268" s="180">
        <f t="array" aca="1" ref="G268" ca="1">INDIRECT("'"&amp;$A268&amp;"'!R"&amp;$B268+59)</f>
        <v>0</v>
      </c>
      <c r="H268" s="180">
        <f t="array" aca="1" ref="H268" ca="1">INDIRECT("'"&amp;$A268&amp;"'!S"&amp;$B268+59)</f>
        <v>0</v>
      </c>
      <c r="I268" s="180">
        <f t="array" aca="1" ref="I268" ca="1">INDIRECT("'"&amp;$A268&amp;"'!t"&amp;$B268+59)</f>
        <v>0</v>
      </c>
    </row>
    <row r="269" spans="1:9" x14ac:dyDescent="0.35">
      <c r="A269" s="180">
        <f t="shared" si="5"/>
        <v>7</v>
      </c>
      <c r="B269" s="180">
        <f>COUNTIF(A$1:A269,A269)</f>
        <v>24</v>
      </c>
      <c r="C269" s="180">
        <f t="array" aca="1" ref="C269" ca="1">INDIRECT("'"&amp;A269&amp;"'!F"&amp;B269+59)</f>
        <v>0</v>
      </c>
      <c r="D269" s="180">
        <f t="array" aca="1" ref="D269" ca="1">INDIRECT("'"&amp;$A269&amp;"'!O"&amp;$B269+59)</f>
        <v>0</v>
      </c>
      <c r="E269" s="180">
        <f t="array" aca="1" ref="E269" ca="1">INDIRECT("'"&amp;$A269&amp;"'!P"&amp;$B269+59)</f>
        <v>0</v>
      </c>
      <c r="F269" s="180">
        <f t="array" aca="1" ref="F269" ca="1">INDIRECT("'"&amp;$A269&amp;"'!Q"&amp;$B269+59)</f>
        <v>0</v>
      </c>
      <c r="G269" s="180">
        <f t="array" aca="1" ref="G269" ca="1">INDIRECT("'"&amp;$A269&amp;"'!R"&amp;$B269+59)</f>
        <v>0</v>
      </c>
      <c r="H269" s="180">
        <f t="array" aca="1" ref="H269" ca="1">INDIRECT("'"&amp;$A269&amp;"'!S"&amp;$B269+59)</f>
        <v>0</v>
      </c>
      <c r="I269" s="180">
        <f t="array" aca="1" ref="I269" ca="1">INDIRECT("'"&amp;$A269&amp;"'!t"&amp;$B269+59)</f>
        <v>0</v>
      </c>
    </row>
    <row r="270" spans="1:9" x14ac:dyDescent="0.35">
      <c r="A270" s="180">
        <f t="shared" si="5"/>
        <v>7</v>
      </c>
      <c r="B270" s="180">
        <f>COUNTIF(A$1:A270,A270)</f>
        <v>25</v>
      </c>
      <c r="C270" s="180">
        <f t="array" aca="1" ref="C270" ca="1">INDIRECT("'"&amp;A270&amp;"'!F"&amp;B270+59)</f>
        <v>0</v>
      </c>
      <c r="D270" s="180">
        <f t="array" aca="1" ref="D270" ca="1">INDIRECT("'"&amp;$A270&amp;"'!O"&amp;$B270+59)</f>
        <v>0</v>
      </c>
      <c r="E270" s="180">
        <f t="array" aca="1" ref="E270" ca="1">INDIRECT("'"&amp;$A270&amp;"'!P"&amp;$B270+59)</f>
        <v>0</v>
      </c>
      <c r="F270" s="180">
        <f t="array" aca="1" ref="F270" ca="1">INDIRECT("'"&amp;$A270&amp;"'!Q"&amp;$B270+59)</f>
        <v>0</v>
      </c>
      <c r="G270" s="180">
        <f t="array" aca="1" ref="G270" ca="1">INDIRECT("'"&amp;$A270&amp;"'!R"&amp;$B270+59)</f>
        <v>0</v>
      </c>
      <c r="H270" s="180">
        <f t="array" aca="1" ref="H270" ca="1">INDIRECT("'"&amp;$A270&amp;"'!S"&amp;$B270+59)</f>
        <v>0</v>
      </c>
      <c r="I270" s="180">
        <f t="array" aca="1" ref="I270" ca="1">INDIRECT("'"&amp;$A270&amp;"'!t"&amp;$B270+59)</f>
        <v>0</v>
      </c>
    </row>
    <row r="271" spans="1:9" x14ac:dyDescent="0.35">
      <c r="A271" s="180">
        <f t="shared" si="5"/>
        <v>7</v>
      </c>
      <c r="B271" s="180">
        <f>COUNTIF(A$1:A271,A271)</f>
        <v>26</v>
      </c>
      <c r="C271" s="180">
        <f t="array" aca="1" ref="C271" ca="1">INDIRECT("'"&amp;A271&amp;"'!F"&amp;B271+59)</f>
        <v>0</v>
      </c>
      <c r="D271" s="180">
        <f t="array" aca="1" ref="D271" ca="1">INDIRECT("'"&amp;$A271&amp;"'!O"&amp;$B271+59)</f>
        <v>0</v>
      </c>
      <c r="E271" s="180">
        <f t="array" aca="1" ref="E271" ca="1">INDIRECT("'"&amp;$A271&amp;"'!P"&amp;$B271+59)</f>
        <v>0</v>
      </c>
      <c r="F271" s="180">
        <f t="array" aca="1" ref="F271" ca="1">INDIRECT("'"&amp;$A271&amp;"'!Q"&amp;$B271+59)</f>
        <v>0</v>
      </c>
      <c r="G271" s="180">
        <f t="array" aca="1" ref="G271" ca="1">INDIRECT("'"&amp;$A271&amp;"'!R"&amp;$B271+59)</f>
        <v>0</v>
      </c>
      <c r="H271" s="180">
        <f t="array" aca="1" ref="H271" ca="1">INDIRECT("'"&amp;$A271&amp;"'!S"&amp;$B271+59)</f>
        <v>0</v>
      </c>
      <c r="I271" s="180">
        <f t="array" aca="1" ref="I271" ca="1">INDIRECT("'"&amp;$A271&amp;"'!t"&amp;$B271+59)</f>
        <v>0</v>
      </c>
    </row>
    <row r="272" spans="1:9" x14ac:dyDescent="0.35">
      <c r="A272" s="180">
        <f t="shared" si="5"/>
        <v>7</v>
      </c>
      <c r="B272" s="180">
        <f>COUNTIF(A$1:A272,A272)</f>
        <v>27</v>
      </c>
      <c r="C272" s="180">
        <f t="array" aca="1" ref="C272" ca="1">INDIRECT("'"&amp;A272&amp;"'!F"&amp;B272+59)</f>
        <v>0</v>
      </c>
      <c r="D272" s="180">
        <f t="array" aca="1" ref="D272" ca="1">INDIRECT("'"&amp;$A272&amp;"'!O"&amp;$B272+59)</f>
        <v>0</v>
      </c>
      <c r="E272" s="180">
        <f t="array" aca="1" ref="E272" ca="1">INDIRECT("'"&amp;$A272&amp;"'!P"&amp;$B272+59)</f>
        <v>0</v>
      </c>
      <c r="F272" s="180">
        <f t="array" aca="1" ref="F272" ca="1">INDIRECT("'"&amp;$A272&amp;"'!Q"&amp;$B272+59)</f>
        <v>0</v>
      </c>
      <c r="G272" s="180">
        <f t="array" aca="1" ref="G272" ca="1">INDIRECT("'"&amp;$A272&amp;"'!R"&amp;$B272+59)</f>
        <v>0</v>
      </c>
      <c r="H272" s="180">
        <f t="array" aca="1" ref="H272" ca="1">INDIRECT("'"&amp;$A272&amp;"'!S"&amp;$B272+59)</f>
        <v>0</v>
      </c>
      <c r="I272" s="180">
        <f t="array" aca="1" ref="I272" ca="1">INDIRECT("'"&amp;$A272&amp;"'!t"&amp;$B272+59)</f>
        <v>0</v>
      </c>
    </row>
    <row r="273" spans="1:9" x14ac:dyDescent="0.35">
      <c r="A273" s="180">
        <f t="shared" si="5"/>
        <v>7</v>
      </c>
      <c r="B273" s="180">
        <f>COUNTIF(A$1:A273,A273)</f>
        <v>28</v>
      </c>
      <c r="C273" s="180">
        <f t="array" aca="1" ref="C273" ca="1">INDIRECT("'"&amp;A273&amp;"'!F"&amp;B273+59)</f>
        <v>0</v>
      </c>
      <c r="D273" s="180">
        <f t="array" aca="1" ref="D273" ca="1">INDIRECT("'"&amp;$A273&amp;"'!O"&amp;$B273+59)</f>
        <v>0</v>
      </c>
      <c r="E273" s="180">
        <f t="array" aca="1" ref="E273" ca="1">INDIRECT("'"&amp;$A273&amp;"'!P"&amp;$B273+59)</f>
        <v>0</v>
      </c>
      <c r="F273" s="180">
        <f t="array" aca="1" ref="F273" ca="1">INDIRECT("'"&amp;$A273&amp;"'!Q"&amp;$B273+59)</f>
        <v>0</v>
      </c>
      <c r="G273" s="180">
        <f t="array" aca="1" ref="G273" ca="1">INDIRECT("'"&amp;$A273&amp;"'!R"&amp;$B273+59)</f>
        <v>0</v>
      </c>
      <c r="H273" s="180">
        <f t="array" aca="1" ref="H273" ca="1">INDIRECT("'"&amp;$A273&amp;"'!S"&amp;$B273+59)</f>
        <v>0</v>
      </c>
      <c r="I273" s="180">
        <f t="array" aca="1" ref="I273" ca="1">INDIRECT("'"&amp;$A273&amp;"'!t"&amp;$B273+59)</f>
        <v>0</v>
      </c>
    </row>
    <row r="274" spans="1:9" x14ac:dyDescent="0.35">
      <c r="A274" s="180">
        <f t="shared" si="5"/>
        <v>7</v>
      </c>
      <c r="B274" s="180">
        <f>COUNTIF(A$1:A274,A274)</f>
        <v>29</v>
      </c>
      <c r="C274" s="180">
        <f t="array" aca="1" ref="C274" ca="1">INDIRECT("'"&amp;A274&amp;"'!F"&amp;B274+59)</f>
        <v>0</v>
      </c>
      <c r="D274" s="180">
        <f t="array" aca="1" ref="D274" ca="1">INDIRECT("'"&amp;$A274&amp;"'!O"&amp;$B274+59)</f>
        <v>0</v>
      </c>
      <c r="E274" s="180">
        <f t="array" aca="1" ref="E274" ca="1">INDIRECT("'"&amp;$A274&amp;"'!P"&amp;$B274+59)</f>
        <v>0</v>
      </c>
      <c r="F274" s="180">
        <f t="array" aca="1" ref="F274" ca="1">INDIRECT("'"&amp;$A274&amp;"'!Q"&amp;$B274+59)</f>
        <v>0</v>
      </c>
      <c r="G274" s="180">
        <f t="array" aca="1" ref="G274" ca="1">INDIRECT("'"&amp;$A274&amp;"'!R"&amp;$B274+59)</f>
        <v>0</v>
      </c>
      <c r="H274" s="180">
        <f t="array" aca="1" ref="H274" ca="1">INDIRECT("'"&amp;$A274&amp;"'!S"&amp;$B274+59)</f>
        <v>0</v>
      </c>
      <c r="I274" s="180">
        <f t="array" aca="1" ref="I274" ca="1">INDIRECT("'"&amp;$A274&amp;"'!t"&amp;$B274+59)</f>
        <v>0</v>
      </c>
    </row>
    <row r="275" spans="1:9" x14ac:dyDescent="0.35">
      <c r="A275" s="180">
        <f t="shared" si="5"/>
        <v>7</v>
      </c>
      <c r="B275" s="180">
        <f>COUNTIF(A$1:A275,A275)</f>
        <v>30</v>
      </c>
      <c r="C275" s="180">
        <f t="array" aca="1" ref="C275" ca="1">INDIRECT("'"&amp;A275&amp;"'!F"&amp;B275+59)</f>
        <v>0</v>
      </c>
      <c r="D275" s="180">
        <f t="array" aca="1" ref="D275" ca="1">INDIRECT("'"&amp;$A275&amp;"'!O"&amp;$B275+59)</f>
        <v>0</v>
      </c>
      <c r="E275" s="180">
        <f t="array" aca="1" ref="E275" ca="1">INDIRECT("'"&amp;$A275&amp;"'!P"&amp;$B275+59)</f>
        <v>0</v>
      </c>
      <c r="F275" s="180">
        <f t="array" aca="1" ref="F275" ca="1">INDIRECT("'"&amp;$A275&amp;"'!Q"&amp;$B275+59)</f>
        <v>0</v>
      </c>
      <c r="G275" s="180">
        <f t="array" aca="1" ref="G275" ca="1">INDIRECT("'"&amp;$A275&amp;"'!R"&amp;$B275+59)</f>
        <v>0</v>
      </c>
      <c r="H275" s="180">
        <f t="array" aca="1" ref="H275" ca="1">INDIRECT("'"&amp;$A275&amp;"'!S"&amp;$B275+59)</f>
        <v>0</v>
      </c>
      <c r="I275" s="180">
        <f t="array" aca="1" ref="I275" ca="1">INDIRECT("'"&amp;$A275&amp;"'!t"&amp;$B275+59)</f>
        <v>0</v>
      </c>
    </row>
    <row r="276" spans="1:9" x14ac:dyDescent="0.35">
      <c r="A276" s="180">
        <f t="shared" si="5"/>
        <v>7</v>
      </c>
      <c r="B276" s="180">
        <f>COUNTIF(A$1:A276,A276)</f>
        <v>31</v>
      </c>
      <c r="C276" s="180">
        <f t="array" aca="1" ref="C276" ca="1">INDIRECT("'"&amp;A276&amp;"'!F"&amp;B276+59)</f>
        <v>0</v>
      </c>
      <c r="D276" s="180">
        <f t="array" aca="1" ref="D276" ca="1">INDIRECT("'"&amp;$A276&amp;"'!O"&amp;$B276+59)</f>
        <v>0</v>
      </c>
      <c r="E276" s="180">
        <f t="array" aca="1" ref="E276" ca="1">INDIRECT("'"&amp;$A276&amp;"'!P"&amp;$B276+59)</f>
        <v>0</v>
      </c>
      <c r="F276" s="180">
        <f t="array" aca="1" ref="F276" ca="1">INDIRECT("'"&amp;$A276&amp;"'!Q"&amp;$B276+59)</f>
        <v>0</v>
      </c>
      <c r="G276" s="180">
        <f t="array" aca="1" ref="G276" ca="1">INDIRECT("'"&amp;$A276&amp;"'!R"&amp;$B276+59)</f>
        <v>0</v>
      </c>
      <c r="H276" s="180">
        <f t="array" aca="1" ref="H276" ca="1">INDIRECT("'"&amp;$A276&amp;"'!S"&amp;$B276+59)</f>
        <v>0</v>
      </c>
      <c r="I276" s="180">
        <f t="array" aca="1" ref="I276" ca="1">INDIRECT("'"&amp;$A276&amp;"'!t"&amp;$B276+59)</f>
        <v>0</v>
      </c>
    </row>
    <row r="277" spans="1:9" x14ac:dyDescent="0.35">
      <c r="A277" s="180">
        <f t="shared" si="5"/>
        <v>7</v>
      </c>
      <c r="B277" s="180">
        <f>COUNTIF(A$1:A277,A277)</f>
        <v>32</v>
      </c>
      <c r="C277" s="180">
        <f t="array" aca="1" ref="C277" ca="1">INDIRECT("'"&amp;A277&amp;"'!F"&amp;B277+59)</f>
        <v>0</v>
      </c>
      <c r="D277" s="180">
        <f t="array" aca="1" ref="D277" ca="1">INDIRECT("'"&amp;$A277&amp;"'!O"&amp;$B277+59)</f>
        <v>0</v>
      </c>
      <c r="E277" s="180">
        <f t="array" aca="1" ref="E277" ca="1">INDIRECT("'"&amp;$A277&amp;"'!P"&amp;$B277+59)</f>
        <v>0</v>
      </c>
      <c r="F277" s="180">
        <f t="array" aca="1" ref="F277" ca="1">INDIRECT("'"&amp;$A277&amp;"'!Q"&amp;$B277+59)</f>
        <v>0</v>
      </c>
      <c r="G277" s="180">
        <f t="array" aca="1" ref="G277" ca="1">INDIRECT("'"&amp;$A277&amp;"'!R"&amp;$B277+59)</f>
        <v>0</v>
      </c>
      <c r="H277" s="180">
        <f t="array" aca="1" ref="H277" ca="1">INDIRECT("'"&amp;$A277&amp;"'!S"&amp;$B277+59)</f>
        <v>0</v>
      </c>
      <c r="I277" s="180">
        <f t="array" aca="1" ref="I277" ca="1">INDIRECT("'"&amp;$A277&amp;"'!t"&amp;$B277+59)</f>
        <v>0</v>
      </c>
    </row>
    <row r="278" spans="1:9" x14ac:dyDescent="0.35">
      <c r="A278" s="180">
        <f t="shared" si="5"/>
        <v>7</v>
      </c>
      <c r="B278" s="180">
        <f>COUNTIF(A$1:A278,A278)</f>
        <v>33</v>
      </c>
      <c r="C278" s="180">
        <f t="array" aca="1" ref="C278" ca="1">INDIRECT("'"&amp;A278&amp;"'!F"&amp;B278+59)</f>
        <v>0</v>
      </c>
      <c r="D278" s="180">
        <f t="array" aca="1" ref="D278" ca="1">INDIRECT("'"&amp;$A278&amp;"'!O"&amp;$B278+59)</f>
        <v>0</v>
      </c>
      <c r="E278" s="180">
        <f t="array" aca="1" ref="E278" ca="1">INDIRECT("'"&amp;$A278&amp;"'!P"&amp;$B278+59)</f>
        <v>0</v>
      </c>
      <c r="F278" s="180">
        <f t="array" aca="1" ref="F278" ca="1">INDIRECT("'"&amp;$A278&amp;"'!Q"&amp;$B278+59)</f>
        <v>0</v>
      </c>
      <c r="G278" s="180">
        <f t="array" aca="1" ref="G278" ca="1">INDIRECT("'"&amp;$A278&amp;"'!R"&amp;$B278+59)</f>
        <v>0</v>
      </c>
      <c r="H278" s="180">
        <f t="array" aca="1" ref="H278" ca="1">INDIRECT("'"&amp;$A278&amp;"'!S"&amp;$B278+59)</f>
        <v>0</v>
      </c>
      <c r="I278" s="180">
        <f t="array" aca="1" ref="I278" ca="1">INDIRECT("'"&amp;$A278&amp;"'!t"&amp;$B278+59)</f>
        <v>0</v>
      </c>
    </row>
    <row r="279" spans="1:9" x14ac:dyDescent="0.35">
      <c r="A279" s="180">
        <f t="shared" si="5"/>
        <v>7</v>
      </c>
      <c r="B279" s="180">
        <f>COUNTIF(A$1:A279,A279)</f>
        <v>34</v>
      </c>
      <c r="C279" s="180">
        <f t="array" aca="1" ref="C279" ca="1">INDIRECT("'"&amp;A279&amp;"'!F"&amp;B279+59)</f>
        <v>0</v>
      </c>
      <c r="D279" s="180">
        <f t="array" aca="1" ref="D279" ca="1">INDIRECT("'"&amp;$A279&amp;"'!O"&amp;$B279+59)</f>
        <v>0</v>
      </c>
      <c r="E279" s="180">
        <f t="array" aca="1" ref="E279" ca="1">INDIRECT("'"&amp;$A279&amp;"'!P"&amp;$B279+59)</f>
        <v>0</v>
      </c>
      <c r="F279" s="180">
        <f t="array" aca="1" ref="F279" ca="1">INDIRECT("'"&amp;$A279&amp;"'!Q"&amp;$B279+59)</f>
        <v>0</v>
      </c>
      <c r="G279" s="180">
        <f t="array" aca="1" ref="G279" ca="1">INDIRECT("'"&amp;$A279&amp;"'!R"&amp;$B279+59)</f>
        <v>0</v>
      </c>
      <c r="H279" s="180">
        <f t="array" aca="1" ref="H279" ca="1">INDIRECT("'"&amp;$A279&amp;"'!S"&amp;$B279+59)</f>
        <v>0</v>
      </c>
      <c r="I279" s="180">
        <f t="array" aca="1" ref="I279" ca="1">INDIRECT("'"&amp;$A279&amp;"'!t"&amp;$B279+59)</f>
        <v>0</v>
      </c>
    </row>
    <row r="280" spans="1:9" x14ac:dyDescent="0.35">
      <c r="A280" s="180">
        <f t="shared" si="5"/>
        <v>7</v>
      </c>
      <c r="B280" s="180">
        <f>COUNTIF(A$1:A280,A280)</f>
        <v>35</v>
      </c>
      <c r="C280" s="180">
        <f t="array" aca="1" ref="C280" ca="1">INDIRECT("'"&amp;A280&amp;"'!F"&amp;B280+59)</f>
        <v>0</v>
      </c>
      <c r="D280" s="180">
        <f t="array" aca="1" ref="D280" ca="1">INDIRECT("'"&amp;$A280&amp;"'!O"&amp;$B280+59)</f>
        <v>0</v>
      </c>
      <c r="E280" s="180">
        <f t="array" aca="1" ref="E280" ca="1">INDIRECT("'"&amp;$A280&amp;"'!P"&amp;$B280+59)</f>
        <v>0</v>
      </c>
      <c r="F280" s="180">
        <f t="array" aca="1" ref="F280" ca="1">INDIRECT("'"&amp;$A280&amp;"'!Q"&amp;$B280+59)</f>
        <v>0</v>
      </c>
      <c r="G280" s="180">
        <f t="array" aca="1" ref="G280" ca="1">INDIRECT("'"&amp;$A280&amp;"'!R"&amp;$B280+59)</f>
        <v>0</v>
      </c>
      <c r="H280" s="180">
        <f t="array" aca="1" ref="H280" ca="1">INDIRECT("'"&amp;$A280&amp;"'!S"&amp;$B280+59)</f>
        <v>0</v>
      </c>
      <c r="I280" s="180">
        <f t="array" aca="1" ref="I280" ca="1">INDIRECT("'"&amp;$A280&amp;"'!t"&amp;$B280+59)</f>
        <v>0</v>
      </c>
    </row>
    <row r="281" spans="1:9" x14ac:dyDescent="0.35">
      <c r="A281" s="180">
        <f t="shared" si="5"/>
        <v>7</v>
      </c>
      <c r="B281" s="180">
        <f>COUNTIF(A$1:A281,A281)</f>
        <v>36</v>
      </c>
      <c r="C281" s="180">
        <f t="array" aca="1" ref="C281" ca="1">INDIRECT("'"&amp;A281&amp;"'!F"&amp;B281+59)</f>
        <v>0</v>
      </c>
      <c r="D281" s="180">
        <f t="array" aca="1" ref="D281" ca="1">INDIRECT("'"&amp;$A281&amp;"'!O"&amp;$B281+59)</f>
        <v>0</v>
      </c>
      <c r="E281" s="180">
        <f t="array" aca="1" ref="E281" ca="1">INDIRECT("'"&amp;$A281&amp;"'!P"&amp;$B281+59)</f>
        <v>0</v>
      </c>
      <c r="F281" s="180">
        <f t="array" aca="1" ref="F281" ca="1">INDIRECT("'"&amp;$A281&amp;"'!Q"&amp;$B281+59)</f>
        <v>0</v>
      </c>
      <c r="G281" s="180">
        <f t="array" aca="1" ref="G281" ca="1">INDIRECT("'"&amp;$A281&amp;"'!R"&amp;$B281+59)</f>
        <v>0</v>
      </c>
      <c r="H281" s="180">
        <f t="array" aca="1" ref="H281" ca="1">INDIRECT("'"&amp;$A281&amp;"'!S"&amp;$B281+59)</f>
        <v>0</v>
      </c>
      <c r="I281" s="180">
        <f t="array" aca="1" ref="I281" ca="1">INDIRECT("'"&amp;$A281&amp;"'!t"&amp;$B281+59)</f>
        <v>0</v>
      </c>
    </row>
    <row r="282" spans="1:9" x14ac:dyDescent="0.35">
      <c r="A282" s="180">
        <f t="shared" si="5"/>
        <v>7</v>
      </c>
      <c r="B282" s="180">
        <f>COUNTIF(A$1:A282,A282)</f>
        <v>37</v>
      </c>
      <c r="C282" s="180">
        <f t="array" aca="1" ref="C282" ca="1">INDIRECT("'"&amp;A282&amp;"'!F"&amp;B282+59)</f>
        <v>0</v>
      </c>
      <c r="D282" s="180">
        <f t="array" aca="1" ref="D282" ca="1">INDIRECT("'"&amp;$A282&amp;"'!O"&amp;$B282+59)</f>
        <v>0</v>
      </c>
      <c r="E282" s="180">
        <f t="array" aca="1" ref="E282" ca="1">INDIRECT("'"&amp;$A282&amp;"'!P"&amp;$B282+59)</f>
        <v>0</v>
      </c>
      <c r="F282" s="180">
        <f t="array" aca="1" ref="F282" ca="1">INDIRECT("'"&amp;$A282&amp;"'!Q"&amp;$B282+59)</f>
        <v>0</v>
      </c>
      <c r="G282" s="180">
        <f t="array" aca="1" ref="G282" ca="1">INDIRECT("'"&amp;$A282&amp;"'!R"&amp;$B282+59)</f>
        <v>0</v>
      </c>
      <c r="H282" s="180">
        <f t="array" aca="1" ref="H282" ca="1">INDIRECT("'"&amp;$A282&amp;"'!S"&amp;$B282+59)</f>
        <v>0</v>
      </c>
      <c r="I282" s="180">
        <f t="array" aca="1" ref="I282" ca="1">INDIRECT("'"&amp;$A282&amp;"'!t"&amp;$B282+59)</f>
        <v>0</v>
      </c>
    </row>
    <row r="283" spans="1:9" x14ac:dyDescent="0.35">
      <c r="A283" s="180">
        <f t="shared" si="5"/>
        <v>7</v>
      </c>
      <c r="B283" s="180">
        <f>COUNTIF(A$1:A283,A283)</f>
        <v>38</v>
      </c>
      <c r="C283" s="180">
        <f t="array" aca="1" ref="C283" ca="1">INDIRECT("'"&amp;A283&amp;"'!F"&amp;B283+59)</f>
        <v>0</v>
      </c>
      <c r="D283" s="180">
        <f t="array" aca="1" ref="D283" ca="1">INDIRECT("'"&amp;$A283&amp;"'!O"&amp;$B283+59)</f>
        <v>0</v>
      </c>
      <c r="E283" s="180">
        <f t="array" aca="1" ref="E283" ca="1">INDIRECT("'"&amp;$A283&amp;"'!P"&amp;$B283+59)</f>
        <v>0</v>
      </c>
      <c r="F283" s="180">
        <f t="array" aca="1" ref="F283" ca="1">INDIRECT("'"&amp;$A283&amp;"'!Q"&amp;$B283+59)</f>
        <v>0</v>
      </c>
      <c r="G283" s="180">
        <f t="array" aca="1" ref="G283" ca="1">INDIRECT("'"&amp;$A283&amp;"'!R"&amp;$B283+59)</f>
        <v>0</v>
      </c>
      <c r="H283" s="180">
        <f t="array" aca="1" ref="H283" ca="1">INDIRECT("'"&amp;$A283&amp;"'!S"&amp;$B283+59)</f>
        <v>0</v>
      </c>
      <c r="I283" s="180">
        <f t="array" aca="1" ref="I283" ca="1">INDIRECT("'"&amp;$A283&amp;"'!t"&amp;$B283+59)</f>
        <v>0</v>
      </c>
    </row>
    <row r="284" spans="1:9" x14ac:dyDescent="0.35">
      <c r="A284" s="180">
        <f t="shared" si="5"/>
        <v>7</v>
      </c>
      <c r="B284" s="180">
        <f>COUNTIF(A$1:A284,A284)</f>
        <v>39</v>
      </c>
      <c r="C284" s="180">
        <f t="array" aca="1" ref="C284" ca="1">INDIRECT("'"&amp;A284&amp;"'!F"&amp;B284+59)</f>
        <v>0</v>
      </c>
      <c r="D284" s="180">
        <f t="array" aca="1" ref="D284" ca="1">INDIRECT("'"&amp;$A284&amp;"'!O"&amp;$B284+59)</f>
        <v>0</v>
      </c>
      <c r="E284" s="180">
        <f t="array" aca="1" ref="E284" ca="1">INDIRECT("'"&amp;$A284&amp;"'!P"&amp;$B284+59)</f>
        <v>0</v>
      </c>
      <c r="F284" s="180">
        <f t="array" aca="1" ref="F284" ca="1">INDIRECT("'"&amp;$A284&amp;"'!Q"&amp;$B284+59)</f>
        <v>0</v>
      </c>
      <c r="G284" s="180">
        <f t="array" aca="1" ref="G284" ca="1">INDIRECT("'"&amp;$A284&amp;"'!R"&amp;$B284+59)</f>
        <v>0</v>
      </c>
      <c r="H284" s="180">
        <f t="array" aca="1" ref="H284" ca="1">INDIRECT("'"&amp;$A284&amp;"'!S"&amp;$B284+59)</f>
        <v>0</v>
      </c>
      <c r="I284" s="180">
        <f t="array" aca="1" ref="I284" ca="1">INDIRECT("'"&amp;$A284&amp;"'!t"&amp;$B284+59)</f>
        <v>0</v>
      </c>
    </row>
    <row r="285" spans="1:9" x14ac:dyDescent="0.35">
      <c r="A285" s="180">
        <f t="shared" si="5"/>
        <v>7</v>
      </c>
      <c r="B285" s="180">
        <f>COUNTIF(A$1:A285,A285)</f>
        <v>40</v>
      </c>
      <c r="C285" s="180">
        <f t="array" aca="1" ref="C285" ca="1">INDIRECT("'"&amp;A285&amp;"'!F"&amp;B285+59)</f>
        <v>0</v>
      </c>
      <c r="D285" s="180">
        <f t="array" aca="1" ref="D285" ca="1">INDIRECT("'"&amp;$A285&amp;"'!O"&amp;$B285+59)</f>
        <v>0</v>
      </c>
      <c r="E285" s="180">
        <f t="array" aca="1" ref="E285" ca="1">INDIRECT("'"&amp;$A285&amp;"'!P"&amp;$B285+59)</f>
        <v>0</v>
      </c>
      <c r="F285" s="180">
        <f t="array" aca="1" ref="F285" ca="1">INDIRECT("'"&amp;$A285&amp;"'!Q"&amp;$B285+59)</f>
        <v>0</v>
      </c>
      <c r="G285" s="180">
        <f t="array" aca="1" ref="G285" ca="1">INDIRECT("'"&amp;$A285&amp;"'!R"&amp;$B285+59)</f>
        <v>0</v>
      </c>
      <c r="H285" s="180">
        <f t="array" aca="1" ref="H285" ca="1">INDIRECT("'"&amp;$A285&amp;"'!S"&amp;$B285+59)</f>
        <v>0</v>
      </c>
      <c r="I285" s="180">
        <f t="array" aca="1" ref="I285" ca="1">INDIRECT("'"&amp;$A285&amp;"'!t"&amp;$B285+59)</f>
        <v>0</v>
      </c>
    </row>
    <row r="286" spans="1:9" x14ac:dyDescent="0.35">
      <c r="A286" s="180">
        <f t="shared" si="5"/>
        <v>7</v>
      </c>
      <c r="B286" s="180">
        <f>COUNTIF(A$1:A286,A286)</f>
        <v>41</v>
      </c>
      <c r="C286" s="180">
        <f t="array" aca="1" ref="C286" ca="1">INDIRECT("'"&amp;A286&amp;"'!F"&amp;B286+59)</f>
        <v>0</v>
      </c>
      <c r="D286" s="180">
        <f t="array" aca="1" ref="D286" ca="1">INDIRECT("'"&amp;$A286&amp;"'!O"&amp;$B286+59)</f>
        <v>0</v>
      </c>
      <c r="E286" s="180">
        <f t="array" aca="1" ref="E286" ca="1">INDIRECT("'"&amp;$A286&amp;"'!P"&amp;$B286+59)</f>
        <v>0</v>
      </c>
      <c r="F286" s="180">
        <f t="array" aca="1" ref="F286" ca="1">INDIRECT("'"&amp;$A286&amp;"'!Q"&amp;$B286+59)</f>
        <v>0</v>
      </c>
      <c r="G286" s="180">
        <f t="array" aca="1" ref="G286" ca="1">INDIRECT("'"&amp;$A286&amp;"'!R"&amp;$B286+59)</f>
        <v>0</v>
      </c>
      <c r="H286" s="180">
        <f t="array" aca="1" ref="H286" ca="1">INDIRECT("'"&amp;$A286&amp;"'!S"&amp;$B286+59)</f>
        <v>0</v>
      </c>
      <c r="I286" s="180">
        <f t="array" aca="1" ref="I286" ca="1">INDIRECT("'"&amp;$A286&amp;"'!t"&amp;$B286+59)</f>
        <v>0</v>
      </c>
    </row>
    <row r="287" spans="1:9" x14ac:dyDescent="0.35">
      <c r="A287" s="180">
        <f t="shared" si="5"/>
        <v>8</v>
      </c>
      <c r="B287" s="180">
        <f>COUNTIF(A$1:A287,A287)</f>
        <v>1</v>
      </c>
      <c r="C287" s="180">
        <f t="array" aca="1" ref="C287" ca="1">INDIRECT("'"&amp;A287&amp;"'!F"&amp;B287+59)</f>
        <v>0</v>
      </c>
      <c r="D287" s="180">
        <f t="array" aca="1" ref="D287" ca="1">INDIRECT("'"&amp;$A287&amp;"'!O"&amp;$B287+59)</f>
        <v>0</v>
      </c>
      <c r="E287" s="180">
        <f t="array" aca="1" ref="E287" ca="1">INDIRECT("'"&amp;$A287&amp;"'!P"&amp;$B287+59)</f>
        <v>0</v>
      </c>
      <c r="F287" s="180">
        <f t="array" aca="1" ref="F287" ca="1">INDIRECT("'"&amp;$A287&amp;"'!Q"&amp;$B287+59)</f>
        <v>0</v>
      </c>
      <c r="G287" s="180">
        <f t="array" aca="1" ref="G287" ca="1">INDIRECT("'"&amp;$A287&amp;"'!R"&amp;$B287+59)</f>
        <v>0</v>
      </c>
      <c r="H287" s="180">
        <f t="array" aca="1" ref="H287" ca="1">INDIRECT("'"&amp;$A287&amp;"'!S"&amp;$B287+59)</f>
        <v>0</v>
      </c>
      <c r="I287" s="180">
        <f t="array" aca="1" ref="I287" ca="1">INDIRECT("'"&amp;$A287&amp;"'!t"&amp;$B287+59)</f>
        <v>0</v>
      </c>
    </row>
    <row r="288" spans="1:9" x14ac:dyDescent="0.35">
      <c r="A288" s="180">
        <f t="shared" si="5"/>
        <v>8</v>
      </c>
      <c r="B288" s="180">
        <f>COUNTIF(A$1:A288,A288)</f>
        <v>2</v>
      </c>
      <c r="C288" s="180">
        <f t="array" aca="1" ref="C288" ca="1">INDIRECT("'"&amp;A288&amp;"'!F"&amp;B288+59)</f>
        <v>0</v>
      </c>
      <c r="D288" s="180">
        <f t="array" aca="1" ref="D288" ca="1">INDIRECT("'"&amp;$A288&amp;"'!O"&amp;$B288+59)</f>
        <v>0</v>
      </c>
      <c r="E288" s="180">
        <f t="array" aca="1" ref="E288" ca="1">INDIRECT("'"&amp;$A288&amp;"'!P"&amp;$B288+59)</f>
        <v>0</v>
      </c>
      <c r="F288" s="180">
        <f t="array" aca="1" ref="F288" ca="1">INDIRECT("'"&amp;$A288&amp;"'!Q"&amp;$B288+59)</f>
        <v>0</v>
      </c>
      <c r="G288" s="180">
        <f t="array" aca="1" ref="G288" ca="1">INDIRECT("'"&amp;$A288&amp;"'!R"&amp;$B288+59)</f>
        <v>0</v>
      </c>
      <c r="H288" s="180">
        <f t="array" aca="1" ref="H288" ca="1">INDIRECT("'"&amp;$A288&amp;"'!S"&amp;$B288+59)</f>
        <v>0</v>
      </c>
      <c r="I288" s="180">
        <f t="array" aca="1" ref="I288" ca="1">INDIRECT("'"&amp;$A288&amp;"'!t"&amp;$B288+59)</f>
        <v>0</v>
      </c>
    </row>
    <row r="289" spans="1:9" x14ac:dyDescent="0.35">
      <c r="A289" s="180">
        <f t="shared" si="5"/>
        <v>8</v>
      </c>
      <c r="B289" s="180">
        <f>COUNTIF(A$1:A289,A289)</f>
        <v>3</v>
      </c>
      <c r="C289" s="180">
        <f t="array" aca="1" ref="C289" ca="1">INDIRECT("'"&amp;A289&amp;"'!F"&amp;B289+59)</f>
        <v>0</v>
      </c>
      <c r="D289" s="180">
        <f t="array" aca="1" ref="D289" ca="1">INDIRECT("'"&amp;$A289&amp;"'!O"&amp;$B289+59)</f>
        <v>0</v>
      </c>
      <c r="E289" s="180">
        <f t="array" aca="1" ref="E289" ca="1">INDIRECT("'"&amp;$A289&amp;"'!P"&amp;$B289+59)</f>
        <v>0</v>
      </c>
      <c r="F289" s="180">
        <f t="array" aca="1" ref="F289" ca="1">INDIRECT("'"&amp;$A289&amp;"'!Q"&amp;$B289+59)</f>
        <v>0</v>
      </c>
      <c r="G289" s="180">
        <f t="array" aca="1" ref="G289" ca="1">INDIRECT("'"&amp;$A289&amp;"'!R"&amp;$B289+59)</f>
        <v>0</v>
      </c>
      <c r="H289" s="180">
        <f t="array" aca="1" ref="H289" ca="1">INDIRECT("'"&amp;$A289&amp;"'!S"&amp;$B289+59)</f>
        <v>0</v>
      </c>
      <c r="I289" s="180">
        <f t="array" aca="1" ref="I289" ca="1">INDIRECT("'"&amp;$A289&amp;"'!t"&amp;$B289+59)</f>
        <v>0</v>
      </c>
    </row>
    <row r="290" spans="1:9" x14ac:dyDescent="0.35">
      <c r="A290" s="180">
        <f t="shared" si="5"/>
        <v>8</v>
      </c>
      <c r="B290" s="180">
        <f>COUNTIF(A$1:A290,A290)</f>
        <v>4</v>
      </c>
      <c r="C290" s="180">
        <f t="array" aca="1" ref="C290" ca="1">INDIRECT("'"&amp;A290&amp;"'!F"&amp;B290+59)</f>
        <v>0</v>
      </c>
      <c r="D290" s="180">
        <f t="array" aca="1" ref="D290" ca="1">INDIRECT("'"&amp;$A290&amp;"'!O"&amp;$B290+59)</f>
        <v>0</v>
      </c>
      <c r="E290" s="180">
        <f t="array" aca="1" ref="E290" ca="1">INDIRECT("'"&amp;$A290&amp;"'!P"&amp;$B290+59)</f>
        <v>0</v>
      </c>
      <c r="F290" s="180">
        <f t="array" aca="1" ref="F290" ca="1">INDIRECT("'"&amp;$A290&amp;"'!Q"&amp;$B290+59)</f>
        <v>0</v>
      </c>
      <c r="G290" s="180">
        <f t="array" aca="1" ref="G290" ca="1">INDIRECT("'"&amp;$A290&amp;"'!R"&amp;$B290+59)</f>
        <v>0</v>
      </c>
      <c r="H290" s="180">
        <f t="array" aca="1" ref="H290" ca="1">INDIRECT("'"&amp;$A290&amp;"'!S"&amp;$B290+59)</f>
        <v>0</v>
      </c>
      <c r="I290" s="180">
        <f t="array" aca="1" ref="I290" ca="1">INDIRECT("'"&amp;$A290&amp;"'!t"&amp;$B290+59)</f>
        <v>0</v>
      </c>
    </row>
    <row r="291" spans="1:9" x14ac:dyDescent="0.35">
      <c r="A291" s="180">
        <f t="shared" si="5"/>
        <v>8</v>
      </c>
      <c r="B291" s="180">
        <f>COUNTIF(A$1:A291,A291)</f>
        <v>5</v>
      </c>
      <c r="C291" s="180">
        <f t="array" aca="1" ref="C291" ca="1">INDIRECT("'"&amp;A291&amp;"'!F"&amp;B291+59)</f>
        <v>0</v>
      </c>
      <c r="D291" s="180">
        <f t="array" aca="1" ref="D291" ca="1">INDIRECT("'"&amp;$A291&amp;"'!O"&amp;$B291+59)</f>
        <v>0</v>
      </c>
      <c r="E291" s="180">
        <f t="array" aca="1" ref="E291" ca="1">INDIRECT("'"&amp;$A291&amp;"'!P"&amp;$B291+59)</f>
        <v>0</v>
      </c>
      <c r="F291" s="180">
        <f t="array" aca="1" ref="F291" ca="1">INDIRECT("'"&amp;$A291&amp;"'!Q"&amp;$B291+59)</f>
        <v>0</v>
      </c>
      <c r="G291" s="180">
        <f t="array" aca="1" ref="G291" ca="1">INDIRECT("'"&amp;$A291&amp;"'!R"&amp;$B291+59)</f>
        <v>0</v>
      </c>
      <c r="H291" s="180">
        <f t="array" aca="1" ref="H291" ca="1">INDIRECT("'"&amp;$A291&amp;"'!S"&amp;$B291+59)</f>
        <v>0</v>
      </c>
      <c r="I291" s="180">
        <f t="array" aca="1" ref="I291" ca="1">INDIRECT("'"&amp;$A291&amp;"'!t"&amp;$B291+59)</f>
        <v>0</v>
      </c>
    </row>
    <row r="292" spans="1:9" x14ac:dyDescent="0.35">
      <c r="A292" s="180">
        <f t="shared" si="5"/>
        <v>8</v>
      </c>
      <c r="B292" s="180">
        <f>COUNTIF(A$1:A292,A292)</f>
        <v>6</v>
      </c>
      <c r="C292" s="180">
        <f t="array" aca="1" ref="C292" ca="1">INDIRECT("'"&amp;A292&amp;"'!F"&amp;B292+59)</f>
        <v>0</v>
      </c>
      <c r="D292" s="180">
        <f t="array" aca="1" ref="D292" ca="1">INDIRECT("'"&amp;$A292&amp;"'!O"&amp;$B292+59)</f>
        <v>0</v>
      </c>
      <c r="E292" s="180">
        <f t="array" aca="1" ref="E292" ca="1">INDIRECT("'"&amp;$A292&amp;"'!P"&amp;$B292+59)</f>
        <v>0</v>
      </c>
      <c r="F292" s="180">
        <f t="array" aca="1" ref="F292" ca="1">INDIRECT("'"&amp;$A292&amp;"'!Q"&amp;$B292+59)</f>
        <v>0</v>
      </c>
      <c r="G292" s="180">
        <f t="array" aca="1" ref="G292" ca="1">INDIRECT("'"&amp;$A292&amp;"'!R"&amp;$B292+59)</f>
        <v>0</v>
      </c>
      <c r="H292" s="180">
        <f t="array" aca="1" ref="H292" ca="1">INDIRECT("'"&amp;$A292&amp;"'!S"&amp;$B292+59)</f>
        <v>0</v>
      </c>
      <c r="I292" s="180">
        <f t="array" aca="1" ref="I292" ca="1">INDIRECT("'"&amp;$A292&amp;"'!t"&amp;$B292+59)</f>
        <v>0</v>
      </c>
    </row>
    <row r="293" spans="1:9" x14ac:dyDescent="0.35">
      <c r="A293" s="180">
        <f t="shared" si="5"/>
        <v>8</v>
      </c>
      <c r="B293" s="180">
        <f>COUNTIF(A$1:A293,A293)</f>
        <v>7</v>
      </c>
      <c r="C293" s="180">
        <f t="array" aca="1" ref="C293" ca="1">INDIRECT("'"&amp;A293&amp;"'!F"&amp;B293+59)</f>
        <v>0</v>
      </c>
      <c r="D293" s="180">
        <f t="array" aca="1" ref="D293" ca="1">INDIRECT("'"&amp;$A293&amp;"'!O"&amp;$B293+59)</f>
        <v>0</v>
      </c>
      <c r="E293" s="180">
        <f t="array" aca="1" ref="E293" ca="1">INDIRECT("'"&amp;$A293&amp;"'!P"&amp;$B293+59)</f>
        <v>0</v>
      </c>
      <c r="F293" s="180">
        <f t="array" aca="1" ref="F293" ca="1">INDIRECT("'"&amp;$A293&amp;"'!Q"&amp;$B293+59)</f>
        <v>0</v>
      </c>
      <c r="G293" s="180">
        <f t="array" aca="1" ref="G293" ca="1">INDIRECT("'"&amp;$A293&amp;"'!R"&amp;$B293+59)</f>
        <v>0</v>
      </c>
      <c r="H293" s="180">
        <f t="array" aca="1" ref="H293" ca="1">INDIRECT("'"&amp;$A293&amp;"'!S"&amp;$B293+59)</f>
        <v>0</v>
      </c>
      <c r="I293" s="180">
        <f t="array" aca="1" ref="I293" ca="1">INDIRECT("'"&amp;$A293&amp;"'!t"&amp;$B293+59)</f>
        <v>0</v>
      </c>
    </row>
    <row r="294" spans="1:9" x14ac:dyDescent="0.35">
      <c r="A294" s="180">
        <f t="shared" si="5"/>
        <v>8</v>
      </c>
      <c r="B294" s="180">
        <f>COUNTIF(A$1:A294,A294)</f>
        <v>8</v>
      </c>
      <c r="C294" s="180">
        <f t="array" aca="1" ref="C294" ca="1">INDIRECT("'"&amp;A294&amp;"'!F"&amp;B294+59)</f>
        <v>0</v>
      </c>
      <c r="D294" s="180">
        <f t="array" aca="1" ref="D294" ca="1">INDIRECT("'"&amp;$A294&amp;"'!O"&amp;$B294+59)</f>
        <v>0</v>
      </c>
      <c r="E294" s="180">
        <f t="array" aca="1" ref="E294" ca="1">INDIRECT("'"&amp;$A294&amp;"'!P"&amp;$B294+59)</f>
        <v>0</v>
      </c>
      <c r="F294" s="180">
        <f t="array" aca="1" ref="F294" ca="1">INDIRECT("'"&amp;$A294&amp;"'!Q"&amp;$B294+59)</f>
        <v>0</v>
      </c>
      <c r="G294" s="180">
        <f t="array" aca="1" ref="G294" ca="1">INDIRECT("'"&amp;$A294&amp;"'!R"&amp;$B294+59)</f>
        <v>0</v>
      </c>
      <c r="H294" s="180">
        <f t="array" aca="1" ref="H294" ca="1">INDIRECT("'"&amp;$A294&amp;"'!S"&amp;$B294+59)</f>
        <v>0</v>
      </c>
      <c r="I294" s="180">
        <f t="array" aca="1" ref="I294" ca="1">INDIRECT("'"&amp;$A294&amp;"'!t"&amp;$B294+59)</f>
        <v>0</v>
      </c>
    </row>
    <row r="295" spans="1:9" x14ac:dyDescent="0.35">
      <c r="A295" s="180">
        <f t="shared" si="5"/>
        <v>8</v>
      </c>
      <c r="B295" s="180">
        <f>COUNTIF(A$1:A295,A295)</f>
        <v>9</v>
      </c>
      <c r="C295" s="180">
        <f t="array" aca="1" ref="C295" ca="1">INDIRECT("'"&amp;A295&amp;"'!F"&amp;B295+59)</f>
        <v>0</v>
      </c>
      <c r="D295" s="180">
        <f t="array" aca="1" ref="D295" ca="1">INDIRECT("'"&amp;$A295&amp;"'!O"&amp;$B295+59)</f>
        <v>0</v>
      </c>
      <c r="E295" s="180">
        <f t="array" aca="1" ref="E295" ca="1">INDIRECT("'"&amp;$A295&amp;"'!P"&amp;$B295+59)</f>
        <v>0</v>
      </c>
      <c r="F295" s="180">
        <f t="array" aca="1" ref="F295" ca="1">INDIRECT("'"&amp;$A295&amp;"'!Q"&amp;$B295+59)</f>
        <v>0</v>
      </c>
      <c r="G295" s="180">
        <f t="array" aca="1" ref="G295" ca="1">INDIRECT("'"&amp;$A295&amp;"'!R"&amp;$B295+59)</f>
        <v>0</v>
      </c>
      <c r="H295" s="180">
        <f t="array" aca="1" ref="H295" ca="1">INDIRECT("'"&amp;$A295&amp;"'!S"&amp;$B295+59)</f>
        <v>0</v>
      </c>
      <c r="I295" s="180">
        <f t="array" aca="1" ref="I295" ca="1">INDIRECT("'"&amp;$A295&amp;"'!t"&amp;$B295+59)</f>
        <v>0</v>
      </c>
    </row>
    <row r="296" spans="1:9" x14ac:dyDescent="0.35">
      <c r="A296" s="180">
        <f t="shared" si="5"/>
        <v>8</v>
      </c>
      <c r="B296" s="180">
        <f>COUNTIF(A$1:A296,A296)</f>
        <v>10</v>
      </c>
      <c r="C296" s="180">
        <f t="array" aca="1" ref="C296" ca="1">INDIRECT("'"&amp;A296&amp;"'!F"&amp;B296+59)</f>
        <v>0</v>
      </c>
      <c r="D296" s="180">
        <f t="array" aca="1" ref="D296" ca="1">INDIRECT("'"&amp;$A296&amp;"'!O"&amp;$B296+59)</f>
        <v>0</v>
      </c>
      <c r="E296" s="180">
        <f t="array" aca="1" ref="E296" ca="1">INDIRECT("'"&amp;$A296&amp;"'!P"&amp;$B296+59)</f>
        <v>0</v>
      </c>
      <c r="F296" s="180">
        <f t="array" aca="1" ref="F296" ca="1">INDIRECT("'"&amp;$A296&amp;"'!Q"&amp;$B296+59)</f>
        <v>0</v>
      </c>
      <c r="G296" s="180">
        <f t="array" aca="1" ref="G296" ca="1">INDIRECT("'"&amp;$A296&amp;"'!R"&amp;$B296+59)</f>
        <v>0</v>
      </c>
      <c r="H296" s="180">
        <f t="array" aca="1" ref="H296" ca="1">INDIRECT("'"&amp;$A296&amp;"'!S"&amp;$B296+59)</f>
        <v>0</v>
      </c>
      <c r="I296" s="180">
        <f t="array" aca="1" ref="I296" ca="1">INDIRECT("'"&amp;$A296&amp;"'!t"&amp;$B296+59)</f>
        <v>0</v>
      </c>
    </row>
    <row r="297" spans="1:9" x14ac:dyDescent="0.35">
      <c r="A297" s="180">
        <f t="shared" si="5"/>
        <v>8</v>
      </c>
      <c r="B297" s="180">
        <f>COUNTIF(A$1:A297,A297)</f>
        <v>11</v>
      </c>
      <c r="C297" s="180">
        <f t="array" aca="1" ref="C297" ca="1">INDIRECT("'"&amp;A297&amp;"'!F"&amp;B297+59)</f>
        <v>0</v>
      </c>
      <c r="D297" s="180">
        <f t="array" aca="1" ref="D297" ca="1">INDIRECT("'"&amp;$A297&amp;"'!O"&amp;$B297+59)</f>
        <v>0</v>
      </c>
      <c r="E297" s="180">
        <f t="array" aca="1" ref="E297" ca="1">INDIRECT("'"&amp;$A297&amp;"'!P"&amp;$B297+59)</f>
        <v>0</v>
      </c>
      <c r="F297" s="180">
        <f t="array" aca="1" ref="F297" ca="1">INDIRECT("'"&amp;$A297&amp;"'!Q"&amp;$B297+59)</f>
        <v>0</v>
      </c>
      <c r="G297" s="180">
        <f t="array" aca="1" ref="G297" ca="1">INDIRECT("'"&amp;$A297&amp;"'!R"&amp;$B297+59)</f>
        <v>0</v>
      </c>
      <c r="H297" s="180">
        <f t="array" aca="1" ref="H297" ca="1">INDIRECT("'"&amp;$A297&amp;"'!S"&amp;$B297+59)</f>
        <v>0</v>
      </c>
      <c r="I297" s="180">
        <f t="array" aca="1" ref="I297" ca="1">INDIRECT("'"&amp;$A297&amp;"'!t"&amp;$B297+59)</f>
        <v>0</v>
      </c>
    </row>
    <row r="298" spans="1:9" x14ac:dyDescent="0.35">
      <c r="A298" s="180">
        <f t="shared" si="5"/>
        <v>8</v>
      </c>
      <c r="B298" s="180">
        <f>COUNTIF(A$1:A298,A298)</f>
        <v>12</v>
      </c>
      <c r="C298" s="180">
        <f t="array" aca="1" ref="C298" ca="1">INDIRECT("'"&amp;A298&amp;"'!F"&amp;B298+59)</f>
        <v>0</v>
      </c>
      <c r="D298" s="180">
        <f t="array" aca="1" ref="D298" ca="1">INDIRECT("'"&amp;$A298&amp;"'!O"&amp;$B298+59)</f>
        <v>0</v>
      </c>
      <c r="E298" s="180">
        <f t="array" aca="1" ref="E298" ca="1">INDIRECT("'"&amp;$A298&amp;"'!P"&amp;$B298+59)</f>
        <v>0</v>
      </c>
      <c r="F298" s="180">
        <f t="array" aca="1" ref="F298" ca="1">INDIRECT("'"&amp;$A298&amp;"'!Q"&amp;$B298+59)</f>
        <v>0</v>
      </c>
      <c r="G298" s="180">
        <f t="array" aca="1" ref="G298" ca="1">INDIRECT("'"&amp;$A298&amp;"'!R"&amp;$B298+59)</f>
        <v>0</v>
      </c>
      <c r="H298" s="180">
        <f t="array" aca="1" ref="H298" ca="1">INDIRECT("'"&amp;$A298&amp;"'!S"&amp;$B298+59)</f>
        <v>0</v>
      </c>
      <c r="I298" s="180">
        <f t="array" aca="1" ref="I298" ca="1">INDIRECT("'"&amp;$A298&amp;"'!t"&amp;$B298+59)</f>
        <v>0</v>
      </c>
    </row>
    <row r="299" spans="1:9" x14ac:dyDescent="0.35">
      <c r="A299" s="180">
        <f t="shared" si="5"/>
        <v>8</v>
      </c>
      <c r="B299" s="180">
        <f>COUNTIF(A$1:A299,A299)</f>
        <v>13</v>
      </c>
      <c r="C299" s="180">
        <f t="array" aca="1" ref="C299" ca="1">INDIRECT("'"&amp;A299&amp;"'!F"&amp;B299+59)</f>
        <v>0</v>
      </c>
      <c r="D299" s="180">
        <f t="array" aca="1" ref="D299" ca="1">INDIRECT("'"&amp;$A299&amp;"'!O"&amp;$B299+59)</f>
        <v>0</v>
      </c>
      <c r="E299" s="180">
        <f t="array" aca="1" ref="E299" ca="1">INDIRECT("'"&amp;$A299&amp;"'!P"&amp;$B299+59)</f>
        <v>0</v>
      </c>
      <c r="F299" s="180">
        <f t="array" aca="1" ref="F299" ca="1">INDIRECT("'"&amp;$A299&amp;"'!Q"&amp;$B299+59)</f>
        <v>0</v>
      </c>
      <c r="G299" s="180">
        <f t="array" aca="1" ref="G299" ca="1">INDIRECT("'"&amp;$A299&amp;"'!R"&amp;$B299+59)</f>
        <v>0</v>
      </c>
      <c r="H299" s="180">
        <f t="array" aca="1" ref="H299" ca="1">INDIRECT("'"&amp;$A299&amp;"'!S"&amp;$B299+59)</f>
        <v>0</v>
      </c>
      <c r="I299" s="180">
        <f t="array" aca="1" ref="I299" ca="1">INDIRECT("'"&amp;$A299&amp;"'!t"&amp;$B299+59)</f>
        <v>0</v>
      </c>
    </row>
    <row r="300" spans="1:9" x14ac:dyDescent="0.35">
      <c r="A300" s="180">
        <f t="shared" si="5"/>
        <v>8</v>
      </c>
      <c r="B300" s="180">
        <f>COUNTIF(A$1:A300,A300)</f>
        <v>14</v>
      </c>
      <c r="C300" s="180">
        <f t="array" aca="1" ref="C300" ca="1">INDIRECT("'"&amp;A300&amp;"'!F"&amp;B300+59)</f>
        <v>0</v>
      </c>
      <c r="D300" s="180">
        <f t="array" aca="1" ref="D300" ca="1">INDIRECT("'"&amp;$A300&amp;"'!O"&amp;$B300+59)</f>
        <v>0</v>
      </c>
      <c r="E300" s="180">
        <f t="array" aca="1" ref="E300" ca="1">INDIRECT("'"&amp;$A300&amp;"'!P"&amp;$B300+59)</f>
        <v>0</v>
      </c>
      <c r="F300" s="180">
        <f t="array" aca="1" ref="F300" ca="1">INDIRECT("'"&amp;$A300&amp;"'!Q"&amp;$B300+59)</f>
        <v>0</v>
      </c>
      <c r="G300" s="180">
        <f t="array" aca="1" ref="G300" ca="1">INDIRECT("'"&amp;$A300&amp;"'!R"&amp;$B300+59)</f>
        <v>0</v>
      </c>
      <c r="H300" s="180">
        <f t="array" aca="1" ref="H300" ca="1">INDIRECT("'"&amp;$A300&amp;"'!S"&amp;$B300+59)</f>
        <v>0</v>
      </c>
      <c r="I300" s="180">
        <f t="array" aca="1" ref="I300" ca="1">INDIRECT("'"&amp;$A300&amp;"'!t"&amp;$B300+59)</f>
        <v>0</v>
      </c>
    </row>
    <row r="301" spans="1:9" x14ac:dyDescent="0.35">
      <c r="A301" s="180">
        <f t="shared" si="5"/>
        <v>8</v>
      </c>
      <c r="B301" s="180">
        <f>COUNTIF(A$1:A301,A301)</f>
        <v>15</v>
      </c>
      <c r="C301" s="180">
        <f t="array" aca="1" ref="C301" ca="1">INDIRECT("'"&amp;A301&amp;"'!F"&amp;B301+59)</f>
        <v>0</v>
      </c>
      <c r="D301" s="180">
        <f t="array" aca="1" ref="D301" ca="1">INDIRECT("'"&amp;$A301&amp;"'!O"&amp;$B301+59)</f>
        <v>0</v>
      </c>
      <c r="E301" s="180">
        <f t="array" aca="1" ref="E301" ca="1">INDIRECT("'"&amp;$A301&amp;"'!P"&amp;$B301+59)</f>
        <v>0</v>
      </c>
      <c r="F301" s="180">
        <f t="array" aca="1" ref="F301" ca="1">INDIRECT("'"&amp;$A301&amp;"'!Q"&amp;$B301+59)</f>
        <v>0</v>
      </c>
      <c r="G301" s="180">
        <f t="array" aca="1" ref="G301" ca="1">INDIRECT("'"&amp;$A301&amp;"'!R"&amp;$B301+59)</f>
        <v>0</v>
      </c>
      <c r="H301" s="180">
        <f t="array" aca="1" ref="H301" ca="1">INDIRECT("'"&amp;$A301&amp;"'!S"&amp;$B301+59)</f>
        <v>0</v>
      </c>
      <c r="I301" s="180">
        <f t="array" aca="1" ref="I301" ca="1">INDIRECT("'"&amp;$A301&amp;"'!t"&amp;$B301+59)</f>
        <v>0</v>
      </c>
    </row>
    <row r="302" spans="1:9" x14ac:dyDescent="0.35">
      <c r="A302" s="180">
        <f t="shared" si="5"/>
        <v>8</v>
      </c>
      <c r="B302" s="180">
        <f>COUNTIF(A$1:A302,A302)</f>
        <v>16</v>
      </c>
      <c r="C302" s="180">
        <f t="array" aca="1" ref="C302" ca="1">INDIRECT("'"&amp;A302&amp;"'!F"&amp;B302+59)</f>
        <v>0</v>
      </c>
      <c r="D302" s="180">
        <f t="array" aca="1" ref="D302" ca="1">INDIRECT("'"&amp;$A302&amp;"'!O"&amp;$B302+59)</f>
        <v>0</v>
      </c>
      <c r="E302" s="180">
        <f t="array" aca="1" ref="E302" ca="1">INDIRECT("'"&amp;$A302&amp;"'!P"&amp;$B302+59)</f>
        <v>0</v>
      </c>
      <c r="F302" s="180">
        <f t="array" aca="1" ref="F302" ca="1">INDIRECT("'"&amp;$A302&amp;"'!Q"&amp;$B302+59)</f>
        <v>0</v>
      </c>
      <c r="G302" s="180">
        <f t="array" aca="1" ref="G302" ca="1">INDIRECT("'"&amp;$A302&amp;"'!R"&amp;$B302+59)</f>
        <v>0</v>
      </c>
      <c r="H302" s="180">
        <f t="array" aca="1" ref="H302" ca="1">INDIRECT("'"&amp;$A302&amp;"'!S"&amp;$B302+59)</f>
        <v>0</v>
      </c>
      <c r="I302" s="180">
        <f t="array" aca="1" ref="I302" ca="1">INDIRECT("'"&amp;$A302&amp;"'!t"&amp;$B302+59)</f>
        <v>0</v>
      </c>
    </row>
    <row r="303" spans="1:9" x14ac:dyDescent="0.35">
      <c r="A303" s="180">
        <f t="shared" si="5"/>
        <v>8</v>
      </c>
      <c r="B303" s="180">
        <f>COUNTIF(A$1:A303,A303)</f>
        <v>17</v>
      </c>
      <c r="C303" s="180">
        <f t="array" aca="1" ref="C303" ca="1">INDIRECT("'"&amp;A303&amp;"'!F"&amp;B303+59)</f>
        <v>0</v>
      </c>
      <c r="D303" s="180">
        <f t="array" aca="1" ref="D303" ca="1">INDIRECT("'"&amp;$A303&amp;"'!O"&amp;$B303+59)</f>
        <v>0</v>
      </c>
      <c r="E303" s="180">
        <f t="array" aca="1" ref="E303" ca="1">INDIRECT("'"&amp;$A303&amp;"'!P"&amp;$B303+59)</f>
        <v>0</v>
      </c>
      <c r="F303" s="180">
        <f t="array" aca="1" ref="F303" ca="1">INDIRECT("'"&amp;$A303&amp;"'!Q"&amp;$B303+59)</f>
        <v>0</v>
      </c>
      <c r="G303" s="180">
        <f t="array" aca="1" ref="G303" ca="1">INDIRECT("'"&amp;$A303&amp;"'!R"&amp;$B303+59)</f>
        <v>0</v>
      </c>
      <c r="H303" s="180">
        <f t="array" aca="1" ref="H303" ca="1">INDIRECT("'"&amp;$A303&amp;"'!S"&amp;$B303+59)</f>
        <v>0</v>
      </c>
      <c r="I303" s="180">
        <f t="array" aca="1" ref="I303" ca="1">INDIRECT("'"&amp;$A303&amp;"'!t"&amp;$B303+59)</f>
        <v>0</v>
      </c>
    </row>
    <row r="304" spans="1:9" x14ac:dyDescent="0.35">
      <c r="A304" s="180">
        <f t="shared" si="5"/>
        <v>8</v>
      </c>
      <c r="B304" s="180">
        <f>COUNTIF(A$1:A304,A304)</f>
        <v>18</v>
      </c>
      <c r="C304" s="180">
        <f t="array" aca="1" ref="C304" ca="1">INDIRECT("'"&amp;A304&amp;"'!F"&amp;B304+59)</f>
        <v>0</v>
      </c>
      <c r="D304" s="180">
        <f t="array" aca="1" ref="D304" ca="1">INDIRECT("'"&amp;$A304&amp;"'!O"&amp;$B304+59)</f>
        <v>0</v>
      </c>
      <c r="E304" s="180">
        <f t="array" aca="1" ref="E304" ca="1">INDIRECT("'"&amp;$A304&amp;"'!P"&amp;$B304+59)</f>
        <v>0</v>
      </c>
      <c r="F304" s="180">
        <f t="array" aca="1" ref="F304" ca="1">INDIRECT("'"&amp;$A304&amp;"'!Q"&amp;$B304+59)</f>
        <v>0</v>
      </c>
      <c r="G304" s="180">
        <f t="array" aca="1" ref="G304" ca="1">INDIRECT("'"&amp;$A304&amp;"'!R"&amp;$B304+59)</f>
        <v>0</v>
      </c>
      <c r="H304" s="180">
        <f t="array" aca="1" ref="H304" ca="1">INDIRECT("'"&amp;$A304&amp;"'!S"&amp;$B304+59)</f>
        <v>0</v>
      </c>
      <c r="I304" s="180">
        <f t="array" aca="1" ref="I304" ca="1">INDIRECT("'"&amp;$A304&amp;"'!t"&amp;$B304+59)</f>
        <v>0</v>
      </c>
    </row>
    <row r="305" spans="1:9" x14ac:dyDescent="0.35">
      <c r="A305" s="180">
        <f t="shared" si="5"/>
        <v>8</v>
      </c>
      <c r="B305" s="180">
        <f>COUNTIF(A$1:A305,A305)</f>
        <v>19</v>
      </c>
      <c r="C305" s="180">
        <f t="array" aca="1" ref="C305" ca="1">INDIRECT("'"&amp;A305&amp;"'!F"&amp;B305+59)</f>
        <v>0</v>
      </c>
      <c r="D305" s="180">
        <f t="array" aca="1" ref="D305" ca="1">INDIRECT("'"&amp;$A305&amp;"'!O"&amp;$B305+59)</f>
        <v>0</v>
      </c>
      <c r="E305" s="180">
        <f t="array" aca="1" ref="E305" ca="1">INDIRECT("'"&amp;$A305&amp;"'!P"&amp;$B305+59)</f>
        <v>0</v>
      </c>
      <c r="F305" s="180">
        <f t="array" aca="1" ref="F305" ca="1">INDIRECT("'"&amp;$A305&amp;"'!Q"&amp;$B305+59)</f>
        <v>0</v>
      </c>
      <c r="G305" s="180">
        <f t="array" aca="1" ref="G305" ca="1">INDIRECT("'"&amp;$A305&amp;"'!R"&amp;$B305+59)</f>
        <v>0</v>
      </c>
      <c r="H305" s="180">
        <f t="array" aca="1" ref="H305" ca="1">INDIRECT("'"&amp;$A305&amp;"'!S"&amp;$B305+59)</f>
        <v>0</v>
      </c>
      <c r="I305" s="180">
        <f t="array" aca="1" ref="I305" ca="1">INDIRECT("'"&amp;$A305&amp;"'!t"&amp;$B305+59)</f>
        <v>0</v>
      </c>
    </row>
    <row r="306" spans="1:9" x14ac:dyDescent="0.35">
      <c r="A306" s="180">
        <f t="shared" si="5"/>
        <v>8</v>
      </c>
      <c r="B306" s="180">
        <f>COUNTIF(A$1:A306,A306)</f>
        <v>20</v>
      </c>
      <c r="C306" s="180">
        <f t="array" aca="1" ref="C306" ca="1">INDIRECT("'"&amp;A306&amp;"'!F"&amp;B306+59)</f>
        <v>0</v>
      </c>
      <c r="D306" s="180">
        <f t="array" aca="1" ref="D306" ca="1">INDIRECT("'"&amp;$A306&amp;"'!O"&amp;$B306+59)</f>
        <v>0</v>
      </c>
      <c r="E306" s="180">
        <f t="array" aca="1" ref="E306" ca="1">INDIRECT("'"&amp;$A306&amp;"'!P"&amp;$B306+59)</f>
        <v>0</v>
      </c>
      <c r="F306" s="180">
        <f t="array" aca="1" ref="F306" ca="1">INDIRECT("'"&amp;$A306&amp;"'!Q"&amp;$B306+59)</f>
        <v>0</v>
      </c>
      <c r="G306" s="180">
        <f t="array" aca="1" ref="G306" ca="1">INDIRECT("'"&amp;$A306&amp;"'!R"&amp;$B306+59)</f>
        <v>0</v>
      </c>
      <c r="H306" s="180">
        <f t="array" aca="1" ref="H306" ca="1">INDIRECT("'"&amp;$A306&amp;"'!S"&amp;$B306+59)</f>
        <v>0</v>
      </c>
      <c r="I306" s="180">
        <f t="array" aca="1" ref="I306" ca="1">INDIRECT("'"&amp;$A306&amp;"'!t"&amp;$B306+59)</f>
        <v>0</v>
      </c>
    </row>
    <row r="307" spans="1:9" x14ac:dyDescent="0.35">
      <c r="A307" s="180">
        <f t="shared" si="5"/>
        <v>8</v>
      </c>
      <c r="B307" s="180">
        <f>COUNTIF(A$1:A307,A307)</f>
        <v>21</v>
      </c>
      <c r="C307" s="180">
        <f t="array" aca="1" ref="C307" ca="1">INDIRECT("'"&amp;A307&amp;"'!F"&amp;B307+59)</f>
        <v>0</v>
      </c>
      <c r="D307" s="180">
        <f t="array" aca="1" ref="D307" ca="1">INDIRECT("'"&amp;$A307&amp;"'!O"&amp;$B307+59)</f>
        <v>0</v>
      </c>
      <c r="E307" s="180">
        <f t="array" aca="1" ref="E307" ca="1">INDIRECT("'"&amp;$A307&amp;"'!P"&amp;$B307+59)</f>
        <v>0</v>
      </c>
      <c r="F307" s="180">
        <f t="array" aca="1" ref="F307" ca="1">INDIRECT("'"&amp;$A307&amp;"'!Q"&amp;$B307+59)</f>
        <v>0</v>
      </c>
      <c r="G307" s="180">
        <f t="array" aca="1" ref="G307" ca="1">INDIRECT("'"&amp;$A307&amp;"'!R"&amp;$B307+59)</f>
        <v>0</v>
      </c>
      <c r="H307" s="180">
        <f t="array" aca="1" ref="H307" ca="1">INDIRECT("'"&amp;$A307&amp;"'!S"&amp;$B307+59)</f>
        <v>0</v>
      </c>
      <c r="I307" s="180">
        <f t="array" aca="1" ref="I307" ca="1">INDIRECT("'"&amp;$A307&amp;"'!t"&amp;$B307+59)</f>
        <v>0</v>
      </c>
    </row>
    <row r="308" spans="1:9" x14ac:dyDescent="0.35">
      <c r="A308" s="180">
        <f t="shared" si="5"/>
        <v>8</v>
      </c>
      <c r="B308" s="180">
        <f>COUNTIF(A$1:A308,A308)</f>
        <v>22</v>
      </c>
      <c r="C308" s="180">
        <f t="array" aca="1" ref="C308" ca="1">INDIRECT("'"&amp;A308&amp;"'!F"&amp;B308+59)</f>
        <v>0</v>
      </c>
      <c r="D308" s="180">
        <f t="array" aca="1" ref="D308" ca="1">INDIRECT("'"&amp;$A308&amp;"'!O"&amp;$B308+59)</f>
        <v>0</v>
      </c>
      <c r="E308" s="180">
        <f t="array" aca="1" ref="E308" ca="1">INDIRECT("'"&amp;$A308&amp;"'!P"&amp;$B308+59)</f>
        <v>0</v>
      </c>
      <c r="F308" s="180">
        <f t="array" aca="1" ref="F308" ca="1">INDIRECT("'"&amp;$A308&amp;"'!Q"&amp;$B308+59)</f>
        <v>0</v>
      </c>
      <c r="G308" s="180">
        <f t="array" aca="1" ref="G308" ca="1">INDIRECT("'"&amp;$A308&amp;"'!R"&amp;$B308+59)</f>
        <v>0</v>
      </c>
      <c r="H308" s="180">
        <f t="array" aca="1" ref="H308" ca="1">INDIRECT("'"&amp;$A308&amp;"'!S"&amp;$B308+59)</f>
        <v>0</v>
      </c>
      <c r="I308" s="180">
        <f t="array" aca="1" ref="I308" ca="1">INDIRECT("'"&amp;$A308&amp;"'!t"&amp;$B308+59)</f>
        <v>0</v>
      </c>
    </row>
    <row r="309" spans="1:9" x14ac:dyDescent="0.35">
      <c r="A309" s="180">
        <f t="shared" si="5"/>
        <v>8</v>
      </c>
      <c r="B309" s="180">
        <f>COUNTIF(A$1:A309,A309)</f>
        <v>23</v>
      </c>
      <c r="C309" s="180">
        <f t="array" aca="1" ref="C309" ca="1">INDIRECT("'"&amp;A309&amp;"'!F"&amp;B309+59)</f>
        <v>0</v>
      </c>
      <c r="D309" s="180">
        <f t="array" aca="1" ref="D309" ca="1">INDIRECT("'"&amp;$A309&amp;"'!O"&amp;$B309+59)</f>
        <v>0</v>
      </c>
      <c r="E309" s="180">
        <f t="array" aca="1" ref="E309" ca="1">INDIRECT("'"&amp;$A309&amp;"'!P"&amp;$B309+59)</f>
        <v>0</v>
      </c>
      <c r="F309" s="180">
        <f t="array" aca="1" ref="F309" ca="1">INDIRECT("'"&amp;$A309&amp;"'!Q"&amp;$B309+59)</f>
        <v>0</v>
      </c>
      <c r="G309" s="180">
        <f t="array" aca="1" ref="G309" ca="1">INDIRECT("'"&amp;$A309&amp;"'!R"&amp;$B309+59)</f>
        <v>0</v>
      </c>
      <c r="H309" s="180">
        <f t="array" aca="1" ref="H309" ca="1">INDIRECT("'"&amp;$A309&amp;"'!S"&amp;$B309+59)</f>
        <v>0</v>
      </c>
      <c r="I309" s="180">
        <f t="array" aca="1" ref="I309" ca="1">INDIRECT("'"&amp;$A309&amp;"'!t"&amp;$B309+59)</f>
        <v>0</v>
      </c>
    </row>
    <row r="310" spans="1:9" x14ac:dyDescent="0.35">
      <c r="A310" s="180">
        <f t="shared" si="5"/>
        <v>8</v>
      </c>
      <c r="B310" s="180">
        <f>COUNTIF(A$1:A310,A310)</f>
        <v>24</v>
      </c>
      <c r="C310" s="180">
        <f t="array" aca="1" ref="C310" ca="1">INDIRECT("'"&amp;A310&amp;"'!F"&amp;B310+59)</f>
        <v>0</v>
      </c>
      <c r="D310" s="180">
        <f t="array" aca="1" ref="D310" ca="1">INDIRECT("'"&amp;$A310&amp;"'!O"&amp;$B310+59)</f>
        <v>0</v>
      </c>
      <c r="E310" s="180">
        <f t="array" aca="1" ref="E310" ca="1">INDIRECT("'"&amp;$A310&amp;"'!P"&amp;$B310+59)</f>
        <v>0</v>
      </c>
      <c r="F310" s="180">
        <f t="array" aca="1" ref="F310" ca="1">INDIRECT("'"&amp;$A310&amp;"'!Q"&amp;$B310+59)</f>
        <v>0</v>
      </c>
      <c r="G310" s="180">
        <f t="array" aca="1" ref="G310" ca="1">INDIRECT("'"&amp;$A310&amp;"'!R"&amp;$B310+59)</f>
        <v>0</v>
      </c>
      <c r="H310" s="180">
        <f t="array" aca="1" ref="H310" ca="1">INDIRECT("'"&amp;$A310&amp;"'!S"&amp;$B310+59)</f>
        <v>0</v>
      </c>
      <c r="I310" s="180">
        <f t="array" aca="1" ref="I310" ca="1">INDIRECT("'"&amp;$A310&amp;"'!t"&amp;$B310+59)</f>
        <v>0</v>
      </c>
    </row>
    <row r="311" spans="1:9" x14ac:dyDescent="0.35">
      <c r="A311" s="180">
        <f t="shared" si="5"/>
        <v>8</v>
      </c>
      <c r="B311" s="180">
        <f>COUNTIF(A$1:A311,A311)</f>
        <v>25</v>
      </c>
      <c r="C311" s="180">
        <f t="array" aca="1" ref="C311" ca="1">INDIRECT("'"&amp;A311&amp;"'!F"&amp;B311+59)</f>
        <v>0</v>
      </c>
      <c r="D311" s="180">
        <f t="array" aca="1" ref="D311" ca="1">INDIRECT("'"&amp;$A311&amp;"'!O"&amp;$B311+59)</f>
        <v>0</v>
      </c>
      <c r="E311" s="180">
        <f t="array" aca="1" ref="E311" ca="1">INDIRECT("'"&amp;$A311&amp;"'!P"&amp;$B311+59)</f>
        <v>0</v>
      </c>
      <c r="F311" s="180">
        <f t="array" aca="1" ref="F311" ca="1">INDIRECT("'"&amp;$A311&amp;"'!Q"&amp;$B311+59)</f>
        <v>0</v>
      </c>
      <c r="G311" s="180">
        <f t="array" aca="1" ref="G311" ca="1">INDIRECT("'"&amp;$A311&amp;"'!R"&amp;$B311+59)</f>
        <v>0</v>
      </c>
      <c r="H311" s="180">
        <f t="array" aca="1" ref="H311" ca="1">INDIRECT("'"&amp;$A311&amp;"'!S"&amp;$B311+59)</f>
        <v>0</v>
      </c>
      <c r="I311" s="180">
        <f t="array" aca="1" ref="I311" ca="1">INDIRECT("'"&amp;$A311&amp;"'!t"&amp;$B311+59)</f>
        <v>0</v>
      </c>
    </row>
    <row r="312" spans="1:9" x14ac:dyDescent="0.35">
      <c r="A312" s="180">
        <f t="shared" si="5"/>
        <v>8</v>
      </c>
      <c r="B312" s="180">
        <f>COUNTIF(A$1:A312,A312)</f>
        <v>26</v>
      </c>
      <c r="C312" s="180">
        <f t="array" aca="1" ref="C312" ca="1">INDIRECT("'"&amp;A312&amp;"'!F"&amp;B312+59)</f>
        <v>0</v>
      </c>
      <c r="D312" s="180">
        <f t="array" aca="1" ref="D312" ca="1">INDIRECT("'"&amp;$A312&amp;"'!O"&amp;$B312+59)</f>
        <v>0</v>
      </c>
      <c r="E312" s="180">
        <f t="array" aca="1" ref="E312" ca="1">INDIRECT("'"&amp;$A312&amp;"'!P"&amp;$B312+59)</f>
        <v>0</v>
      </c>
      <c r="F312" s="180">
        <f t="array" aca="1" ref="F312" ca="1">INDIRECT("'"&amp;$A312&amp;"'!Q"&amp;$B312+59)</f>
        <v>0</v>
      </c>
      <c r="G312" s="180">
        <f t="array" aca="1" ref="G312" ca="1">INDIRECT("'"&amp;$A312&amp;"'!R"&amp;$B312+59)</f>
        <v>0</v>
      </c>
      <c r="H312" s="180">
        <f t="array" aca="1" ref="H312" ca="1">INDIRECT("'"&amp;$A312&amp;"'!S"&amp;$B312+59)</f>
        <v>0</v>
      </c>
      <c r="I312" s="180">
        <f t="array" aca="1" ref="I312" ca="1">INDIRECT("'"&amp;$A312&amp;"'!t"&amp;$B312+59)</f>
        <v>0</v>
      </c>
    </row>
    <row r="313" spans="1:9" x14ac:dyDescent="0.35">
      <c r="A313" s="180">
        <f t="shared" si="5"/>
        <v>8</v>
      </c>
      <c r="B313" s="180">
        <f>COUNTIF(A$1:A313,A313)</f>
        <v>27</v>
      </c>
      <c r="C313" s="180">
        <f t="array" aca="1" ref="C313" ca="1">INDIRECT("'"&amp;A313&amp;"'!F"&amp;B313+59)</f>
        <v>0</v>
      </c>
      <c r="D313" s="180">
        <f t="array" aca="1" ref="D313" ca="1">INDIRECT("'"&amp;$A313&amp;"'!O"&amp;$B313+59)</f>
        <v>0</v>
      </c>
      <c r="E313" s="180">
        <f t="array" aca="1" ref="E313" ca="1">INDIRECT("'"&amp;$A313&amp;"'!P"&amp;$B313+59)</f>
        <v>0</v>
      </c>
      <c r="F313" s="180">
        <f t="array" aca="1" ref="F313" ca="1">INDIRECT("'"&amp;$A313&amp;"'!Q"&amp;$B313+59)</f>
        <v>0</v>
      </c>
      <c r="G313" s="180">
        <f t="array" aca="1" ref="G313" ca="1">INDIRECT("'"&amp;$A313&amp;"'!R"&amp;$B313+59)</f>
        <v>0</v>
      </c>
      <c r="H313" s="180">
        <f t="array" aca="1" ref="H313" ca="1">INDIRECT("'"&amp;$A313&amp;"'!S"&amp;$B313+59)</f>
        <v>0</v>
      </c>
      <c r="I313" s="180">
        <f t="array" aca="1" ref="I313" ca="1">INDIRECT("'"&amp;$A313&amp;"'!t"&amp;$B313+59)</f>
        <v>0</v>
      </c>
    </row>
    <row r="314" spans="1:9" x14ac:dyDescent="0.35">
      <c r="A314" s="180">
        <f t="shared" si="5"/>
        <v>8</v>
      </c>
      <c r="B314" s="180">
        <f>COUNTIF(A$1:A314,A314)</f>
        <v>28</v>
      </c>
      <c r="C314" s="180">
        <f t="array" aca="1" ref="C314" ca="1">INDIRECT("'"&amp;A314&amp;"'!F"&amp;B314+59)</f>
        <v>0</v>
      </c>
      <c r="D314" s="180">
        <f t="array" aca="1" ref="D314" ca="1">INDIRECT("'"&amp;$A314&amp;"'!O"&amp;$B314+59)</f>
        <v>0</v>
      </c>
      <c r="E314" s="180">
        <f t="array" aca="1" ref="E314" ca="1">INDIRECT("'"&amp;$A314&amp;"'!P"&amp;$B314+59)</f>
        <v>0</v>
      </c>
      <c r="F314" s="180">
        <f t="array" aca="1" ref="F314" ca="1">INDIRECT("'"&amp;$A314&amp;"'!Q"&amp;$B314+59)</f>
        <v>0</v>
      </c>
      <c r="G314" s="180">
        <f t="array" aca="1" ref="G314" ca="1">INDIRECT("'"&amp;$A314&amp;"'!R"&amp;$B314+59)</f>
        <v>0</v>
      </c>
      <c r="H314" s="180">
        <f t="array" aca="1" ref="H314" ca="1">INDIRECT("'"&amp;$A314&amp;"'!S"&amp;$B314+59)</f>
        <v>0</v>
      </c>
      <c r="I314" s="180">
        <f t="array" aca="1" ref="I314" ca="1">INDIRECT("'"&amp;$A314&amp;"'!t"&amp;$B314+59)</f>
        <v>0</v>
      </c>
    </row>
    <row r="315" spans="1:9" x14ac:dyDescent="0.35">
      <c r="A315" s="180">
        <f t="shared" si="5"/>
        <v>8</v>
      </c>
      <c r="B315" s="180">
        <f>COUNTIF(A$1:A315,A315)</f>
        <v>29</v>
      </c>
      <c r="C315" s="180">
        <f t="array" aca="1" ref="C315" ca="1">INDIRECT("'"&amp;A315&amp;"'!F"&amp;B315+59)</f>
        <v>0</v>
      </c>
      <c r="D315" s="180">
        <f t="array" aca="1" ref="D315" ca="1">INDIRECT("'"&amp;$A315&amp;"'!O"&amp;$B315+59)</f>
        <v>0</v>
      </c>
      <c r="E315" s="180">
        <f t="array" aca="1" ref="E315" ca="1">INDIRECT("'"&amp;$A315&amp;"'!P"&amp;$B315+59)</f>
        <v>0</v>
      </c>
      <c r="F315" s="180">
        <f t="array" aca="1" ref="F315" ca="1">INDIRECT("'"&amp;$A315&amp;"'!Q"&amp;$B315+59)</f>
        <v>0</v>
      </c>
      <c r="G315" s="180">
        <f t="array" aca="1" ref="G315" ca="1">INDIRECT("'"&amp;$A315&amp;"'!R"&amp;$B315+59)</f>
        <v>0</v>
      </c>
      <c r="H315" s="180">
        <f t="array" aca="1" ref="H315" ca="1">INDIRECT("'"&amp;$A315&amp;"'!S"&amp;$B315+59)</f>
        <v>0</v>
      </c>
      <c r="I315" s="180">
        <f t="array" aca="1" ref="I315" ca="1">INDIRECT("'"&amp;$A315&amp;"'!t"&amp;$B315+59)</f>
        <v>0</v>
      </c>
    </row>
    <row r="316" spans="1:9" x14ac:dyDescent="0.35">
      <c r="A316" s="180">
        <f t="shared" si="5"/>
        <v>8</v>
      </c>
      <c r="B316" s="180">
        <f>COUNTIF(A$1:A316,A316)</f>
        <v>30</v>
      </c>
      <c r="C316" s="180">
        <f t="array" aca="1" ref="C316" ca="1">INDIRECT("'"&amp;A316&amp;"'!F"&amp;B316+59)</f>
        <v>0</v>
      </c>
      <c r="D316" s="180">
        <f t="array" aca="1" ref="D316" ca="1">INDIRECT("'"&amp;$A316&amp;"'!O"&amp;$B316+59)</f>
        <v>0</v>
      </c>
      <c r="E316" s="180">
        <f t="array" aca="1" ref="E316" ca="1">INDIRECT("'"&amp;$A316&amp;"'!P"&amp;$B316+59)</f>
        <v>0</v>
      </c>
      <c r="F316" s="180">
        <f t="array" aca="1" ref="F316" ca="1">INDIRECT("'"&amp;$A316&amp;"'!Q"&amp;$B316+59)</f>
        <v>0</v>
      </c>
      <c r="G316" s="180">
        <f t="array" aca="1" ref="G316" ca="1">INDIRECT("'"&amp;$A316&amp;"'!R"&amp;$B316+59)</f>
        <v>0</v>
      </c>
      <c r="H316" s="180">
        <f t="array" aca="1" ref="H316" ca="1">INDIRECT("'"&amp;$A316&amp;"'!S"&amp;$B316+59)</f>
        <v>0</v>
      </c>
      <c r="I316" s="180">
        <f t="array" aca="1" ref="I316" ca="1">INDIRECT("'"&amp;$A316&amp;"'!t"&amp;$B316+59)</f>
        <v>0</v>
      </c>
    </row>
    <row r="317" spans="1:9" x14ac:dyDescent="0.35">
      <c r="A317" s="180">
        <f t="shared" si="5"/>
        <v>8</v>
      </c>
      <c r="B317" s="180">
        <f>COUNTIF(A$1:A317,A317)</f>
        <v>31</v>
      </c>
      <c r="C317" s="180">
        <f t="array" aca="1" ref="C317" ca="1">INDIRECT("'"&amp;A317&amp;"'!F"&amp;B317+59)</f>
        <v>0</v>
      </c>
      <c r="D317" s="180">
        <f t="array" aca="1" ref="D317" ca="1">INDIRECT("'"&amp;$A317&amp;"'!O"&amp;$B317+59)</f>
        <v>0</v>
      </c>
      <c r="E317" s="180">
        <f t="array" aca="1" ref="E317" ca="1">INDIRECT("'"&amp;$A317&amp;"'!P"&amp;$B317+59)</f>
        <v>0</v>
      </c>
      <c r="F317" s="180">
        <f t="array" aca="1" ref="F317" ca="1">INDIRECT("'"&amp;$A317&amp;"'!Q"&amp;$B317+59)</f>
        <v>0</v>
      </c>
      <c r="G317" s="180">
        <f t="array" aca="1" ref="G317" ca="1">INDIRECT("'"&amp;$A317&amp;"'!R"&amp;$B317+59)</f>
        <v>0</v>
      </c>
      <c r="H317" s="180">
        <f t="array" aca="1" ref="H317" ca="1">INDIRECT("'"&amp;$A317&amp;"'!S"&amp;$B317+59)</f>
        <v>0</v>
      </c>
      <c r="I317" s="180">
        <f t="array" aca="1" ref="I317" ca="1">INDIRECT("'"&amp;$A317&amp;"'!t"&amp;$B317+59)</f>
        <v>0</v>
      </c>
    </row>
    <row r="318" spans="1:9" x14ac:dyDescent="0.35">
      <c r="A318" s="180">
        <f t="shared" si="5"/>
        <v>8</v>
      </c>
      <c r="B318" s="180">
        <f>COUNTIF(A$1:A318,A318)</f>
        <v>32</v>
      </c>
      <c r="C318" s="180">
        <f t="array" aca="1" ref="C318" ca="1">INDIRECT("'"&amp;A318&amp;"'!F"&amp;B318+59)</f>
        <v>0</v>
      </c>
      <c r="D318" s="180">
        <f t="array" aca="1" ref="D318" ca="1">INDIRECT("'"&amp;$A318&amp;"'!O"&amp;$B318+59)</f>
        <v>0</v>
      </c>
      <c r="E318" s="180">
        <f t="array" aca="1" ref="E318" ca="1">INDIRECT("'"&amp;$A318&amp;"'!P"&amp;$B318+59)</f>
        <v>0</v>
      </c>
      <c r="F318" s="180">
        <f t="array" aca="1" ref="F318" ca="1">INDIRECT("'"&amp;$A318&amp;"'!Q"&amp;$B318+59)</f>
        <v>0</v>
      </c>
      <c r="G318" s="180">
        <f t="array" aca="1" ref="G318" ca="1">INDIRECT("'"&amp;$A318&amp;"'!R"&amp;$B318+59)</f>
        <v>0</v>
      </c>
      <c r="H318" s="180">
        <f t="array" aca="1" ref="H318" ca="1">INDIRECT("'"&amp;$A318&amp;"'!S"&amp;$B318+59)</f>
        <v>0</v>
      </c>
      <c r="I318" s="180">
        <f t="array" aca="1" ref="I318" ca="1">INDIRECT("'"&amp;$A318&amp;"'!t"&amp;$B318+59)</f>
        <v>0</v>
      </c>
    </row>
    <row r="319" spans="1:9" x14ac:dyDescent="0.35">
      <c r="A319" s="180">
        <f t="shared" si="5"/>
        <v>8</v>
      </c>
      <c r="B319" s="180">
        <f>COUNTIF(A$1:A319,A319)</f>
        <v>33</v>
      </c>
      <c r="C319" s="180">
        <f t="array" aca="1" ref="C319" ca="1">INDIRECT("'"&amp;A319&amp;"'!F"&amp;B319+59)</f>
        <v>0</v>
      </c>
      <c r="D319" s="180">
        <f t="array" aca="1" ref="D319" ca="1">INDIRECT("'"&amp;$A319&amp;"'!O"&amp;$B319+59)</f>
        <v>0</v>
      </c>
      <c r="E319" s="180">
        <f t="array" aca="1" ref="E319" ca="1">INDIRECT("'"&amp;$A319&amp;"'!P"&amp;$B319+59)</f>
        <v>0</v>
      </c>
      <c r="F319" s="180">
        <f t="array" aca="1" ref="F319" ca="1">INDIRECT("'"&amp;$A319&amp;"'!Q"&amp;$B319+59)</f>
        <v>0</v>
      </c>
      <c r="G319" s="180">
        <f t="array" aca="1" ref="G319" ca="1">INDIRECT("'"&amp;$A319&amp;"'!R"&amp;$B319+59)</f>
        <v>0</v>
      </c>
      <c r="H319" s="180">
        <f t="array" aca="1" ref="H319" ca="1">INDIRECT("'"&amp;$A319&amp;"'!S"&amp;$B319+59)</f>
        <v>0</v>
      </c>
      <c r="I319" s="180">
        <f t="array" aca="1" ref="I319" ca="1">INDIRECT("'"&amp;$A319&amp;"'!t"&amp;$B319+59)</f>
        <v>0</v>
      </c>
    </row>
    <row r="320" spans="1:9" x14ac:dyDescent="0.35">
      <c r="A320" s="180">
        <f t="shared" si="5"/>
        <v>8</v>
      </c>
      <c r="B320" s="180">
        <f>COUNTIF(A$1:A320,A320)</f>
        <v>34</v>
      </c>
      <c r="C320" s="180">
        <f t="array" aca="1" ref="C320" ca="1">INDIRECT("'"&amp;A320&amp;"'!F"&amp;B320+59)</f>
        <v>0</v>
      </c>
      <c r="D320" s="180">
        <f t="array" aca="1" ref="D320" ca="1">INDIRECT("'"&amp;$A320&amp;"'!O"&amp;$B320+59)</f>
        <v>0</v>
      </c>
      <c r="E320" s="180">
        <f t="array" aca="1" ref="E320" ca="1">INDIRECT("'"&amp;$A320&amp;"'!P"&amp;$B320+59)</f>
        <v>0</v>
      </c>
      <c r="F320" s="180">
        <f t="array" aca="1" ref="F320" ca="1">INDIRECT("'"&amp;$A320&amp;"'!Q"&amp;$B320+59)</f>
        <v>0</v>
      </c>
      <c r="G320" s="180">
        <f t="array" aca="1" ref="G320" ca="1">INDIRECT("'"&amp;$A320&amp;"'!R"&amp;$B320+59)</f>
        <v>0</v>
      </c>
      <c r="H320" s="180">
        <f t="array" aca="1" ref="H320" ca="1">INDIRECT("'"&amp;$A320&amp;"'!S"&amp;$B320+59)</f>
        <v>0</v>
      </c>
      <c r="I320" s="180">
        <f t="array" aca="1" ref="I320" ca="1">INDIRECT("'"&amp;$A320&amp;"'!t"&amp;$B320+59)</f>
        <v>0</v>
      </c>
    </row>
    <row r="321" spans="1:9" x14ac:dyDescent="0.35">
      <c r="A321" s="180">
        <f t="shared" si="5"/>
        <v>8</v>
      </c>
      <c r="B321" s="180">
        <f>COUNTIF(A$1:A321,A321)</f>
        <v>35</v>
      </c>
      <c r="C321" s="180">
        <f t="array" aca="1" ref="C321" ca="1">INDIRECT("'"&amp;A321&amp;"'!F"&amp;B321+59)</f>
        <v>0</v>
      </c>
      <c r="D321" s="180">
        <f t="array" aca="1" ref="D321" ca="1">INDIRECT("'"&amp;$A321&amp;"'!O"&amp;$B321+59)</f>
        <v>0</v>
      </c>
      <c r="E321" s="180">
        <f t="array" aca="1" ref="E321" ca="1">INDIRECT("'"&amp;$A321&amp;"'!P"&amp;$B321+59)</f>
        <v>0</v>
      </c>
      <c r="F321" s="180">
        <f t="array" aca="1" ref="F321" ca="1">INDIRECT("'"&amp;$A321&amp;"'!Q"&amp;$B321+59)</f>
        <v>0</v>
      </c>
      <c r="G321" s="180">
        <f t="array" aca="1" ref="G321" ca="1">INDIRECT("'"&amp;$A321&amp;"'!R"&amp;$B321+59)</f>
        <v>0</v>
      </c>
      <c r="H321" s="180">
        <f t="array" aca="1" ref="H321" ca="1">INDIRECT("'"&amp;$A321&amp;"'!S"&amp;$B321+59)</f>
        <v>0</v>
      </c>
      <c r="I321" s="180">
        <f t="array" aca="1" ref="I321" ca="1">INDIRECT("'"&amp;$A321&amp;"'!t"&amp;$B321+59)</f>
        <v>0</v>
      </c>
    </row>
    <row r="322" spans="1:9" x14ac:dyDescent="0.35">
      <c r="A322" s="180">
        <f t="shared" ref="A322:A385" si="6">ROUNDDOWN(((ROW()+41)/41),0)</f>
        <v>8</v>
      </c>
      <c r="B322" s="180">
        <f>COUNTIF(A$1:A322,A322)</f>
        <v>36</v>
      </c>
      <c r="C322" s="180">
        <f t="array" aca="1" ref="C322" ca="1">INDIRECT("'"&amp;A322&amp;"'!F"&amp;B322+59)</f>
        <v>0</v>
      </c>
      <c r="D322" s="180">
        <f t="array" aca="1" ref="D322" ca="1">INDIRECT("'"&amp;$A322&amp;"'!O"&amp;$B322+59)</f>
        <v>0</v>
      </c>
      <c r="E322" s="180">
        <f t="array" aca="1" ref="E322" ca="1">INDIRECT("'"&amp;$A322&amp;"'!P"&amp;$B322+59)</f>
        <v>0</v>
      </c>
      <c r="F322" s="180">
        <f t="array" aca="1" ref="F322" ca="1">INDIRECT("'"&amp;$A322&amp;"'!Q"&amp;$B322+59)</f>
        <v>0</v>
      </c>
      <c r="G322" s="180">
        <f t="array" aca="1" ref="G322" ca="1">INDIRECT("'"&amp;$A322&amp;"'!R"&amp;$B322+59)</f>
        <v>0</v>
      </c>
      <c r="H322" s="180">
        <f t="array" aca="1" ref="H322" ca="1">INDIRECT("'"&amp;$A322&amp;"'!S"&amp;$B322+59)</f>
        <v>0</v>
      </c>
      <c r="I322" s="180">
        <f t="array" aca="1" ref="I322" ca="1">INDIRECT("'"&amp;$A322&amp;"'!t"&amp;$B322+59)</f>
        <v>0</v>
      </c>
    </row>
    <row r="323" spans="1:9" x14ac:dyDescent="0.35">
      <c r="A323" s="180">
        <f t="shared" si="6"/>
        <v>8</v>
      </c>
      <c r="B323" s="180">
        <f>COUNTIF(A$1:A323,A323)</f>
        <v>37</v>
      </c>
      <c r="C323" s="180">
        <f t="array" aca="1" ref="C323" ca="1">INDIRECT("'"&amp;A323&amp;"'!F"&amp;B323+59)</f>
        <v>0</v>
      </c>
      <c r="D323" s="180">
        <f t="array" aca="1" ref="D323" ca="1">INDIRECT("'"&amp;$A323&amp;"'!O"&amp;$B323+59)</f>
        <v>0</v>
      </c>
      <c r="E323" s="180">
        <f t="array" aca="1" ref="E323" ca="1">INDIRECT("'"&amp;$A323&amp;"'!P"&amp;$B323+59)</f>
        <v>0</v>
      </c>
      <c r="F323" s="180">
        <f t="array" aca="1" ref="F323" ca="1">INDIRECT("'"&amp;$A323&amp;"'!Q"&amp;$B323+59)</f>
        <v>0</v>
      </c>
      <c r="G323" s="180">
        <f t="array" aca="1" ref="G323" ca="1">INDIRECT("'"&amp;$A323&amp;"'!R"&amp;$B323+59)</f>
        <v>0</v>
      </c>
      <c r="H323" s="180">
        <f t="array" aca="1" ref="H323" ca="1">INDIRECT("'"&amp;$A323&amp;"'!S"&amp;$B323+59)</f>
        <v>0</v>
      </c>
      <c r="I323" s="180">
        <f t="array" aca="1" ref="I323" ca="1">INDIRECT("'"&amp;$A323&amp;"'!t"&amp;$B323+59)</f>
        <v>0</v>
      </c>
    </row>
    <row r="324" spans="1:9" x14ac:dyDescent="0.35">
      <c r="A324" s="180">
        <f t="shared" si="6"/>
        <v>8</v>
      </c>
      <c r="B324" s="180">
        <f>COUNTIF(A$1:A324,A324)</f>
        <v>38</v>
      </c>
      <c r="C324" s="180">
        <f t="array" aca="1" ref="C324" ca="1">INDIRECT("'"&amp;A324&amp;"'!F"&amp;B324+59)</f>
        <v>0</v>
      </c>
      <c r="D324" s="180">
        <f t="array" aca="1" ref="D324" ca="1">INDIRECT("'"&amp;$A324&amp;"'!O"&amp;$B324+59)</f>
        <v>0</v>
      </c>
      <c r="E324" s="180">
        <f t="array" aca="1" ref="E324" ca="1">INDIRECT("'"&amp;$A324&amp;"'!P"&amp;$B324+59)</f>
        <v>0</v>
      </c>
      <c r="F324" s="180">
        <f t="array" aca="1" ref="F324" ca="1">INDIRECT("'"&amp;$A324&amp;"'!Q"&amp;$B324+59)</f>
        <v>0</v>
      </c>
      <c r="G324" s="180">
        <f t="array" aca="1" ref="G324" ca="1">INDIRECT("'"&amp;$A324&amp;"'!R"&amp;$B324+59)</f>
        <v>0</v>
      </c>
      <c r="H324" s="180">
        <f t="array" aca="1" ref="H324" ca="1">INDIRECT("'"&amp;$A324&amp;"'!S"&amp;$B324+59)</f>
        <v>0</v>
      </c>
      <c r="I324" s="180">
        <f t="array" aca="1" ref="I324" ca="1">INDIRECT("'"&amp;$A324&amp;"'!t"&amp;$B324+59)</f>
        <v>0</v>
      </c>
    </row>
    <row r="325" spans="1:9" x14ac:dyDescent="0.35">
      <c r="A325" s="180">
        <f t="shared" si="6"/>
        <v>8</v>
      </c>
      <c r="B325" s="180">
        <f>COUNTIF(A$1:A325,A325)</f>
        <v>39</v>
      </c>
      <c r="C325" s="180">
        <f t="array" aca="1" ref="C325" ca="1">INDIRECT("'"&amp;A325&amp;"'!F"&amp;B325+59)</f>
        <v>0</v>
      </c>
      <c r="D325" s="180">
        <f t="array" aca="1" ref="D325" ca="1">INDIRECT("'"&amp;$A325&amp;"'!O"&amp;$B325+59)</f>
        <v>0</v>
      </c>
      <c r="E325" s="180">
        <f t="array" aca="1" ref="E325" ca="1">INDIRECT("'"&amp;$A325&amp;"'!P"&amp;$B325+59)</f>
        <v>0</v>
      </c>
      <c r="F325" s="180">
        <f t="array" aca="1" ref="F325" ca="1">INDIRECT("'"&amp;$A325&amp;"'!Q"&amp;$B325+59)</f>
        <v>0</v>
      </c>
      <c r="G325" s="180">
        <f t="array" aca="1" ref="G325" ca="1">INDIRECT("'"&amp;$A325&amp;"'!R"&amp;$B325+59)</f>
        <v>0</v>
      </c>
      <c r="H325" s="180">
        <f t="array" aca="1" ref="H325" ca="1">INDIRECT("'"&amp;$A325&amp;"'!S"&amp;$B325+59)</f>
        <v>0</v>
      </c>
      <c r="I325" s="180">
        <f t="array" aca="1" ref="I325" ca="1">INDIRECT("'"&amp;$A325&amp;"'!t"&amp;$B325+59)</f>
        <v>0</v>
      </c>
    </row>
    <row r="326" spans="1:9" x14ac:dyDescent="0.35">
      <c r="A326" s="180">
        <f t="shared" si="6"/>
        <v>8</v>
      </c>
      <c r="B326" s="180">
        <f>COUNTIF(A$1:A326,A326)</f>
        <v>40</v>
      </c>
      <c r="C326" s="180">
        <f t="array" aca="1" ref="C326" ca="1">INDIRECT("'"&amp;A326&amp;"'!F"&amp;B326+59)</f>
        <v>0</v>
      </c>
      <c r="D326" s="180">
        <f t="array" aca="1" ref="D326" ca="1">INDIRECT("'"&amp;$A326&amp;"'!O"&amp;$B326+59)</f>
        <v>0</v>
      </c>
      <c r="E326" s="180">
        <f t="array" aca="1" ref="E326" ca="1">INDIRECT("'"&amp;$A326&amp;"'!P"&amp;$B326+59)</f>
        <v>0</v>
      </c>
      <c r="F326" s="180">
        <f t="array" aca="1" ref="F326" ca="1">INDIRECT("'"&amp;$A326&amp;"'!Q"&amp;$B326+59)</f>
        <v>0</v>
      </c>
      <c r="G326" s="180">
        <f t="array" aca="1" ref="G326" ca="1">INDIRECT("'"&amp;$A326&amp;"'!R"&amp;$B326+59)</f>
        <v>0</v>
      </c>
      <c r="H326" s="180">
        <f t="array" aca="1" ref="H326" ca="1">INDIRECT("'"&amp;$A326&amp;"'!S"&amp;$B326+59)</f>
        <v>0</v>
      </c>
      <c r="I326" s="180">
        <f t="array" aca="1" ref="I326" ca="1">INDIRECT("'"&amp;$A326&amp;"'!t"&amp;$B326+59)</f>
        <v>0</v>
      </c>
    </row>
    <row r="327" spans="1:9" x14ac:dyDescent="0.35">
      <c r="A327" s="180">
        <f t="shared" si="6"/>
        <v>8</v>
      </c>
      <c r="B327" s="180">
        <f>COUNTIF(A$1:A327,A327)</f>
        <v>41</v>
      </c>
      <c r="C327" s="180">
        <f t="array" aca="1" ref="C327" ca="1">INDIRECT("'"&amp;A327&amp;"'!F"&amp;B327+59)</f>
        <v>0</v>
      </c>
      <c r="D327" s="180">
        <f t="array" aca="1" ref="D327" ca="1">INDIRECT("'"&amp;$A327&amp;"'!O"&amp;$B327+59)</f>
        <v>0</v>
      </c>
      <c r="E327" s="180">
        <f t="array" aca="1" ref="E327" ca="1">INDIRECT("'"&amp;$A327&amp;"'!P"&amp;$B327+59)</f>
        <v>0</v>
      </c>
      <c r="F327" s="180">
        <f t="array" aca="1" ref="F327" ca="1">INDIRECT("'"&amp;$A327&amp;"'!Q"&amp;$B327+59)</f>
        <v>0</v>
      </c>
      <c r="G327" s="180">
        <f t="array" aca="1" ref="G327" ca="1">INDIRECT("'"&amp;$A327&amp;"'!R"&amp;$B327+59)</f>
        <v>0</v>
      </c>
      <c r="H327" s="180">
        <f t="array" aca="1" ref="H327" ca="1">INDIRECT("'"&amp;$A327&amp;"'!S"&amp;$B327+59)</f>
        <v>0</v>
      </c>
      <c r="I327" s="180">
        <f t="array" aca="1" ref="I327" ca="1">INDIRECT("'"&amp;$A327&amp;"'!t"&amp;$B327+59)</f>
        <v>0</v>
      </c>
    </row>
    <row r="328" spans="1:9" x14ac:dyDescent="0.35">
      <c r="A328" s="180">
        <f t="shared" si="6"/>
        <v>9</v>
      </c>
      <c r="B328" s="180">
        <f>COUNTIF(A$1:A328,A328)</f>
        <v>1</v>
      </c>
      <c r="C328" s="180">
        <f t="array" aca="1" ref="C328" ca="1">INDIRECT("'"&amp;A328&amp;"'!F"&amp;B328+59)</f>
        <v>0</v>
      </c>
      <c r="D328" s="180">
        <f t="array" aca="1" ref="D328" ca="1">INDIRECT("'"&amp;$A328&amp;"'!O"&amp;$B328+59)</f>
        <v>0</v>
      </c>
      <c r="E328" s="180">
        <f t="array" aca="1" ref="E328" ca="1">INDIRECT("'"&amp;$A328&amp;"'!P"&amp;$B328+59)</f>
        <v>0</v>
      </c>
      <c r="F328" s="180">
        <f t="array" aca="1" ref="F328" ca="1">INDIRECT("'"&amp;$A328&amp;"'!Q"&amp;$B328+59)</f>
        <v>0</v>
      </c>
      <c r="G328" s="180">
        <f t="array" aca="1" ref="G328" ca="1">INDIRECT("'"&amp;$A328&amp;"'!R"&amp;$B328+59)</f>
        <v>0</v>
      </c>
      <c r="H328" s="180">
        <f t="array" aca="1" ref="H328" ca="1">INDIRECT("'"&amp;$A328&amp;"'!S"&amp;$B328+59)</f>
        <v>0</v>
      </c>
      <c r="I328" s="180">
        <f t="array" aca="1" ref="I328" ca="1">INDIRECT("'"&amp;$A328&amp;"'!t"&amp;$B328+59)</f>
        <v>0</v>
      </c>
    </row>
    <row r="329" spans="1:9" x14ac:dyDescent="0.35">
      <c r="A329" s="180">
        <f t="shared" si="6"/>
        <v>9</v>
      </c>
      <c r="B329" s="180">
        <f>COUNTIF(A$1:A329,A329)</f>
        <v>2</v>
      </c>
      <c r="C329" s="180">
        <f t="array" aca="1" ref="C329" ca="1">INDIRECT("'"&amp;A329&amp;"'!F"&amp;B329+59)</f>
        <v>0</v>
      </c>
      <c r="D329" s="180">
        <f t="array" aca="1" ref="D329" ca="1">INDIRECT("'"&amp;$A329&amp;"'!O"&amp;$B329+59)</f>
        <v>0</v>
      </c>
      <c r="E329" s="180">
        <f t="array" aca="1" ref="E329" ca="1">INDIRECT("'"&amp;$A329&amp;"'!P"&amp;$B329+59)</f>
        <v>0</v>
      </c>
      <c r="F329" s="180">
        <f t="array" aca="1" ref="F329" ca="1">INDIRECT("'"&amp;$A329&amp;"'!Q"&amp;$B329+59)</f>
        <v>0</v>
      </c>
      <c r="G329" s="180">
        <f t="array" aca="1" ref="G329" ca="1">INDIRECT("'"&amp;$A329&amp;"'!R"&amp;$B329+59)</f>
        <v>0</v>
      </c>
      <c r="H329" s="180">
        <f t="array" aca="1" ref="H329" ca="1">INDIRECT("'"&amp;$A329&amp;"'!S"&amp;$B329+59)</f>
        <v>0</v>
      </c>
      <c r="I329" s="180">
        <f t="array" aca="1" ref="I329" ca="1">INDIRECT("'"&amp;$A329&amp;"'!t"&amp;$B329+59)</f>
        <v>0</v>
      </c>
    </row>
    <row r="330" spans="1:9" x14ac:dyDescent="0.35">
      <c r="A330" s="180">
        <f t="shared" si="6"/>
        <v>9</v>
      </c>
      <c r="B330" s="180">
        <f>COUNTIF(A$1:A330,A330)</f>
        <v>3</v>
      </c>
      <c r="C330" s="180">
        <f t="array" aca="1" ref="C330" ca="1">INDIRECT("'"&amp;A330&amp;"'!F"&amp;B330+59)</f>
        <v>0</v>
      </c>
      <c r="D330" s="180">
        <f t="array" aca="1" ref="D330" ca="1">INDIRECT("'"&amp;$A330&amp;"'!O"&amp;$B330+59)</f>
        <v>0</v>
      </c>
      <c r="E330" s="180">
        <f t="array" aca="1" ref="E330" ca="1">INDIRECT("'"&amp;$A330&amp;"'!P"&amp;$B330+59)</f>
        <v>0</v>
      </c>
      <c r="F330" s="180">
        <f t="array" aca="1" ref="F330" ca="1">INDIRECT("'"&amp;$A330&amp;"'!Q"&amp;$B330+59)</f>
        <v>0</v>
      </c>
      <c r="G330" s="180">
        <f t="array" aca="1" ref="G330" ca="1">INDIRECT("'"&amp;$A330&amp;"'!R"&amp;$B330+59)</f>
        <v>0</v>
      </c>
      <c r="H330" s="180">
        <f t="array" aca="1" ref="H330" ca="1">INDIRECT("'"&amp;$A330&amp;"'!S"&amp;$B330+59)</f>
        <v>0</v>
      </c>
      <c r="I330" s="180">
        <f t="array" aca="1" ref="I330" ca="1">INDIRECT("'"&amp;$A330&amp;"'!t"&amp;$B330+59)</f>
        <v>0</v>
      </c>
    </row>
    <row r="331" spans="1:9" x14ac:dyDescent="0.35">
      <c r="A331" s="180">
        <f t="shared" si="6"/>
        <v>9</v>
      </c>
      <c r="B331" s="180">
        <f>COUNTIF(A$1:A331,A331)</f>
        <v>4</v>
      </c>
      <c r="C331" s="180">
        <f t="array" aca="1" ref="C331" ca="1">INDIRECT("'"&amp;A331&amp;"'!F"&amp;B331+59)</f>
        <v>0</v>
      </c>
      <c r="D331" s="180">
        <f t="array" aca="1" ref="D331" ca="1">INDIRECT("'"&amp;$A331&amp;"'!O"&amp;$B331+59)</f>
        <v>0</v>
      </c>
      <c r="E331" s="180">
        <f t="array" aca="1" ref="E331" ca="1">INDIRECT("'"&amp;$A331&amp;"'!P"&amp;$B331+59)</f>
        <v>0</v>
      </c>
      <c r="F331" s="180">
        <f t="array" aca="1" ref="F331" ca="1">INDIRECT("'"&amp;$A331&amp;"'!Q"&amp;$B331+59)</f>
        <v>0</v>
      </c>
      <c r="G331" s="180">
        <f t="array" aca="1" ref="G331" ca="1">INDIRECT("'"&amp;$A331&amp;"'!R"&amp;$B331+59)</f>
        <v>0</v>
      </c>
      <c r="H331" s="180">
        <f t="array" aca="1" ref="H331" ca="1">INDIRECT("'"&amp;$A331&amp;"'!S"&amp;$B331+59)</f>
        <v>0</v>
      </c>
      <c r="I331" s="180">
        <f t="array" aca="1" ref="I331" ca="1">INDIRECT("'"&amp;$A331&amp;"'!t"&amp;$B331+59)</f>
        <v>0</v>
      </c>
    </row>
    <row r="332" spans="1:9" x14ac:dyDescent="0.35">
      <c r="A332" s="180">
        <f t="shared" si="6"/>
        <v>9</v>
      </c>
      <c r="B332" s="180">
        <f>COUNTIF(A$1:A332,A332)</f>
        <v>5</v>
      </c>
      <c r="C332" s="180">
        <f t="array" aca="1" ref="C332" ca="1">INDIRECT("'"&amp;A332&amp;"'!F"&amp;B332+59)</f>
        <v>0</v>
      </c>
      <c r="D332" s="180">
        <f t="array" aca="1" ref="D332" ca="1">INDIRECT("'"&amp;$A332&amp;"'!O"&amp;$B332+59)</f>
        <v>0</v>
      </c>
      <c r="E332" s="180">
        <f t="array" aca="1" ref="E332" ca="1">INDIRECT("'"&amp;$A332&amp;"'!P"&amp;$B332+59)</f>
        <v>0</v>
      </c>
      <c r="F332" s="180">
        <f t="array" aca="1" ref="F332" ca="1">INDIRECT("'"&amp;$A332&amp;"'!Q"&amp;$B332+59)</f>
        <v>0</v>
      </c>
      <c r="G332" s="180">
        <f t="array" aca="1" ref="G332" ca="1">INDIRECT("'"&amp;$A332&amp;"'!R"&amp;$B332+59)</f>
        <v>0</v>
      </c>
      <c r="H332" s="180">
        <f t="array" aca="1" ref="H332" ca="1">INDIRECT("'"&amp;$A332&amp;"'!S"&amp;$B332+59)</f>
        <v>0</v>
      </c>
      <c r="I332" s="180">
        <f t="array" aca="1" ref="I332" ca="1">INDIRECT("'"&amp;$A332&amp;"'!t"&amp;$B332+59)</f>
        <v>0</v>
      </c>
    </row>
    <row r="333" spans="1:9" x14ac:dyDescent="0.35">
      <c r="A333" s="180">
        <f t="shared" si="6"/>
        <v>9</v>
      </c>
      <c r="B333" s="180">
        <f>COUNTIF(A$1:A333,A333)</f>
        <v>6</v>
      </c>
      <c r="C333" s="180">
        <f t="array" aca="1" ref="C333" ca="1">INDIRECT("'"&amp;A333&amp;"'!F"&amp;B333+59)</f>
        <v>0</v>
      </c>
      <c r="D333" s="180">
        <f t="array" aca="1" ref="D333" ca="1">INDIRECT("'"&amp;$A333&amp;"'!O"&amp;$B333+59)</f>
        <v>0</v>
      </c>
      <c r="E333" s="180">
        <f t="array" aca="1" ref="E333" ca="1">INDIRECT("'"&amp;$A333&amp;"'!P"&amp;$B333+59)</f>
        <v>0</v>
      </c>
      <c r="F333" s="180">
        <f t="array" aca="1" ref="F333" ca="1">INDIRECT("'"&amp;$A333&amp;"'!Q"&amp;$B333+59)</f>
        <v>0</v>
      </c>
      <c r="G333" s="180">
        <f t="array" aca="1" ref="G333" ca="1">INDIRECT("'"&amp;$A333&amp;"'!R"&amp;$B333+59)</f>
        <v>0</v>
      </c>
      <c r="H333" s="180">
        <f t="array" aca="1" ref="H333" ca="1">INDIRECT("'"&amp;$A333&amp;"'!S"&amp;$B333+59)</f>
        <v>0</v>
      </c>
      <c r="I333" s="180">
        <f t="array" aca="1" ref="I333" ca="1">INDIRECT("'"&amp;$A333&amp;"'!t"&amp;$B333+59)</f>
        <v>0</v>
      </c>
    </row>
    <row r="334" spans="1:9" x14ac:dyDescent="0.35">
      <c r="A334" s="180">
        <f t="shared" si="6"/>
        <v>9</v>
      </c>
      <c r="B334" s="180">
        <f>COUNTIF(A$1:A334,A334)</f>
        <v>7</v>
      </c>
      <c r="C334" s="180">
        <f t="array" aca="1" ref="C334" ca="1">INDIRECT("'"&amp;A334&amp;"'!F"&amp;B334+59)</f>
        <v>0</v>
      </c>
      <c r="D334" s="180">
        <f t="array" aca="1" ref="D334" ca="1">INDIRECT("'"&amp;$A334&amp;"'!O"&amp;$B334+59)</f>
        <v>0</v>
      </c>
      <c r="E334" s="180">
        <f t="array" aca="1" ref="E334" ca="1">INDIRECT("'"&amp;$A334&amp;"'!P"&amp;$B334+59)</f>
        <v>0</v>
      </c>
      <c r="F334" s="180">
        <f t="array" aca="1" ref="F334" ca="1">INDIRECT("'"&amp;$A334&amp;"'!Q"&amp;$B334+59)</f>
        <v>0</v>
      </c>
      <c r="G334" s="180">
        <f t="array" aca="1" ref="G334" ca="1">INDIRECT("'"&amp;$A334&amp;"'!R"&amp;$B334+59)</f>
        <v>0</v>
      </c>
      <c r="H334" s="180">
        <f t="array" aca="1" ref="H334" ca="1">INDIRECT("'"&amp;$A334&amp;"'!S"&amp;$B334+59)</f>
        <v>0</v>
      </c>
      <c r="I334" s="180">
        <f t="array" aca="1" ref="I334" ca="1">INDIRECT("'"&amp;$A334&amp;"'!t"&amp;$B334+59)</f>
        <v>0</v>
      </c>
    </row>
    <row r="335" spans="1:9" x14ac:dyDescent="0.35">
      <c r="A335" s="180">
        <f t="shared" si="6"/>
        <v>9</v>
      </c>
      <c r="B335" s="180">
        <f>COUNTIF(A$1:A335,A335)</f>
        <v>8</v>
      </c>
      <c r="C335" s="180">
        <f t="array" aca="1" ref="C335" ca="1">INDIRECT("'"&amp;A335&amp;"'!F"&amp;B335+59)</f>
        <v>0</v>
      </c>
      <c r="D335" s="180">
        <f t="array" aca="1" ref="D335" ca="1">INDIRECT("'"&amp;$A335&amp;"'!O"&amp;$B335+59)</f>
        <v>0</v>
      </c>
      <c r="E335" s="180">
        <f t="array" aca="1" ref="E335" ca="1">INDIRECT("'"&amp;$A335&amp;"'!P"&amp;$B335+59)</f>
        <v>0</v>
      </c>
      <c r="F335" s="180">
        <f t="array" aca="1" ref="F335" ca="1">INDIRECT("'"&amp;$A335&amp;"'!Q"&amp;$B335+59)</f>
        <v>0</v>
      </c>
      <c r="G335" s="180">
        <f t="array" aca="1" ref="G335" ca="1">INDIRECT("'"&amp;$A335&amp;"'!R"&amp;$B335+59)</f>
        <v>0</v>
      </c>
      <c r="H335" s="180">
        <f t="array" aca="1" ref="H335" ca="1">INDIRECT("'"&amp;$A335&amp;"'!S"&amp;$B335+59)</f>
        <v>0</v>
      </c>
      <c r="I335" s="180">
        <f t="array" aca="1" ref="I335" ca="1">INDIRECT("'"&amp;$A335&amp;"'!t"&amp;$B335+59)</f>
        <v>0</v>
      </c>
    </row>
    <row r="336" spans="1:9" x14ac:dyDescent="0.35">
      <c r="A336" s="180">
        <f t="shared" si="6"/>
        <v>9</v>
      </c>
      <c r="B336" s="180">
        <f>COUNTIF(A$1:A336,A336)</f>
        <v>9</v>
      </c>
      <c r="C336" s="180">
        <f t="array" aca="1" ref="C336" ca="1">INDIRECT("'"&amp;A336&amp;"'!F"&amp;B336+59)</f>
        <v>0</v>
      </c>
      <c r="D336" s="180">
        <f t="array" aca="1" ref="D336" ca="1">INDIRECT("'"&amp;$A336&amp;"'!O"&amp;$B336+59)</f>
        <v>0</v>
      </c>
      <c r="E336" s="180">
        <f t="array" aca="1" ref="E336" ca="1">INDIRECT("'"&amp;$A336&amp;"'!P"&amp;$B336+59)</f>
        <v>0</v>
      </c>
      <c r="F336" s="180">
        <f t="array" aca="1" ref="F336" ca="1">INDIRECT("'"&amp;$A336&amp;"'!Q"&amp;$B336+59)</f>
        <v>0</v>
      </c>
      <c r="G336" s="180">
        <f t="array" aca="1" ref="G336" ca="1">INDIRECT("'"&amp;$A336&amp;"'!R"&amp;$B336+59)</f>
        <v>0</v>
      </c>
      <c r="H336" s="180">
        <f t="array" aca="1" ref="H336" ca="1">INDIRECT("'"&amp;$A336&amp;"'!S"&amp;$B336+59)</f>
        <v>0</v>
      </c>
      <c r="I336" s="180">
        <f t="array" aca="1" ref="I336" ca="1">INDIRECT("'"&amp;$A336&amp;"'!t"&amp;$B336+59)</f>
        <v>0</v>
      </c>
    </row>
    <row r="337" spans="1:9" x14ac:dyDescent="0.35">
      <c r="A337" s="180">
        <f t="shared" si="6"/>
        <v>9</v>
      </c>
      <c r="B337" s="180">
        <f>COUNTIF(A$1:A337,A337)</f>
        <v>10</v>
      </c>
      <c r="C337" s="180">
        <f t="array" aca="1" ref="C337" ca="1">INDIRECT("'"&amp;A337&amp;"'!F"&amp;B337+59)</f>
        <v>0</v>
      </c>
      <c r="D337" s="180">
        <f t="array" aca="1" ref="D337" ca="1">INDIRECT("'"&amp;$A337&amp;"'!O"&amp;$B337+59)</f>
        <v>0</v>
      </c>
      <c r="E337" s="180">
        <f t="array" aca="1" ref="E337" ca="1">INDIRECT("'"&amp;$A337&amp;"'!P"&amp;$B337+59)</f>
        <v>0</v>
      </c>
      <c r="F337" s="180">
        <f t="array" aca="1" ref="F337" ca="1">INDIRECT("'"&amp;$A337&amp;"'!Q"&amp;$B337+59)</f>
        <v>0</v>
      </c>
      <c r="G337" s="180">
        <f t="array" aca="1" ref="G337" ca="1">INDIRECT("'"&amp;$A337&amp;"'!R"&amp;$B337+59)</f>
        <v>0</v>
      </c>
      <c r="H337" s="180">
        <f t="array" aca="1" ref="H337" ca="1">INDIRECT("'"&amp;$A337&amp;"'!S"&amp;$B337+59)</f>
        <v>0</v>
      </c>
      <c r="I337" s="180">
        <f t="array" aca="1" ref="I337" ca="1">INDIRECT("'"&amp;$A337&amp;"'!t"&amp;$B337+59)</f>
        <v>0</v>
      </c>
    </row>
    <row r="338" spans="1:9" x14ac:dyDescent="0.35">
      <c r="A338" s="180">
        <f t="shared" si="6"/>
        <v>9</v>
      </c>
      <c r="B338" s="180">
        <f>COUNTIF(A$1:A338,A338)</f>
        <v>11</v>
      </c>
      <c r="C338" s="180">
        <f t="array" aca="1" ref="C338" ca="1">INDIRECT("'"&amp;A338&amp;"'!F"&amp;B338+59)</f>
        <v>0</v>
      </c>
      <c r="D338" s="180">
        <f t="array" aca="1" ref="D338" ca="1">INDIRECT("'"&amp;$A338&amp;"'!O"&amp;$B338+59)</f>
        <v>0</v>
      </c>
      <c r="E338" s="180">
        <f t="array" aca="1" ref="E338" ca="1">INDIRECT("'"&amp;$A338&amp;"'!P"&amp;$B338+59)</f>
        <v>0</v>
      </c>
      <c r="F338" s="180">
        <f t="array" aca="1" ref="F338" ca="1">INDIRECT("'"&amp;$A338&amp;"'!Q"&amp;$B338+59)</f>
        <v>0</v>
      </c>
      <c r="G338" s="180">
        <f t="array" aca="1" ref="G338" ca="1">INDIRECT("'"&amp;$A338&amp;"'!R"&amp;$B338+59)</f>
        <v>0</v>
      </c>
      <c r="H338" s="180">
        <f t="array" aca="1" ref="H338" ca="1">INDIRECT("'"&amp;$A338&amp;"'!S"&amp;$B338+59)</f>
        <v>0</v>
      </c>
      <c r="I338" s="180">
        <f t="array" aca="1" ref="I338" ca="1">INDIRECT("'"&amp;$A338&amp;"'!t"&amp;$B338+59)</f>
        <v>0</v>
      </c>
    </row>
    <row r="339" spans="1:9" x14ac:dyDescent="0.35">
      <c r="A339" s="180">
        <f t="shared" si="6"/>
        <v>9</v>
      </c>
      <c r="B339" s="180">
        <f>COUNTIF(A$1:A339,A339)</f>
        <v>12</v>
      </c>
      <c r="C339" s="180">
        <f t="array" aca="1" ref="C339" ca="1">INDIRECT("'"&amp;A339&amp;"'!F"&amp;B339+59)</f>
        <v>0</v>
      </c>
      <c r="D339" s="180">
        <f t="array" aca="1" ref="D339" ca="1">INDIRECT("'"&amp;$A339&amp;"'!O"&amp;$B339+59)</f>
        <v>0</v>
      </c>
      <c r="E339" s="180">
        <f t="array" aca="1" ref="E339" ca="1">INDIRECT("'"&amp;$A339&amp;"'!P"&amp;$B339+59)</f>
        <v>0</v>
      </c>
      <c r="F339" s="180">
        <f t="array" aca="1" ref="F339" ca="1">INDIRECT("'"&amp;$A339&amp;"'!Q"&amp;$B339+59)</f>
        <v>0</v>
      </c>
      <c r="G339" s="180">
        <f t="array" aca="1" ref="G339" ca="1">INDIRECT("'"&amp;$A339&amp;"'!R"&amp;$B339+59)</f>
        <v>0</v>
      </c>
      <c r="H339" s="180">
        <f t="array" aca="1" ref="H339" ca="1">INDIRECT("'"&amp;$A339&amp;"'!S"&amp;$B339+59)</f>
        <v>0</v>
      </c>
      <c r="I339" s="180">
        <f t="array" aca="1" ref="I339" ca="1">INDIRECT("'"&amp;$A339&amp;"'!t"&amp;$B339+59)</f>
        <v>0</v>
      </c>
    </row>
    <row r="340" spans="1:9" x14ac:dyDescent="0.35">
      <c r="A340" s="180">
        <f t="shared" si="6"/>
        <v>9</v>
      </c>
      <c r="B340" s="180">
        <f>COUNTIF(A$1:A340,A340)</f>
        <v>13</v>
      </c>
      <c r="C340" s="180">
        <f t="array" aca="1" ref="C340" ca="1">INDIRECT("'"&amp;A340&amp;"'!F"&amp;B340+59)</f>
        <v>0</v>
      </c>
      <c r="D340" s="180">
        <f t="array" aca="1" ref="D340" ca="1">INDIRECT("'"&amp;$A340&amp;"'!O"&amp;$B340+59)</f>
        <v>0</v>
      </c>
      <c r="E340" s="180">
        <f t="array" aca="1" ref="E340" ca="1">INDIRECT("'"&amp;$A340&amp;"'!P"&amp;$B340+59)</f>
        <v>0</v>
      </c>
      <c r="F340" s="180">
        <f t="array" aca="1" ref="F340" ca="1">INDIRECT("'"&amp;$A340&amp;"'!Q"&amp;$B340+59)</f>
        <v>0</v>
      </c>
      <c r="G340" s="180">
        <f t="array" aca="1" ref="G340" ca="1">INDIRECT("'"&amp;$A340&amp;"'!R"&amp;$B340+59)</f>
        <v>0</v>
      </c>
      <c r="H340" s="180">
        <f t="array" aca="1" ref="H340" ca="1">INDIRECT("'"&amp;$A340&amp;"'!S"&amp;$B340+59)</f>
        <v>0</v>
      </c>
      <c r="I340" s="180">
        <f t="array" aca="1" ref="I340" ca="1">INDIRECT("'"&amp;$A340&amp;"'!t"&amp;$B340+59)</f>
        <v>0</v>
      </c>
    </row>
    <row r="341" spans="1:9" x14ac:dyDescent="0.35">
      <c r="A341" s="180">
        <f t="shared" si="6"/>
        <v>9</v>
      </c>
      <c r="B341" s="180">
        <f>COUNTIF(A$1:A341,A341)</f>
        <v>14</v>
      </c>
      <c r="C341" s="180">
        <f t="array" aca="1" ref="C341" ca="1">INDIRECT("'"&amp;A341&amp;"'!F"&amp;B341+59)</f>
        <v>0</v>
      </c>
      <c r="D341" s="180">
        <f t="array" aca="1" ref="D341" ca="1">INDIRECT("'"&amp;$A341&amp;"'!O"&amp;$B341+59)</f>
        <v>0</v>
      </c>
      <c r="E341" s="180">
        <f t="array" aca="1" ref="E341" ca="1">INDIRECT("'"&amp;$A341&amp;"'!P"&amp;$B341+59)</f>
        <v>0</v>
      </c>
      <c r="F341" s="180">
        <f t="array" aca="1" ref="F341" ca="1">INDIRECT("'"&amp;$A341&amp;"'!Q"&amp;$B341+59)</f>
        <v>0</v>
      </c>
      <c r="G341" s="180">
        <f t="array" aca="1" ref="G341" ca="1">INDIRECT("'"&amp;$A341&amp;"'!R"&amp;$B341+59)</f>
        <v>0</v>
      </c>
      <c r="H341" s="180">
        <f t="array" aca="1" ref="H341" ca="1">INDIRECT("'"&amp;$A341&amp;"'!S"&amp;$B341+59)</f>
        <v>0</v>
      </c>
      <c r="I341" s="180">
        <f t="array" aca="1" ref="I341" ca="1">INDIRECT("'"&amp;$A341&amp;"'!t"&amp;$B341+59)</f>
        <v>0</v>
      </c>
    </row>
    <row r="342" spans="1:9" x14ac:dyDescent="0.35">
      <c r="A342" s="180">
        <f t="shared" si="6"/>
        <v>9</v>
      </c>
      <c r="B342" s="180">
        <f>COUNTIF(A$1:A342,A342)</f>
        <v>15</v>
      </c>
      <c r="C342" s="180">
        <f t="array" aca="1" ref="C342" ca="1">INDIRECT("'"&amp;A342&amp;"'!F"&amp;B342+59)</f>
        <v>0</v>
      </c>
      <c r="D342" s="180">
        <f t="array" aca="1" ref="D342" ca="1">INDIRECT("'"&amp;$A342&amp;"'!O"&amp;$B342+59)</f>
        <v>0</v>
      </c>
      <c r="E342" s="180">
        <f t="array" aca="1" ref="E342" ca="1">INDIRECT("'"&amp;$A342&amp;"'!P"&amp;$B342+59)</f>
        <v>0</v>
      </c>
      <c r="F342" s="180">
        <f t="array" aca="1" ref="F342" ca="1">INDIRECT("'"&amp;$A342&amp;"'!Q"&amp;$B342+59)</f>
        <v>0</v>
      </c>
      <c r="G342" s="180">
        <f t="array" aca="1" ref="G342" ca="1">INDIRECT("'"&amp;$A342&amp;"'!R"&amp;$B342+59)</f>
        <v>0</v>
      </c>
      <c r="H342" s="180">
        <f t="array" aca="1" ref="H342" ca="1">INDIRECT("'"&amp;$A342&amp;"'!S"&amp;$B342+59)</f>
        <v>0</v>
      </c>
      <c r="I342" s="180">
        <f t="array" aca="1" ref="I342" ca="1">INDIRECT("'"&amp;$A342&amp;"'!t"&amp;$B342+59)</f>
        <v>0</v>
      </c>
    </row>
    <row r="343" spans="1:9" x14ac:dyDescent="0.35">
      <c r="A343" s="180">
        <f t="shared" si="6"/>
        <v>9</v>
      </c>
      <c r="B343" s="180">
        <f>COUNTIF(A$1:A343,A343)</f>
        <v>16</v>
      </c>
      <c r="C343" s="180">
        <f t="array" aca="1" ref="C343" ca="1">INDIRECT("'"&amp;A343&amp;"'!F"&amp;B343+59)</f>
        <v>0</v>
      </c>
      <c r="D343" s="180">
        <f t="array" aca="1" ref="D343" ca="1">INDIRECT("'"&amp;$A343&amp;"'!O"&amp;$B343+59)</f>
        <v>0</v>
      </c>
      <c r="E343" s="180">
        <f t="array" aca="1" ref="E343" ca="1">INDIRECT("'"&amp;$A343&amp;"'!P"&amp;$B343+59)</f>
        <v>0</v>
      </c>
      <c r="F343" s="180">
        <f t="array" aca="1" ref="F343" ca="1">INDIRECT("'"&amp;$A343&amp;"'!Q"&amp;$B343+59)</f>
        <v>0</v>
      </c>
      <c r="G343" s="180">
        <f t="array" aca="1" ref="G343" ca="1">INDIRECT("'"&amp;$A343&amp;"'!R"&amp;$B343+59)</f>
        <v>0</v>
      </c>
      <c r="H343" s="180">
        <f t="array" aca="1" ref="H343" ca="1">INDIRECT("'"&amp;$A343&amp;"'!S"&amp;$B343+59)</f>
        <v>0</v>
      </c>
      <c r="I343" s="180">
        <f t="array" aca="1" ref="I343" ca="1">INDIRECT("'"&amp;$A343&amp;"'!t"&amp;$B343+59)</f>
        <v>0</v>
      </c>
    </row>
    <row r="344" spans="1:9" x14ac:dyDescent="0.35">
      <c r="A344" s="180">
        <f t="shared" si="6"/>
        <v>9</v>
      </c>
      <c r="B344" s="180">
        <f>COUNTIF(A$1:A344,A344)</f>
        <v>17</v>
      </c>
      <c r="C344" s="180">
        <f t="array" aca="1" ref="C344" ca="1">INDIRECT("'"&amp;A344&amp;"'!F"&amp;B344+59)</f>
        <v>0</v>
      </c>
      <c r="D344" s="180">
        <f t="array" aca="1" ref="D344" ca="1">INDIRECT("'"&amp;$A344&amp;"'!O"&amp;$B344+59)</f>
        <v>0</v>
      </c>
      <c r="E344" s="180">
        <f t="array" aca="1" ref="E344" ca="1">INDIRECT("'"&amp;$A344&amp;"'!P"&amp;$B344+59)</f>
        <v>0</v>
      </c>
      <c r="F344" s="180">
        <f t="array" aca="1" ref="F344" ca="1">INDIRECT("'"&amp;$A344&amp;"'!Q"&amp;$B344+59)</f>
        <v>0</v>
      </c>
      <c r="G344" s="180">
        <f t="array" aca="1" ref="G344" ca="1">INDIRECT("'"&amp;$A344&amp;"'!R"&amp;$B344+59)</f>
        <v>0</v>
      </c>
      <c r="H344" s="180">
        <f t="array" aca="1" ref="H344" ca="1">INDIRECT("'"&amp;$A344&amp;"'!S"&amp;$B344+59)</f>
        <v>0</v>
      </c>
      <c r="I344" s="180">
        <f t="array" aca="1" ref="I344" ca="1">INDIRECT("'"&amp;$A344&amp;"'!t"&amp;$B344+59)</f>
        <v>0</v>
      </c>
    </row>
    <row r="345" spans="1:9" x14ac:dyDescent="0.35">
      <c r="A345" s="180">
        <f t="shared" si="6"/>
        <v>9</v>
      </c>
      <c r="B345" s="180">
        <f>COUNTIF(A$1:A345,A345)</f>
        <v>18</v>
      </c>
      <c r="C345" s="180">
        <f t="array" aca="1" ref="C345" ca="1">INDIRECT("'"&amp;A345&amp;"'!F"&amp;B345+59)</f>
        <v>0</v>
      </c>
      <c r="D345" s="180">
        <f t="array" aca="1" ref="D345" ca="1">INDIRECT("'"&amp;$A345&amp;"'!O"&amp;$B345+59)</f>
        <v>0</v>
      </c>
      <c r="E345" s="180">
        <f t="array" aca="1" ref="E345" ca="1">INDIRECT("'"&amp;$A345&amp;"'!P"&amp;$B345+59)</f>
        <v>0</v>
      </c>
      <c r="F345" s="180">
        <f t="array" aca="1" ref="F345" ca="1">INDIRECT("'"&amp;$A345&amp;"'!Q"&amp;$B345+59)</f>
        <v>0</v>
      </c>
      <c r="G345" s="180">
        <f t="array" aca="1" ref="G345" ca="1">INDIRECT("'"&amp;$A345&amp;"'!R"&amp;$B345+59)</f>
        <v>0</v>
      </c>
      <c r="H345" s="180">
        <f t="array" aca="1" ref="H345" ca="1">INDIRECT("'"&amp;$A345&amp;"'!S"&amp;$B345+59)</f>
        <v>0</v>
      </c>
      <c r="I345" s="180">
        <f t="array" aca="1" ref="I345" ca="1">INDIRECT("'"&amp;$A345&amp;"'!t"&amp;$B345+59)</f>
        <v>0</v>
      </c>
    </row>
    <row r="346" spans="1:9" x14ac:dyDescent="0.35">
      <c r="A346" s="180">
        <f t="shared" si="6"/>
        <v>9</v>
      </c>
      <c r="B346" s="180">
        <f>COUNTIF(A$1:A346,A346)</f>
        <v>19</v>
      </c>
      <c r="C346" s="180">
        <f t="array" aca="1" ref="C346" ca="1">INDIRECT("'"&amp;A346&amp;"'!F"&amp;B346+59)</f>
        <v>0</v>
      </c>
      <c r="D346" s="180">
        <f t="array" aca="1" ref="D346" ca="1">INDIRECT("'"&amp;$A346&amp;"'!O"&amp;$B346+59)</f>
        <v>0</v>
      </c>
      <c r="E346" s="180">
        <f t="array" aca="1" ref="E346" ca="1">INDIRECT("'"&amp;$A346&amp;"'!P"&amp;$B346+59)</f>
        <v>0</v>
      </c>
      <c r="F346" s="180">
        <f t="array" aca="1" ref="F346" ca="1">INDIRECT("'"&amp;$A346&amp;"'!Q"&amp;$B346+59)</f>
        <v>0</v>
      </c>
      <c r="G346" s="180">
        <f t="array" aca="1" ref="G346" ca="1">INDIRECT("'"&amp;$A346&amp;"'!R"&amp;$B346+59)</f>
        <v>0</v>
      </c>
      <c r="H346" s="180">
        <f t="array" aca="1" ref="H346" ca="1">INDIRECT("'"&amp;$A346&amp;"'!S"&amp;$B346+59)</f>
        <v>0</v>
      </c>
      <c r="I346" s="180">
        <f t="array" aca="1" ref="I346" ca="1">INDIRECT("'"&amp;$A346&amp;"'!t"&amp;$B346+59)</f>
        <v>0</v>
      </c>
    </row>
    <row r="347" spans="1:9" x14ac:dyDescent="0.35">
      <c r="A347" s="180">
        <f t="shared" si="6"/>
        <v>9</v>
      </c>
      <c r="B347" s="180">
        <f>COUNTIF(A$1:A347,A347)</f>
        <v>20</v>
      </c>
      <c r="C347" s="180">
        <f t="array" aca="1" ref="C347" ca="1">INDIRECT("'"&amp;A347&amp;"'!F"&amp;B347+59)</f>
        <v>0</v>
      </c>
      <c r="D347" s="180">
        <f t="array" aca="1" ref="D347" ca="1">INDIRECT("'"&amp;$A347&amp;"'!O"&amp;$B347+59)</f>
        <v>0</v>
      </c>
      <c r="E347" s="180">
        <f t="array" aca="1" ref="E347" ca="1">INDIRECT("'"&amp;$A347&amp;"'!P"&amp;$B347+59)</f>
        <v>0</v>
      </c>
      <c r="F347" s="180">
        <f t="array" aca="1" ref="F347" ca="1">INDIRECT("'"&amp;$A347&amp;"'!Q"&amp;$B347+59)</f>
        <v>0</v>
      </c>
      <c r="G347" s="180">
        <f t="array" aca="1" ref="G347" ca="1">INDIRECT("'"&amp;$A347&amp;"'!R"&amp;$B347+59)</f>
        <v>0</v>
      </c>
      <c r="H347" s="180">
        <f t="array" aca="1" ref="H347" ca="1">INDIRECT("'"&amp;$A347&amp;"'!S"&amp;$B347+59)</f>
        <v>0</v>
      </c>
      <c r="I347" s="180">
        <f t="array" aca="1" ref="I347" ca="1">INDIRECT("'"&amp;$A347&amp;"'!t"&amp;$B347+59)</f>
        <v>0</v>
      </c>
    </row>
    <row r="348" spans="1:9" x14ac:dyDescent="0.35">
      <c r="A348" s="180">
        <f t="shared" si="6"/>
        <v>9</v>
      </c>
      <c r="B348" s="180">
        <f>COUNTIF(A$1:A348,A348)</f>
        <v>21</v>
      </c>
      <c r="C348" s="180">
        <f t="array" aca="1" ref="C348" ca="1">INDIRECT("'"&amp;A348&amp;"'!F"&amp;B348+59)</f>
        <v>0</v>
      </c>
      <c r="D348" s="180">
        <f t="array" aca="1" ref="D348" ca="1">INDIRECT("'"&amp;$A348&amp;"'!O"&amp;$B348+59)</f>
        <v>0</v>
      </c>
      <c r="E348" s="180">
        <f t="array" aca="1" ref="E348" ca="1">INDIRECT("'"&amp;$A348&amp;"'!P"&amp;$B348+59)</f>
        <v>0</v>
      </c>
      <c r="F348" s="180">
        <f t="array" aca="1" ref="F348" ca="1">INDIRECT("'"&amp;$A348&amp;"'!Q"&amp;$B348+59)</f>
        <v>0</v>
      </c>
      <c r="G348" s="180">
        <f t="array" aca="1" ref="G348" ca="1">INDIRECT("'"&amp;$A348&amp;"'!R"&amp;$B348+59)</f>
        <v>0</v>
      </c>
      <c r="H348" s="180">
        <f t="array" aca="1" ref="H348" ca="1">INDIRECT("'"&amp;$A348&amp;"'!S"&amp;$B348+59)</f>
        <v>0</v>
      </c>
      <c r="I348" s="180">
        <f t="array" aca="1" ref="I348" ca="1">INDIRECT("'"&amp;$A348&amp;"'!t"&amp;$B348+59)</f>
        <v>0</v>
      </c>
    </row>
    <row r="349" spans="1:9" x14ac:dyDescent="0.35">
      <c r="A349" s="180">
        <f t="shared" si="6"/>
        <v>9</v>
      </c>
      <c r="B349" s="180">
        <f>COUNTIF(A$1:A349,A349)</f>
        <v>22</v>
      </c>
      <c r="C349" s="180">
        <f t="array" aca="1" ref="C349" ca="1">INDIRECT("'"&amp;A349&amp;"'!F"&amp;B349+59)</f>
        <v>0</v>
      </c>
      <c r="D349" s="180">
        <f t="array" aca="1" ref="D349" ca="1">INDIRECT("'"&amp;$A349&amp;"'!O"&amp;$B349+59)</f>
        <v>0</v>
      </c>
      <c r="E349" s="180">
        <f t="array" aca="1" ref="E349" ca="1">INDIRECT("'"&amp;$A349&amp;"'!P"&amp;$B349+59)</f>
        <v>0</v>
      </c>
      <c r="F349" s="180">
        <f t="array" aca="1" ref="F349" ca="1">INDIRECT("'"&amp;$A349&amp;"'!Q"&amp;$B349+59)</f>
        <v>0</v>
      </c>
      <c r="G349" s="180">
        <f t="array" aca="1" ref="G349" ca="1">INDIRECT("'"&amp;$A349&amp;"'!R"&amp;$B349+59)</f>
        <v>0</v>
      </c>
      <c r="H349" s="180">
        <f t="array" aca="1" ref="H349" ca="1">INDIRECT("'"&amp;$A349&amp;"'!S"&amp;$B349+59)</f>
        <v>0</v>
      </c>
      <c r="I349" s="180">
        <f t="array" aca="1" ref="I349" ca="1">INDIRECT("'"&amp;$A349&amp;"'!t"&amp;$B349+59)</f>
        <v>0</v>
      </c>
    </row>
    <row r="350" spans="1:9" x14ac:dyDescent="0.35">
      <c r="A350" s="180">
        <f t="shared" si="6"/>
        <v>9</v>
      </c>
      <c r="B350" s="180">
        <f>COUNTIF(A$1:A350,A350)</f>
        <v>23</v>
      </c>
      <c r="C350" s="180">
        <f t="array" aca="1" ref="C350" ca="1">INDIRECT("'"&amp;A350&amp;"'!F"&amp;B350+59)</f>
        <v>0</v>
      </c>
      <c r="D350" s="180">
        <f t="array" aca="1" ref="D350" ca="1">INDIRECT("'"&amp;$A350&amp;"'!O"&amp;$B350+59)</f>
        <v>0</v>
      </c>
      <c r="E350" s="180">
        <f t="array" aca="1" ref="E350" ca="1">INDIRECT("'"&amp;$A350&amp;"'!P"&amp;$B350+59)</f>
        <v>0</v>
      </c>
      <c r="F350" s="180">
        <f t="array" aca="1" ref="F350" ca="1">INDIRECT("'"&amp;$A350&amp;"'!Q"&amp;$B350+59)</f>
        <v>0</v>
      </c>
      <c r="G350" s="180">
        <f t="array" aca="1" ref="G350" ca="1">INDIRECT("'"&amp;$A350&amp;"'!R"&amp;$B350+59)</f>
        <v>0</v>
      </c>
      <c r="H350" s="180">
        <f t="array" aca="1" ref="H350" ca="1">INDIRECT("'"&amp;$A350&amp;"'!S"&amp;$B350+59)</f>
        <v>0</v>
      </c>
      <c r="I350" s="180">
        <f t="array" aca="1" ref="I350" ca="1">INDIRECT("'"&amp;$A350&amp;"'!t"&amp;$B350+59)</f>
        <v>0</v>
      </c>
    </row>
    <row r="351" spans="1:9" x14ac:dyDescent="0.35">
      <c r="A351" s="180">
        <f t="shared" si="6"/>
        <v>9</v>
      </c>
      <c r="B351" s="180">
        <f>COUNTIF(A$1:A351,A351)</f>
        <v>24</v>
      </c>
      <c r="C351" s="180">
        <f t="array" aca="1" ref="C351" ca="1">INDIRECT("'"&amp;A351&amp;"'!F"&amp;B351+59)</f>
        <v>0</v>
      </c>
      <c r="D351" s="180">
        <f t="array" aca="1" ref="D351" ca="1">INDIRECT("'"&amp;$A351&amp;"'!O"&amp;$B351+59)</f>
        <v>0</v>
      </c>
      <c r="E351" s="180">
        <f t="array" aca="1" ref="E351" ca="1">INDIRECT("'"&amp;$A351&amp;"'!P"&amp;$B351+59)</f>
        <v>0</v>
      </c>
      <c r="F351" s="180">
        <f t="array" aca="1" ref="F351" ca="1">INDIRECT("'"&amp;$A351&amp;"'!Q"&amp;$B351+59)</f>
        <v>0</v>
      </c>
      <c r="G351" s="180">
        <f t="array" aca="1" ref="G351" ca="1">INDIRECT("'"&amp;$A351&amp;"'!R"&amp;$B351+59)</f>
        <v>0</v>
      </c>
      <c r="H351" s="180">
        <f t="array" aca="1" ref="H351" ca="1">INDIRECT("'"&amp;$A351&amp;"'!S"&amp;$B351+59)</f>
        <v>0</v>
      </c>
      <c r="I351" s="180">
        <f t="array" aca="1" ref="I351" ca="1">INDIRECT("'"&amp;$A351&amp;"'!t"&amp;$B351+59)</f>
        <v>0</v>
      </c>
    </row>
    <row r="352" spans="1:9" x14ac:dyDescent="0.35">
      <c r="A352" s="180">
        <f t="shared" si="6"/>
        <v>9</v>
      </c>
      <c r="B352" s="180">
        <f>COUNTIF(A$1:A352,A352)</f>
        <v>25</v>
      </c>
      <c r="C352" s="180">
        <f t="array" aca="1" ref="C352" ca="1">INDIRECT("'"&amp;A352&amp;"'!F"&amp;B352+59)</f>
        <v>0</v>
      </c>
      <c r="D352" s="180">
        <f t="array" aca="1" ref="D352" ca="1">INDIRECT("'"&amp;$A352&amp;"'!O"&amp;$B352+59)</f>
        <v>0</v>
      </c>
      <c r="E352" s="180">
        <f t="array" aca="1" ref="E352" ca="1">INDIRECT("'"&amp;$A352&amp;"'!P"&amp;$B352+59)</f>
        <v>0</v>
      </c>
      <c r="F352" s="180">
        <f t="array" aca="1" ref="F352" ca="1">INDIRECT("'"&amp;$A352&amp;"'!Q"&amp;$B352+59)</f>
        <v>0</v>
      </c>
      <c r="G352" s="180">
        <f t="array" aca="1" ref="G352" ca="1">INDIRECT("'"&amp;$A352&amp;"'!R"&amp;$B352+59)</f>
        <v>0</v>
      </c>
      <c r="H352" s="180">
        <f t="array" aca="1" ref="H352" ca="1">INDIRECT("'"&amp;$A352&amp;"'!S"&amp;$B352+59)</f>
        <v>0</v>
      </c>
      <c r="I352" s="180">
        <f t="array" aca="1" ref="I352" ca="1">INDIRECT("'"&amp;$A352&amp;"'!t"&amp;$B352+59)</f>
        <v>0</v>
      </c>
    </row>
    <row r="353" spans="1:9" x14ac:dyDescent="0.35">
      <c r="A353" s="180">
        <f t="shared" si="6"/>
        <v>9</v>
      </c>
      <c r="B353" s="180">
        <f>COUNTIF(A$1:A353,A353)</f>
        <v>26</v>
      </c>
      <c r="C353" s="180">
        <f t="array" aca="1" ref="C353" ca="1">INDIRECT("'"&amp;A353&amp;"'!F"&amp;B353+59)</f>
        <v>0</v>
      </c>
      <c r="D353" s="180">
        <f t="array" aca="1" ref="D353" ca="1">INDIRECT("'"&amp;$A353&amp;"'!O"&amp;$B353+59)</f>
        <v>0</v>
      </c>
      <c r="E353" s="180">
        <f t="array" aca="1" ref="E353" ca="1">INDIRECT("'"&amp;$A353&amp;"'!P"&amp;$B353+59)</f>
        <v>0</v>
      </c>
      <c r="F353" s="180">
        <f t="array" aca="1" ref="F353" ca="1">INDIRECT("'"&amp;$A353&amp;"'!Q"&amp;$B353+59)</f>
        <v>0</v>
      </c>
      <c r="G353" s="180">
        <f t="array" aca="1" ref="G353" ca="1">INDIRECT("'"&amp;$A353&amp;"'!R"&amp;$B353+59)</f>
        <v>0</v>
      </c>
      <c r="H353" s="180">
        <f t="array" aca="1" ref="H353" ca="1">INDIRECT("'"&amp;$A353&amp;"'!S"&amp;$B353+59)</f>
        <v>0</v>
      </c>
      <c r="I353" s="180">
        <f t="array" aca="1" ref="I353" ca="1">INDIRECT("'"&amp;$A353&amp;"'!t"&amp;$B353+59)</f>
        <v>0</v>
      </c>
    </row>
    <row r="354" spans="1:9" x14ac:dyDescent="0.35">
      <c r="A354" s="180">
        <f t="shared" si="6"/>
        <v>9</v>
      </c>
      <c r="B354" s="180">
        <f>COUNTIF(A$1:A354,A354)</f>
        <v>27</v>
      </c>
      <c r="C354" s="180">
        <f t="array" aca="1" ref="C354" ca="1">INDIRECT("'"&amp;A354&amp;"'!F"&amp;B354+59)</f>
        <v>0</v>
      </c>
      <c r="D354" s="180">
        <f t="array" aca="1" ref="D354" ca="1">INDIRECT("'"&amp;$A354&amp;"'!O"&amp;$B354+59)</f>
        <v>0</v>
      </c>
      <c r="E354" s="180">
        <f t="array" aca="1" ref="E354" ca="1">INDIRECT("'"&amp;$A354&amp;"'!P"&amp;$B354+59)</f>
        <v>0</v>
      </c>
      <c r="F354" s="180">
        <f t="array" aca="1" ref="F354" ca="1">INDIRECT("'"&amp;$A354&amp;"'!Q"&amp;$B354+59)</f>
        <v>0</v>
      </c>
      <c r="G354" s="180">
        <f t="array" aca="1" ref="G354" ca="1">INDIRECT("'"&amp;$A354&amp;"'!R"&amp;$B354+59)</f>
        <v>0</v>
      </c>
      <c r="H354" s="180">
        <f t="array" aca="1" ref="H354" ca="1">INDIRECT("'"&amp;$A354&amp;"'!S"&amp;$B354+59)</f>
        <v>0</v>
      </c>
      <c r="I354" s="180">
        <f t="array" aca="1" ref="I354" ca="1">INDIRECT("'"&amp;$A354&amp;"'!t"&amp;$B354+59)</f>
        <v>0</v>
      </c>
    </row>
    <row r="355" spans="1:9" x14ac:dyDescent="0.35">
      <c r="A355" s="180">
        <f t="shared" si="6"/>
        <v>9</v>
      </c>
      <c r="B355" s="180">
        <f>COUNTIF(A$1:A355,A355)</f>
        <v>28</v>
      </c>
      <c r="C355" s="180">
        <f t="array" aca="1" ref="C355" ca="1">INDIRECT("'"&amp;A355&amp;"'!F"&amp;B355+59)</f>
        <v>0</v>
      </c>
      <c r="D355" s="180">
        <f t="array" aca="1" ref="D355" ca="1">INDIRECT("'"&amp;$A355&amp;"'!O"&amp;$B355+59)</f>
        <v>0</v>
      </c>
      <c r="E355" s="180">
        <f t="array" aca="1" ref="E355" ca="1">INDIRECT("'"&amp;$A355&amp;"'!P"&amp;$B355+59)</f>
        <v>0</v>
      </c>
      <c r="F355" s="180">
        <f t="array" aca="1" ref="F355" ca="1">INDIRECT("'"&amp;$A355&amp;"'!Q"&amp;$B355+59)</f>
        <v>0</v>
      </c>
      <c r="G355" s="180">
        <f t="array" aca="1" ref="G355" ca="1">INDIRECT("'"&amp;$A355&amp;"'!R"&amp;$B355+59)</f>
        <v>0</v>
      </c>
      <c r="H355" s="180">
        <f t="array" aca="1" ref="H355" ca="1">INDIRECT("'"&amp;$A355&amp;"'!S"&amp;$B355+59)</f>
        <v>0</v>
      </c>
      <c r="I355" s="180">
        <f t="array" aca="1" ref="I355" ca="1">INDIRECT("'"&amp;$A355&amp;"'!t"&amp;$B355+59)</f>
        <v>0</v>
      </c>
    </row>
    <row r="356" spans="1:9" x14ac:dyDescent="0.35">
      <c r="A356" s="180">
        <f t="shared" si="6"/>
        <v>9</v>
      </c>
      <c r="B356" s="180">
        <f>COUNTIF(A$1:A356,A356)</f>
        <v>29</v>
      </c>
      <c r="C356" s="180">
        <f t="array" aca="1" ref="C356" ca="1">INDIRECT("'"&amp;A356&amp;"'!F"&amp;B356+59)</f>
        <v>0</v>
      </c>
      <c r="D356" s="180">
        <f t="array" aca="1" ref="D356" ca="1">INDIRECT("'"&amp;$A356&amp;"'!O"&amp;$B356+59)</f>
        <v>0</v>
      </c>
      <c r="E356" s="180">
        <f t="array" aca="1" ref="E356" ca="1">INDIRECT("'"&amp;$A356&amp;"'!P"&amp;$B356+59)</f>
        <v>0</v>
      </c>
      <c r="F356" s="180">
        <f t="array" aca="1" ref="F356" ca="1">INDIRECT("'"&amp;$A356&amp;"'!Q"&amp;$B356+59)</f>
        <v>0</v>
      </c>
      <c r="G356" s="180">
        <f t="array" aca="1" ref="G356" ca="1">INDIRECT("'"&amp;$A356&amp;"'!R"&amp;$B356+59)</f>
        <v>0</v>
      </c>
      <c r="H356" s="180">
        <f t="array" aca="1" ref="H356" ca="1">INDIRECT("'"&amp;$A356&amp;"'!S"&amp;$B356+59)</f>
        <v>0</v>
      </c>
      <c r="I356" s="180">
        <f t="array" aca="1" ref="I356" ca="1">INDIRECT("'"&amp;$A356&amp;"'!t"&amp;$B356+59)</f>
        <v>0</v>
      </c>
    </row>
    <row r="357" spans="1:9" x14ac:dyDescent="0.35">
      <c r="A357" s="180">
        <f t="shared" si="6"/>
        <v>9</v>
      </c>
      <c r="B357" s="180">
        <f>COUNTIF(A$1:A357,A357)</f>
        <v>30</v>
      </c>
      <c r="C357" s="180">
        <f t="array" aca="1" ref="C357" ca="1">INDIRECT("'"&amp;A357&amp;"'!F"&amp;B357+59)</f>
        <v>0</v>
      </c>
      <c r="D357" s="180">
        <f t="array" aca="1" ref="D357" ca="1">INDIRECT("'"&amp;$A357&amp;"'!O"&amp;$B357+59)</f>
        <v>0</v>
      </c>
      <c r="E357" s="180">
        <f t="array" aca="1" ref="E357" ca="1">INDIRECT("'"&amp;$A357&amp;"'!P"&amp;$B357+59)</f>
        <v>0</v>
      </c>
      <c r="F357" s="180">
        <f t="array" aca="1" ref="F357" ca="1">INDIRECT("'"&amp;$A357&amp;"'!Q"&amp;$B357+59)</f>
        <v>0</v>
      </c>
      <c r="G357" s="180">
        <f t="array" aca="1" ref="G357" ca="1">INDIRECT("'"&amp;$A357&amp;"'!R"&amp;$B357+59)</f>
        <v>0</v>
      </c>
      <c r="H357" s="180">
        <f t="array" aca="1" ref="H357" ca="1">INDIRECT("'"&amp;$A357&amp;"'!S"&amp;$B357+59)</f>
        <v>0</v>
      </c>
      <c r="I357" s="180">
        <f t="array" aca="1" ref="I357" ca="1">INDIRECT("'"&amp;$A357&amp;"'!t"&amp;$B357+59)</f>
        <v>0</v>
      </c>
    </row>
    <row r="358" spans="1:9" x14ac:dyDescent="0.35">
      <c r="A358" s="180">
        <f t="shared" si="6"/>
        <v>9</v>
      </c>
      <c r="B358" s="180">
        <f>COUNTIF(A$1:A358,A358)</f>
        <v>31</v>
      </c>
      <c r="C358" s="180">
        <f t="array" aca="1" ref="C358" ca="1">INDIRECT("'"&amp;A358&amp;"'!F"&amp;B358+59)</f>
        <v>0</v>
      </c>
      <c r="D358" s="180">
        <f t="array" aca="1" ref="D358" ca="1">INDIRECT("'"&amp;$A358&amp;"'!O"&amp;$B358+59)</f>
        <v>0</v>
      </c>
      <c r="E358" s="180">
        <f t="array" aca="1" ref="E358" ca="1">INDIRECT("'"&amp;$A358&amp;"'!P"&amp;$B358+59)</f>
        <v>0</v>
      </c>
      <c r="F358" s="180">
        <f t="array" aca="1" ref="F358" ca="1">INDIRECT("'"&amp;$A358&amp;"'!Q"&amp;$B358+59)</f>
        <v>0</v>
      </c>
      <c r="G358" s="180">
        <f t="array" aca="1" ref="G358" ca="1">INDIRECT("'"&amp;$A358&amp;"'!R"&amp;$B358+59)</f>
        <v>0</v>
      </c>
      <c r="H358" s="180">
        <f t="array" aca="1" ref="H358" ca="1">INDIRECT("'"&amp;$A358&amp;"'!S"&amp;$B358+59)</f>
        <v>0</v>
      </c>
      <c r="I358" s="180">
        <f t="array" aca="1" ref="I358" ca="1">INDIRECT("'"&amp;$A358&amp;"'!t"&amp;$B358+59)</f>
        <v>0</v>
      </c>
    </row>
    <row r="359" spans="1:9" x14ac:dyDescent="0.35">
      <c r="A359" s="180">
        <f t="shared" si="6"/>
        <v>9</v>
      </c>
      <c r="B359" s="180">
        <f>COUNTIF(A$1:A359,A359)</f>
        <v>32</v>
      </c>
      <c r="C359" s="180">
        <f t="array" aca="1" ref="C359" ca="1">INDIRECT("'"&amp;A359&amp;"'!F"&amp;B359+59)</f>
        <v>0</v>
      </c>
      <c r="D359" s="180">
        <f t="array" aca="1" ref="D359" ca="1">INDIRECT("'"&amp;$A359&amp;"'!O"&amp;$B359+59)</f>
        <v>0</v>
      </c>
      <c r="E359" s="180">
        <f t="array" aca="1" ref="E359" ca="1">INDIRECT("'"&amp;$A359&amp;"'!P"&amp;$B359+59)</f>
        <v>0</v>
      </c>
      <c r="F359" s="180">
        <f t="array" aca="1" ref="F359" ca="1">INDIRECT("'"&amp;$A359&amp;"'!Q"&amp;$B359+59)</f>
        <v>0</v>
      </c>
      <c r="G359" s="180">
        <f t="array" aca="1" ref="G359" ca="1">INDIRECT("'"&amp;$A359&amp;"'!R"&amp;$B359+59)</f>
        <v>0</v>
      </c>
      <c r="H359" s="180">
        <f t="array" aca="1" ref="H359" ca="1">INDIRECT("'"&amp;$A359&amp;"'!S"&amp;$B359+59)</f>
        <v>0</v>
      </c>
      <c r="I359" s="180">
        <f t="array" aca="1" ref="I359" ca="1">INDIRECT("'"&amp;$A359&amp;"'!t"&amp;$B359+59)</f>
        <v>0</v>
      </c>
    </row>
    <row r="360" spans="1:9" x14ac:dyDescent="0.35">
      <c r="A360" s="180">
        <f t="shared" si="6"/>
        <v>9</v>
      </c>
      <c r="B360" s="180">
        <f>COUNTIF(A$1:A360,A360)</f>
        <v>33</v>
      </c>
      <c r="C360" s="180">
        <f t="array" aca="1" ref="C360" ca="1">INDIRECT("'"&amp;A360&amp;"'!F"&amp;B360+59)</f>
        <v>0</v>
      </c>
      <c r="D360" s="180">
        <f t="array" aca="1" ref="D360" ca="1">INDIRECT("'"&amp;$A360&amp;"'!O"&amp;$B360+59)</f>
        <v>0</v>
      </c>
      <c r="E360" s="180">
        <f t="array" aca="1" ref="E360" ca="1">INDIRECT("'"&amp;$A360&amp;"'!P"&amp;$B360+59)</f>
        <v>0</v>
      </c>
      <c r="F360" s="180">
        <f t="array" aca="1" ref="F360" ca="1">INDIRECT("'"&amp;$A360&amp;"'!Q"&amp;$B360+59)</f>
        <v>0</v>
      </c>
      <c r="G360" s="180">
        <f t="array" aca="1" ref="G360" ca="1">INDIRECT("'"&amp;$A360&amp;"'!R"&amp;$B360+59)</f>
        <v>0</v>
      </c>
      <c r="H360" s="180">
        <f t="array" aca="1" ref="H360" ca="1">INDIRECT("'"&amp;$A360&amp;"'!S"&amp;$B360+59)</f>
        <v>0</v>
      </c>
      <c r="I360" s="180">
        <f t="array" aca="1" ref="I360" ca="1">INDIRECT("'"&amp;$A360&amp;"'!t"&amp;$B360+59)</f>
        <v>0</v>
      </c>
    </row>
    <row r="361" spans="1:9" x14ac:dyDescent="0.35">
      <c r="A361" s="180">
        <f t="shared" si="6"/>
        <v>9</v>
      </c>
      <c r="B361" s="180">
        <f>COUNTIF(A$1:A361,A361)</f>
        <v>34</v>
      </c>
      <c r="C361" s="180">
        <f t="array" aca="1" ref="C361" ca="1">INDIRECT("'"&amp;A361&amp;"'!F"&amp;B361+59)</f>
        <v>0</v>
      </c>
      <c r="D361" s="180">
        <f t="array" aca="1" ref="D361" ca="1">INDIRECT("'"&amp;$A361&amp;"'!O"&amp;$B361+59)</f>
        <v>0</v>
      </c>
      <c r="E361" s="180">
        <f t="array" aca="1" ref="E361" ca="1">INDIRECT("'"&amp;$A361&amp;"'!P"&amp;$B361+59)</f>
        <v>0</v>
      </c>
      <c r="F361" s="180">
        <f t="array" aca="1" ref="F361" ca="1">INDIRECT("'"&amp;$A361&amp;"'!Q"&amp;$B361+59)</f>
        <v>0</v>
      </c>
      <c r="G361" s="180">
        <f t="array" aca="1" ref="G361" ca="1">INDIRECT("'"&amp;$A361&amp;"'!R"&amp;$B361+59)</f>
        <v>0</v>
      </c>
      <c r="H361" s="180">
        <f t="array" aca="1" ref="H361" ca="1">INDIRECT("'"&amp;$A361&amp;"'!S"&amp;$B361+59)</f>
        <v>0</v>
      </c>
      <c r="I361" s="180">
        <f t="array" aca="1" ref="I361" ca="1">INDIRECT("'"&amp;$A361&amp;"'!t"&amp;$B361+59)</f>
        <v>0</v>
      </c>
    </row>
    <row r="362" spans="1:9" x14ac:dyDescent="0.35">
      <c r="A362" s="180">
        <f t="shared" si="6"/>
        <v>9</v>
      </c>
      <c r="B362" s="180">
        <f>COUNTIF(A$1:A362,A362)</f>
        <v>35</v>
      </c>
      <c r="C362" s="180">
        <f t="array" aca="1" ref="C362" ca="1">INDIRECT("'"&amp;A362&amp;"'!F"&amp;B362+59)</f>
        <v>0</v>
      </c>
      <c r="D362" s="180">
        <f t="array" aca="1" ref="D362" ca="1">INDIRECT("'"&amp;$A362&amp;"'!O"&amp;$B362+59)</f>
        <v>0</v>
      </c>
      <c r="E362" s="180">
        <f t="array" aca="1" ref="E362" ca="1">INDIRECT("'"&amp;$A362&amp;"'!P"&amp;$B362+59)</f>
        <v>0</v>
      </c>
      <c r="F362" s="180">
        <f t="array" aca="1" ref="F362" ca="1">INDIRECT("'"&amp;$A362&amp;"'!Q"&amp;$B362+59)</f>
        <v>0</v>
      </c>
      <c r="G362" s="180">
        <f t="array" aca="1" ref="G362" ca="1">INDIRECT("'"&amp;$A362&amp;"'!R"&amp;$B362+59)</f>
        <v>0</v>
      </c>
      <c r="H362" s="180">
        <f t="array" aca="1" ref="H362" ca="1">INDIRECT("'"&amp;$A362&amp;"'!S"&amp;$B362+59)</f>
        <v>0</v>
      </c>
      <c r="I362" s="180">
        <f t="array" aca="1" ref="I362" ca="1">INDIRECT("'"&amp;$A362&amp;"'!t"&amp;$B362+59)</f>
        <v>0</v>
      </c>
    </row>
    <row r="363" spans="1:9" x14ac:dyDescent="0.35">
      <c r="A363" s="180">
        <f t="shared" si="6"/>
        <v>9</v>
      </c>
      <c r="B363" s="180">
        <f>COUNTIF(A$1:A363,A363)</f>
        <v>36</v>
      </c>
      <c r="C363" s="180">
        <f t="array" aca="1" ref="C363" ca="1">INDIRECT("'"&amp;A363&amp;"'!F"&amp;B363+59)</f>
        <v>0</v>
      </c>
      <c r="D363" s="180">
        <f t="array" aca="1" ref="D363" ca="1">INDIRECT("'"&amp;$A363&amp;"'!O"&amp;$B363+59)</f>
        <v>0</v>
      </c>
      <c r="E363" s="180">
        <f t="array" aca="1" ref="E363" ca="1">INDIRECT("'"&amp;$A363&amp;"'!P"&amp;$B363+59)</f>
        <v>0</v>
      </c>
      <c r="F363" s="180">
        <f t="array" aca="1" ref="F363" ca="1">INDIRECT("'"&amp;$A363&amp;"'!Q"&amp;$B363+59)</f>
        <v>0</v>
      </c>
      <c r="G363" s="180">
        <f t="array" aca="1" ref="G363" ca="1">INDIRECT("'"&amp;$A363&amp;"'!R"&amp;$B363+59)</f>
        <v>0</v>
      </c>
      <c r="H363" s="180">
        <f t="array" aca="1" ref="H363" ca="1">INDIRECT("'"&amp;$A363&amp;"'!S"&amp;$B363+59)</f>
        <v>0</v>
      </c>
      <c r="I363" s="180">
        <f t="array" aca="1" ref="I363" ca="1">INDIRECT("'"&amp;$A363&amp;"'!t"&amp;$B363+59)</f>
        <v>0</v>
      </c>
    </row>
    <row r="364" spans="1:9" x14ac:dyDescent="0.35">
      <c r="A364" s="180">
        <f t="shared" si="6"/>
        <v>9</v>
      </c>
      <c r="B364" s="180">
        <f>COUNTIF(A$1:A364,A364)</f>
        <v>37</v>
      </c>
      <c r="C364" s="180">
        <f t="array" aca="1" ref="C364" ca="1">INDIRECT("'"&amp;A364&amp;"'!F"&amp;B364+59)</f>
        <v>0</v>
      </c>
      <c r="D364" s="180">
        <f t="array" aca="1" ref="D364" ca="1">INDIRECT("'"&amp;$A364&amp;"'!O"&amp;$B364+59)</f>
        <v>0</v>
      </c>
      <c r="E364" s="180">
        <f t="array" aca="1" ref="E364" ca="1">INDIRECT("'"&amp;$A364&amp;"'!P"&amp;$B364+59)</f>
        <v>0</v>
      </c>
      <c r="F364" s="180">
        <f t="array" aca="1" ref="F364" ca="1">INDIRECT("'"&amp;$A364&amp;"'!Q"&amp;$B364+59)</f>
        <v>0</v>
      </c>
      <c r="G364" s="180">
        <f t="array" aca="1" ref="G364" ca="1">INDIRECT("'"&amp;$A364&amp;"'!R"&amp;$B364+59)</f>
        <v>0</v>
      </c>
      <c r="H364" s="180">
        <f t="array" aca="1" ref="H364" ca="1">INDIRECT("'"&amp;$A364&amp;"'!S"&amp;$B364+59)</f>
        <v>0</v>
      </c>
      <c r="I364" s="180">
        <f t="array" aca="1" ref="I364" ca="1">INDIRECT("'"&amp;$A364&amp;"'!t"&amp;$B364+59)</f>
        <v>0</v>
      </c>
    </row>
    <row r="365" spans="1:9" x14ac:dyDescent="0.35">
      <c r="A365" s="180">
        <f t="shared" si="6"/>
        <v>9</v>
      </c>
      <c r="B365" s="180">
        <f>COUNTIF(A$1:A365,A365)</f>
        <v>38</v>
      </c>
      <c r="C365" s="180">
        <f t="array" aca="1" ref="C365" ca="1">INDIRECT("'"&amp;A365&amp;"'!F"&amp;B365+59)</f>
        <v>0</v>
      </c>
      <c r="D365" s="180">
        <f t="array" aca="1" ref="D365" ca="1">INDIRECT("'"&amp;$A365&amp;"'!O"&amp;$B365+59)</f>
        <v>0</v>
      </c>
      <c r="E365" s="180">
        <f t="array" aca="1" ref="E365" ca="1">INDIRECT("'"&amp;$A365&amp;"'!P"&amp;$B365+59)</f>
        <v>0</v>
      </c>
      <c r="F365" s="180">
        <f t="array" aca="1" ref="F365" ca="1">INDIRECT("'"&amp;$A365&amp;"'!Q"&amp;$B365+59)</f>
        <v>0</v>
      </c>
      <c r="G365" s="180">
        <f t="array" aca="1" ref="G365" ca="1">INDIRECT("'"&amp;$A365&amp;"'!R"&amp;$B365+59)</f>
        <v>0</v>
      </c>
      <c r="H365" s="180">
        <f t="array" aca="1" ref="H365" ca="1">INDIRECT("'"&amp;$A365&amp;"'!S"&amp;$B365+59)</f>
        <v>0</v>
      </c>
      <c r="I365" s="180">
        <f t="array" aca="1" ref="I365" ca="1">INDIRECT("'"&amp;$A365&amp;"'!t"&amp;$B365+59)</f>
        <v>0</v>
      </c>
    </row>
    <row r="366" spans="1:9" x14ac:dyDescent="0.35">
      <c r="A366" s="180">
        <f t="shared" si="6"/>
        <v>9</v>
      </c>
      <c r="B366" s="180">
        <f>COUNTIF(A$1:A366,A366)</f>
        <v>39</v>
      </c>
      <c r="C366" s="180">
        <f t="array" aca="1" ref="C366" ca="1">INDIRECT("'"&amp;A366&amp;"'!F"&amp;B366+59)</f>
        <v>0</v>
      </c>
      <c r="D366" s="180">
        <f t="array" aca="1" ref="D366" ca="1">INDIRECT("'"&amp;$A366&amp;"'!O"&amp;$B366+59)</f>
        <v>0</v>
      </c>
      <c r="E366" s="180">
        <f t="array" aca="1" ref="E366" ca="1">INDIRECT("'"&amp;$A366&amp;"'!P"&amp;$B366+59)</f>
        <v>0</v>
      </c>
      <c r="F366" s="180">
        <f t="array" aca="1" ref="F366" ca="1">INDIRECT("'"&amp;$A366&amp;"'!Q"&amp;$B366+59)</f>
        <v>0</v>
      </c>
      <c r="G366" s="180">
        <f t="array" aca="1" ref="G366" ca="1">INDIRECT("'"&amp;$A366&amp;"'!R"&amp;$B366+59)</f>
        <v>0</v>
      </c>
      <c r="H366" s="180">
        <f t="array" aca="1" ref="H366" ca="1">INDIRECT("'"&amp;$A366&amp;"'!S"&amp;$B366+59)</f>
        <v>0</v>
      </c>
      <c r="I366" s="180">
        <f t="array" aca="1" ref="I366" ca="1">INDIRECT("'"&amp;$A366&amp;"'!t"&amp;$B366+59)</f>
        <v>0</v>
      </c>
    </row>
    <row r="367" spans="1:9" x14ac:dyDescent="0.35">
      <c r="A367" s="180">
        <f t="shared" si="6"/>
        <v>9</v>
      </c>
      <c r="B367" s="180">
        <f>COUNTIF(A$1:A367,A367)</f>
        <v>40</v>
      </c>
      <c r="C367" s="180">
        <f t="array" aca="1" ref="C367" ca="1">INDIRECT("'"&amp;A367&amp;"'!F"&amp;B367+59)</f>
        <v>0</v>
      </c>
      <c r="D367" s="180">
        <f t="array" aca="1" ref="D367" ca="1">INDIRECT("'"&amp;$A367&amp;"'!O"&amp;$B367+59)</f>
        <v>0</v>
      </c>
      <c r="E367" s="180">
        <f t="array" aca="1" ref="E367" ca="1">INDIRECT("'"&amp;$A367&amp;"'!P"&amp;$B367+59)</f>
        <v>0</v>
      </c>
      <c r="F367" s="180">
        <f t="array" aca="1" ref="F367" ca="1">INDIRECT("'"&amp;$A367&amp;"'!Q"&amp;$B367+59)</f>
        <v>0</v>
      </c>
      <c r="G367" s="180">
        <f t="array" aca="1" ref="G367" ca="1">INDIRECT("'"&amp;$A367&amp;"'!R"&amp;$B367+59)</f>
        <v>0</v>
      </c>
      <c r="H367" s="180">
        <f t="array" aca="1" ref="H367" ca="1">INDIRECT("'"&amp;$A367&amp;"'!S"&amp;$B367+59)</f>
        <v>0</v>
      </c>
      <c r="I367" s="180">
        <f t="array" aca="1" ref="I367" ca="1">INDIRECT("'"&amp;$A367&amp;"'!t"&amp;$B367+59)</f>
        <v>0</v>
      </c>
    </row>
    <row r="368" spans="1:9" x14ac:dyDescent="0.35">
      <c r="A368" s="180">
        <f t="shared" si="6"/>
        <v>9</v>
      </c>
      <c r="B368" s="180">
        <f>COUNTIF(A$1:A368,A368)</f>
        <v>41</v>
      </c>
      <c r="C368" s="180">
        <f t="array" aca="1" ref="C368" ca="1">INDIRECT("'"&amp;A368&amp;"'!F"&amp;B368+59)</f>
        <v>0</v>
      </c>
      <c r="D368" s="180">
        <f t="array" aca="1" ref="D368" ca="1">INDIRECT("'"&amp;$A368&amp;"'!O"&amp;$B368+59)</f>
        <v>0</v>
      </c>
      <c r="E368" s="180">
        <f t="array" aca="1" ref="E368" ca="1">INDIRECT("'"&amp;$A368&amp;"'!P"&amp;$B368+59)</f>
        <v>0</v>
      </c>
      <c r="F368" s="180">
        <f t="array" aca="1" ref="F368" ca="1">INDIRECT("'"&amp;$A368&amp;"'!Q"&amp;$B368+59)</f>
        <v>0</v>
      </c>
      <c r="G368" s="180">
        <f t="array" aca="1" ref="G368" ca="1">INDIRECT("'"&amp;$A368&amp;"'!R"&amp;$B368+59)</f>
        <v>0</v>
      </c>
      <c r="H368" s="180">
        <f t="array" aca="1" ref="H368" ca="1">INDIRECT("'"&amp;$A368&amp;"'!S"&amp;$B368+59)</f>
        <v>0</v>
      </c>
      <c r="I368" s="180">
        <f t="array" aca="1" ref="I368" ca="1">INDIRECT("'"&amp;$A368&amp;"'!t"&amp;$B368+59)</f>
        <v>0</v>
      </c>
    </row>
    <row r="369" spans="1:9" x14ac:dyDescent="0.35">
      <c r="A369" s="180">
        <f t="shared" si="6"/>
        <v>10</v>
      </c>
      <c r="B369" s="180">
        <f>COUNTIF(A$1:A369,A369)</f>
        <v>1</v>
      </c>
      <c r="C369" s="180">
        <f t="array" aca="1" ref="C369" ca="1">INDIRECT("'"&amp;A369&amp;"'!F"&amp;B369+59)</f>
        <v>0</v>
      </c>
      <c r="D369" s="180">
        <f t="array" aca="1" ref="D369" ca="1">INDIRECT("'"&amp;$A369&amp;"'!O"&amp;$B369+59)</f>
        <v>0</v>
      </c>
      <c r="E369" s="180">
        <f t="array" aca="1" ref="E369" ca="1">INDIRECT("'"&amp;$A369&amp;"'!P"&amp;$B369+59)</f>
        <v>0</v>
      </c>
      <c r="F369" s="180">
        <f t="array" aca="1" ref="F369" ca="1">INDIRECT("'"&amp;$A369&amp;"'!Q"&amp;$B369+59)</f>
        <v>0</v>
      </c>
      <c r="G369" s="180">
        <f t="array" aca="1" ref="G369" ca="1">INDIRECT("'"&amp;$A369&amp;"'!R"&amp;$B369+59)</f>
        <v>0</v>
      </c>
      <c r="H369" s="180">
        <f t="array" aca="1" ref="H369" ca="1">INDIRECT("'"&amp;$A369&amp;"'!S"&amp;$B369+59)</f>
        <v>0</v>
      </c>
      <c r="I369" s="180">
        <f t="array" aca="1" ref="I369" ca="1">INDIRECT("'"&amp;$A369&amp;"'!t"&amp;$B369+59)</f>
        <v>0</v>
      </c>
    </row>
    <row r="370" spans="1:9" x14ac:dyDescent="0.35">
      <c r="A370" s="180">
        <f t="shared" si="6"/>
        <v>10</v>
      </c>
      <c r="B370" s="180">
        <f>COUNTIF(A$1:A370,A370)</f>
        <v>2</v>
      </c>
      <c r="C370" s="180">
        <f t="array" aca="1" ref="C370" ca="1">INDIRECT("'"&amp;A370&amp;"'!F"&amp;B370+59)</f>
        <v>0</v>
      </c>
      <c r="D370" s="180">
        <f t="array" aca="1" ref="D370" ca="1">INDIRECT("'"&amp;$A370&amp;"'!O"&amp;$B370+59)</f>
        <v>0</v>
      </c>
      <c r="E370" s="180">
        <f t="array" aca="1" ref="E370" ca="1">INDIRECT("'"&amp;$A370&amp;"'!P"&amp;$B370+59)</f>
        <v>0</v>
      </c>
      <c r="F370" s="180">
        <f t="array" aca="1" ref="F370" ca="1">INDIRECT("'"&amp;$A370&amp;"'!Q"&amp;$B370+59)</f>
        <v>0</v>
      </c>
      <c r="G370" s="180">
        <f t="array" aca="1" ref="G370" ca="1">INDIRECT("'"&amp;$A370&amp;"'!R"&amp;$B370+59)</f>
        <v>0</v>
      </c>
      <c r="H370" s="180">
        <f t="array" aca="1" ref="H370" ca="1">INDIRECT("'"&amp;$A370&amp;"'!S"&amp;$B370+59)</f>
        <v>0</v>
      </c>
      <c r="I370" s="180">
        <f t="array" aca="1" ref="I370" ca="1">INDIRECT("'"&amp;$A370&amp;"'!t"&amp;$B370+59)</f>
        <v>0</v>
      </c>
    </row>
    <row r="371" spans="1:9" x14ac:dyDescent="0.35">
      <c r="A371" s="180">
        <f t="shared" si="6"/>
        <v>10</v>
      </c>
      <c r="B371" s="180">
        <f>COUNTIF(A$1:A371,A371)</f>
        <v>3</v>
      </c>
      <c r="C371" s="180">
        <f t="array" aca="1" ref="C371" ca="1">INDIRECT("'"&amp;A371&amp;"'!F"&amp;B371+59)</f>
        <v>0</v>
      </c>
      <c r="D371" s="180">
        <f t="array" aca="1" ref="D371" ca="1">INDIRECT("'"&amp;$A371&amp;"'!O"&amp;$B371+59)</f>
        <v>0</v>
      </c>
      <c r="E371" s="180">
        <f t="array" aca="1" ref="E371" ca="1">INDIRECT("'"&amp;$A371&amp;"'!P"&amp;$B371+59)</f>
        <v>0</v>
      </c>
      <c r="F371" s="180">
        <f t="array" aca="1" ref="F371" ca="1">INDIRECT("'"&amp;$A371&amp;"'!Q"&amp;$B371+59)</f>
        <v>0</v>
      </c>
      <c r="G371" s="180">
        <f t="array" aca="1" ref="G371" ca="1">INDIRECT("'"&amp;$A371&amp;"'!R"&amp;$B371+59)</f>
        <v>0</v>
      </c>
      <c r="H371" s="180">
        <f t="array" aca="1" ref="H371" ca="1">INDIRECT("'"&amp;$A371&amp;"'!S"&amp;$B371+59)</f>
        <v>0</v>
      </c>
      <c r="I371" s="180">
        <f t="array" aca="1" ref="I371" ca="1">INDIRECT("'"&amp;$A371&amp;"'!t"&amp;$B371+59)</f>
        <v>0</v>
      </c>
    </row>
    <row r="372" spans="1:9" x14ac:dyDescent="0.35">
      <c r="A372" s="180">
        <f t="shared" si="6"/>
        <v>10</v>
      </c>
      <c r="B372" s="180">
        <f>COUNTIF(A$1:A372,A372)</f>
        <v>4</v>
      </c>
      <c r="C372" s="180">
        <f t="array" aca="1" ref="C372" ca="1">INDIRECT("'"&amp;A372&amp;"'!F"&amp;B372+59)</f>
        <v>0</v>
      </c>
      <c r="D372" s="180">
        <f t="array" aca="1" ref="D372" ca="1">INDIRECT("'"&amp;$A372&amp;"'!O"&amp;$B372+59)</f>
        <v>0</v>
      </c>
      <c r="E372" s="180">
        <f t="array" aca="1" ref="E372" ca="1">INDIRECT("'"&amp;$A372&amp;"'!P"&amp;$B372+59)</f>
        <v>0</v>
      </c>
      <c r="F372" s="180">
        <f t="array" aca="1" ref="F372" ca="1">INDIRECT("'"&amp;$A372&amp;"'!Q"&amp;$B372+59)</f>
        <v>0</v>
      </c>
      <c r="G372" s="180">
        <f t="array" aca="1" ref="G372" ca="1">INDIRECT("'"&amp;$A372&amp;"'!R"&amp;$B372+59)</f>
        <v>0</v>
      </c>
      <c r="H372" s="180">
        <f t="array" aca="1" ref="H372" ca="1">INDIRECT("'"&amp;$A372&amp;"'!S"&amp;$B372+59)</f>
        <v>0</v>
      </c>
      <c r="I372" s="180">
        <f t="array" aca="1" ref="I372" ca="1">INDIRECT("'"&amp;$A372&amp;"'!t"&amp;$B372+59)</f>
        <v>0</v>
      </c>
    </row>
    <row r="373" spans="1:9" x14ac:dyDescent="0.35">
      <c r="A373" s="180">
        <f t="shared" si="6"/>
        <v>10</v>
      </c>
      <c r="B373" s="180">
        <f>COUNTIF(A$1:A373,A373)</f>
        <v>5</v>
      </c>
      <c r="C373" s="180">
        <f t="array" aca="1" ref="C373" ca="1">INDIRECT("'"&amp;A373&amp;"'!F"&amp;B373+59)</f>
        <v>0</v>
      </c>
      <c r="D373" s="180">
        <f t="array" aca="1" ref="D373" ca="1">INDIRECT("'"&amp;$A373&amp;"'!O"&amp;$B373+59)</f>
        <v>0</v>
      </c>
      <c r="E373" s="180">
        <f t="array" aca="1" ref="E373" ca="1">INDIRECT("'"&amp;$A373&amp;"'!P"&amp;$B373+59)</f>
        <v>0</v>
      </c>
      <c r="F373" s="180">
        <f t="array" aca="1" ref="F373" ca="1">INDIRECT("'"&amp;$A373&amp;"'!Q"&amp;$B373+59)</f>
        <v>0</v>
      </c>
      <c r="G373" s="180">
        <f t="array" aca="1" ref="G373" ca="1">INDIRECT("'"&amp;$A373&amp;"'!R"&amp;$B373+59)</f>
        <v>0</v>
      </c>
      <c r="H373" s="180">
        <f t="array" aca="1" ref="H373" ca="1">INDIRECT("'"&amp;$A373&amp;"'!S"&amp;$B373+59)</f>
        <v>0</v>
      </c>
      <c r="I373" s="180">
        <f t="array" aca="1" ref="I373" ca="1">INDIRECT("'"&amp;$A373&amp;"'!t"&amp;$B373+59)</f>
        <v>0</v>
      </c>
    </row>
    <row r="374" spans="1:9" x14ac:dyDescent="0.35">
      <c r="A374" s="180">
        <f t="shared" si="6"/>
        <v>10</v>
      </c>
      <c r="B374" s="180">
        <f>COUNTIF(A$1:A374,A374)</f>
        <v>6</v>
      </c>
      <c r="C374" s="180">
        <f t="array" aca="1" ref="C374" ca="1">INDIRECT("'"&amp;A374&amp;"'!F"&amp;B374+59)</f>
        <v>0</v>
      </c>
      <c r="D374" s="180">
        <f t="array" aca="1" ref="D374" ca="1">INDIRECT("'"&amp;$A374&amp;"'!O"&amp;$B374+59)</f>
        <v>0</v>
      </c>
      <c r="E374" s="180">
        <f t="array" aca="1" ref="E374" ca="1">INDIRECT("'"&amp;$A374&amp;"'!P"&amp;$B374+59)</f>
        <v>0</v>
      </c>
      <c r="F374" s="180">
        <f t="array" aca="1" ref="F374" ca="1">INDIRECT("'"&amp;$A374&amp;"'!Q"&amp;$B374+59)</f>
        <v>0</v>
      </c>
      <c r="G374" s="180">
        <f t="array" aca="1" ref="G374" ca="1">INDIRECT("'"&amp;$A374&amp;"'!R"&amp;$B374+59)</f>
        <v>0</v>
      </c>
      <c r="H374" s="180">
        <f t="array" aca="1" ref="H374" ca="1">INDIRECT("'"&amp;$A374&amp;"'!S"&amp;$B374+59)</f>
        <v>0</v>
      </c>
      <c r="I374" s="180">
        <f t="array" aca="1" ref="I374" ca="1">INDIRECT("'"&amp;$A374&amp;"'!t"&amp;$B374+59)</f>
        <v>0</v>
      </c>
    </row>
    <row r="375" spans="1:9" x14ac:dyDescent="0.35">
      <c r="A375" s="180">
        <f t="shared" si="6"/>
        <v>10</v>
      </c>
      <c r="B375" s="180">
        <f>COUNTIF(A$1:A375,A375)</f>
        <v>7</v>
      </c>
      <c r="C375" s="180">
        <f t="array" aca="1" ref="C375" ca="1">INDIRECT("'"&amp;A375&amp;"'!F"&amp;B375+59)</f>
        <v>0</v>
      </c>
      <c r="D375" s="180">
        <f t="array" aca="1" ref="D375" ca="1">INDIRECT("'"&amp;$A375&amp;"'!O"&amp;$B375+59)</f>
        <v>0</v>
      </c>
      <c r="E375" s="180">
        <f t="array" aca="1" ref="E375" ca="1">INDIRECT("'"&amp;$A375&amp;"'!P"&amp;$B375+59)</f>
        <v>0</v>
      </c>
      <c r="F375" s="180">
        <f t="array" aca="1" ref="F375" ca="1">INDIRECT("'"&amp;$A375&amp;"'!Q"&amp;$B375+59)</f>
        <v>0</v>
      </c>
      <c r="G375" s="180">
        <f t="array" aca="1" ref="G375" ca="1">INDIRECT("'"&amp;$A375&amp;"'!R"&amp;$B375+59)</f>
        <v>0</v>
      </c>
      <c r="H375" s="180">
        <f t="array" aca="1" ref="H375" ca="1">INDIRECT("'"&amp;$A375&amp;"'!S"&amp;$B375+59)</f>
        <v>0</v>
      </c>
      <c r="I375" s="180">
        <f t="array" aca="1" ref="I375" ca="1">INDIRECT("'"&amp;$A375&amp;"'!t"&amp;$B375+59)</f>
        <v>0</v>
      </c>
    </row>
    <row r="376" spans="1:9" x14ac:dyDescent="0.35">
      <c r="A376" s="180">
        <f t="shared" si="6"/>
        <v>10</v>
      </c>
      <c r="B376" s="180">
        <f>COUNTIF(A$1:A376,A376)</f>
        <v>8</v>
      </c>
      <c r="C376" s="180">
        <f t="array" aca="1" ref="C376" ca="1">INDIRECT("'"&amp;A376&amp;"'!F"&amp;B376+59)</f>
        <v>0</v>
      </c>
      <c r="D376" s="180">
        <f t="array" aca="1" ref="D376" ca="1">INDIRECT("'"&amp;$A376&amp;"'!O"&amp;$B376+59)</f>
        <v>0</v>
      </c>
      <c r="E376" s="180">
        <f t="array" aca="1" ref="E376" ca="1">INDIRECT("'"&amp;$A376&amp;"'!P"&amp;$B376+59)</f>
        <v>0</v>
      </c>
      <c r="F376" s="180">
        <f t="array" aca="1" ref="F376" ca="1">INDIRECT("'"&amp;$A376&amp;"'!Q"&amp;$B376+59)</f>
        <v>0</v>
      </c>
      <c r="G376" s="180">
        <f t="array" aca="1" ref="G376" ca="1">INDIRECT("'"&amp;$A376&amp;"'!R"&amp;$B376+59)</f>
        <v>0</v>
      </c>
      <c r="H376" s="180">
        <f t="array" aca="1" ref="H376" ca="1">INDIRECT("'"&amp;$A376&amp;"'!S"&amp;$B376+59)</f>
        <v>0</v>
      </c>
      <c r="I376" s="180">
        <f t="array" aca="1" ref="I376" ca="1">INDIRECT("'"&amp;$A376&amp;"'!t"&amp;$B376+59)</f>
        <v>0</v>
      </c>
    </row>
    <row r="377" spans="1:9" x14ac:dyDescent="0.35">
      <c r="A377" s="180">
        <f t="shared" si="6"/>
        <v>10</v>
      </c>
      <c r="B377" s="180">
        <f>COUNTIF(A$1:A377,A377)</f>
        <v>9</v>
      </c>
      <c r="C377" s="180">
        <f t="array" aca="1" ref="C377" ca="1">INDIRECT("'"&amp;A377&amp;"'!F"&amp;B377+59)</f>
        <v>0</v>
      </c>
      <c r="D377" s="180">
        <f t="array" aca="1" ref="D377" ca="1">INDIRECT("'"&amp;$A377&amp;"'!O"&amp;$B377+59)</f>
        <v>0</v>
      </c>
      <c r="E377" s="180">
        <f t="array" aca="1" ref="E377" ca="1">INDIRECT("'"&amp;$A377&amp;"'!P"&amp;$B377+59)</f>
        <v>0</v>
      </c>
      <c r="F377" s="180">
        <f t="array" aca="1" ref="F377" ca="1">INDIRECT("'"&amp;$A377&amp;"'!Q"&amp;$B377+59)</f>
        <v>0</v>
      </c>
      <c r="G377" s="180">
        <f t="array" aca="1" ref="G377" ca="1">INDIRECT("'"&amp;$A377&amp;"'!R"&amp;$B377+59)</f>
        <v>0</v>
      </c>
      <c r="H377" s="180">
        <f t="array" aca="1" ref="H377" ca="1">INDIRECT("'"&amp;$A377&amp;"'!S"&amp;$B377+59)</f>
        <v>0</v>
      </c>
      <c r="I377" s="180">
        <f t="array" aca="1" ref="I377" ca="1">INDIRECT("'"&amp;$A377&amp;"'!t"&amp;$B377+59)</f>
        <v>0</v>
      </c>
    </row>
    <row r="378" spans="1:9" x14ac:dyDescent="0.35">
      <c r="A378" s="180">
        <f t="shared" si="6"/>
        <v>10</v>
      </c>
      <c r="B378" s="180">
        <f>COUNTIF(A$1:A378,A378)</f>
        <v>10</v>
      </c>
      <c r="C378" s="180">
        <f t="array" aca="1" ref="C378" ca="1">INDIRECT("'"&amp;A378&amp;"'!F"&amp;B378+59)</f>
        <v>0</v>
      </c>
      <c r="D378" s="180">
        <f t="array" aca="1" ref="D378" ca="1">INDIRECT("'"&amp;$A378&amp;"'!O"&amp;$B378+59)</f>
        <v>0</v>
      </c>
      <c r="E378" s="180">
        <f t="array" aca="1" ref="E378" ca="1">INDIRECT("'"&amp;$A378&amp;"'!P"&amp;$B378+59)</f>
        <v>0</v>
      </c>
      <c r="F378" s="180">
        <f t="array" aca="1" ref="F378" ca="1">INDIRECT("'"&amp;$A378&amp;"'!Q"&amp;$B378+59)</f>
        <v>0</v>
      </c>
      <c r="G378" s="180">
        <f t="array" aca="1" ref="G378" ca="1">INDIRECT("'"&amp;$A378&amp;"'!R"&amp;$B378+59)</f>
        <v>0</v>
      </c>
      <c r="H378" s="180">
        <f t="array" aca="1" ref="H378" ca="1">INDIRECT("'"&amp;$A378&amp;"'!S"&amp;$B378+59)</f>
        <v>0</v>
      </c>
      <c r="I378" s="180">
        <f t="array" aca="1" ref="I378" ca="1">INDIRECT("'"&amp;$A378&amp;"'!t"&amp;$B378+59)</f>
        <v>0</v>
      </c>
    </row>
    <row r="379" spans="1:9" x14ac:dyDescent="0.35">
      <c r="A379" s="180">
        <f t="shared" si="6"/>
        <v>10</v>
      </c>
      <c r="B379" s="180">
        <f>COUNTIF(A$1:A379,A379)</f>
        <v>11</v>
      </c>
      <c r="C379" s="180">
        <f t="array" aca="1" ref="C379" ca="1">INDIRECT("'"&amp;A379&amp;"'!F"&amp;B379+59)</f>
        <v>0</v>
      </c>
      <c r="D379" s="180">
        <f t="array" aca="1" ref="D379" ca="1">INDIRECT("'"&amp;$A379&amp;"'!O"&amp;$B379+59)</f>
        <v>0</v>
      </c>
      <c r="E379" s="180">
        <f t="array" aca="1" ref="E379" ca="1">INDIRECT("'"&amp;$A379&amp;"'!P"&amp;$B379+59)</f>
        <v>0</v>
      </c>
      <c r="F379" s="180">
        <f t="array" aca="1" ref="F379" ca="1">INDIRECT("'"&amp;$A379&amp;"'!Q"&amp;$B379+59)</f>
        <v>0</v>
      </c>
      <c r="G379" s="180">
        <f t="array" aca="1" ref="G379" ca="1">INDIRECT("'"&amp;$A379&amp;"'!R"&amp;$B379+59)</f>
        <v>0</v>
      </c>
      <c r="H379" s="180">
        <f t="array" aca="1" ref="H379" ca="1">INDIRECT("'"&amp;$A379&amp;"'!S"&amp;$B379+59)</f>
        <v>0</v>
      </c>
      <c r="I379" s="180">
        <f t="array" aca="1" ref="I379" ca="1">INDIRECT("'"&amp;$A379&amp;"'!t"&amp;$B379+59)</f>
        <v>0</v>
      </c>
    </row>
    <row r="380" spans="1:9" x14ac:dyDescent="0.35">
      <c r="A380" s="180">
        <f t="shared" si="6"/>
        <v>10</v>
      </c>
      <c r="B380" s="180">
        <f>COUNTIF(A$1:A380,A380)</f>
        <v>12</v>
      </c>
      <c r="C380" s="180">
        <f t="array" aca="1" ref="C380" ca="1">INDIRECT("'"&amp;A380&amp;"'!F"&amp;B380+59)</f>
        <v>0</v>
      </c>
      <c r="D380" s="180">
        <f t="array" aca="1" ref="D380" ca="1">INDIRECT("'"&amp;$A380&amp;"'!O"&amp;$B380+59)</f>
        <v>0</v>
      </c>
      <c r="E380" s="180">
        <f t="array" aca="1" ref="E380" ca="1">INDIRECT("'"&amp;$A380&amp;"'!P"&amp;$B380+59)</f>
        <v>0</v>
      </c>
      <c r="F380" s="180">
        <f t="array" aca="1" ref="F380" ca="1">INDIRECT("'"&amp;$A380&amp;"'!Q"&amp;$B380+59)</f>
        <v>0</v>
      </c>
      <c r="G380" s="180">
        <f t="array" aca="1" ref="G380" ca="1">INDIRECT("'"&amp;$A380&amp;"'!R"&amp;$B380+59)</f>
        <v>0</v>
      </c>
      <c r="H380" s="180">
        <f t="array" aca="1" ref="H380" ca="1">INDIRECT("'"&amp;$A380&amp;"'!S"&amp;$B380+59)</f>
        <v>0</v>
      </c>
      <c r="I380" s="180">
        <f t="array" aca="1" ref="I380" ca="1">INDIRECT("'"&amp;$A380&amp;"'!t"&amp;$B380+59)</f>
        <v>0</v>
      </c>
    </row>
    <row r="381" spans="1:9" x14ac:dyDescent="0.35">
      <c r="A381" s="180">
        <f t="shared" si="6"/>
        <v>10</v>
      </c>
      <c r="B381" s="180">
        <f>COUNTIF(A$1:A381,A381)</f>
        <v>13</v>
      </c>
      <c r="C381" s="180">
        <f t="array" aca="1" ref="C381" ca="1">INDIRECT("'"&amp;A381&amp;"'!F"&amp;B381+59)</f>
        <v>0</v>
      </c>
      <c r="D381" s="180">
        <f t="array" aca="1" ref="D381" ca="1">INDIRECT("'"&amp;$A381&amp;"'!O"&amp;$B381+59)</f>
        <v>0</v>
      </c>
      <c r="E381" s="180">
        <f t="array" aca="1" ref="E381" ca="1">INDIRECT("'"&amp;$A381&amp;"'!P"&amp;$B381+59)</f>
        <v>0</v>
      </c>
      <c r="F381" s="180">
        <f t="array" aca="1" ref="F381" ca="1">INDIRECT("'"&amp;$A381&amp;"'!Q"&amp;$B381+59)</f>
        <v>0</v>
      </c>
      <c r="G381" s="180">
        <f t="array" aca="1" ref="G381" ca="1">INDIRECT("'"&amp;$A381&amp;"'!R"&amp;$B381+59)</f>
        <v>0</v>
      </c>
      <c r="H381" s="180">
        <f t="array" aca="1" ref="H381" ca="1">INDIRECT("'"&amp;$A381&amp;"'!S"&amp;$B381+59)</f>
        <v>0</v>
      </c>
      <c r="I381" s="180">
        <f t="array" aca="1" ref="I381" ca="1">INDIRECT("'"&amp;$A381&amp;"'!t"&amp;$B381+59)</f>
        <v>0</v>
      </c>
    </row>
    <row r="382" spans="1:9" x14ac:dyDescent="0.35">
      <c r="A382" s="180">
        <f t="shared" si="6"/>
        <v>10</v>
      </c>
      <c r="B382" s="180">
        <f>COUNTIF(A$1:A382,A382)</f>
        <v>14</v>
      </c>
      <c r="C382" s="180">
        <f t="array" aca="1" ref="C382" ca="1">INDIRECT("'"&amp;A382&amp;"'!F"&amp;B382+59)</f>
        <v>0</v>
      </c>
      <c r="D382" s="180">
        <f t="array" aca="1" ref="D382" ca="1">INDIRECT("'"&amp;$A382&amp;"'!O"&amp;$B382+59)</f>
        <v>0</v>
      </c>
      <c r="E382" s="180">
        <f t="array" aca="1" ref="E382" ca="1">INDIRECT("'"&amp;$A382&amp;"'!P"&amp;$B382+59)</f>
        <v>0</v>
      </c>
      <c r="F382" s="180">
        <f t="array" aca="1" ref="F382" ca="1">INDIRECT("'"&amp;$A382&amp;"'!Q"&amp;$B382+59)</f>
        <v>0</v>
      </c>
      <c r="G382" s="180">
        <f t="array" aca="1" ref="G382" ca="1">INDIRECT("'"&amp;$A382&amp;"'!R"&amp;$B382+59)</f>
        <v>0</v>
      </c>
      <c r="H382" s="180">
        <f t="array" aca="1" ref="H382" ca="1">INDIRECT("'"&amp;$A382&amp;"'!S"&amp;$B382+59)</f>
        <v>0</v>
      </c>
      <c r="I382" s="180">
        <f t="array" aca="1" ref="I382" ca="1">INDIRECT("'"&amp;$A382&amp;"'!t"&amp;$B382+59)</f>
        <v>0</v>
      </c>
    </row>
    <row r="383" spans="1:9" x14ac:dyDescent="0.35">
      <c r="A383" s="180">
        <f t="shared" si="6"/>
        <v>10</v>
      </c>
      <c r="B383" s="180">
        <f>COUNTIF(A$1:A383,A383)</f>
        <v>15</v>
      </c>
      <c r="C383" s="180">
        <f t="array" aca="1" ref="C383" ca="1">INDIRECT("'"&amp;A383&amp;"'!F"&amp;B383+59)</f>
        <v>0</v>
      </c>
      <c r="D383" s="180">
        <f t="array" aca="1" ref="D383" ca="1">INDIRECT("'"&amp;$A383&amp;"'!O"&amp;$B383+59)</f>
        <v>0</v>
      </c>
      <c r="E383" s="180">
        <f t="array" aca="1" ref="E383" ca="1">INDIRECT("'"&amp;$A383&amp;"'!P"&amp;$B383+59)</f>
        <v>0</v>
      </c>
      <c r="F383" s="180">
        <f t="array" aca="1" ref="F383" ca="1">INDIRECT("'"&amp;$A383&amp;"'!Q"&amp;$B383+59)</f>
        <v>0</v>
      </c>
      <c r="G383" s="180">
        <f t="array" aca="1" ref="G383" ca="1">INDIRECT("'"&amp;$A383&amp;"'!R"&amp;$B383+59)</f>
        <v>0</v>
      </c>
      <c r="H383" s="180">
        <f t="array" aca="1" ref="H383" ca="1">INDIRECT("'"&amp;$A383&amp;"'!S"&amp;$B383+59)</f>
        <v>0</v>
      </c>
      <c r="I383" s="180">
        <f t="array" aca="1" ref="I383" ca="1">INDIRECT("'"&amp;$A383&amp;"'!t"&amp;$B383+59)</f>
        <v>0</v>
      </c>
    </row>
    <row r="384" spans="1:9" x14ac:dyDescent="0.35">
      <c r="A384" s="180">
        <f t="shared" si="6"/>
        <v>10</v>
      </c>
      <c r="B384" s="180">
        <f>COUNTIF(A$1:A384,A384)</f>
        <v>16</v>
      </c>
      <c r="C384" s="180">
        <f t="array" aca="1" ref="C384" ca="1">INDIRECT("'"&amp;A384&amp;"'!F"&amp;B384+59)</f>
        <v>0</v>
      </c>
      <c r="D384" s="180">
        <f t="array" aca="1" ref="D384" ca="1">INDIRECT("'"&amp;$A384&amp;"'!O"&amp;$B384+59)</f>
        <v>0</v>
      </c>
      <c r="E384" s="180">
        <f t="array" aca="1" ref="E384" ca="1">INDIRECT("'"&amp;$A384&amp;"'!P"&amp;$B384+59)</f>
        <v>0</v>
      </c>
      <c r="F384" s="180">
        <f t="array" aca="1" ref="F384" ca="1">INDIRECT("'"&amp;$A384&amp;"'!Q"&amp;$B384+59)</f>
        <v>0</v>
      </c>
      <c r="G384" s="180">
        <f t="array" aca="1" ref="G384" ca="1">INDIRECT("'"&amp;$A384&amp;"'!R"&amp;$B384+59)</f>
        <v>0</v>
      </c>
      <c r="H384" s="180">
        <f t="array" aca="1" ref="H384" ca="1">INDIRECT("'"&amp;$A384&amp;"'!S"&amp;$B384+59)</f>
        <v>0</v>
      </c>
      <c r="I384" s="180">
        <f t="array" aca="1" ref="I384" ca="1">INDIRECT("'"&amp;$A384&amp;"'!t"&amp;$B384+59)</f>
        <v>0</v>
      </c>
    </row>
    <row r="385" spans="1:9" x14ac:dyDescent="0.35">
      <c r="A385" s="180">
        <f t="shared" si="6"/>
        <v>10</v>
      </c>
      <c r="B385" s="180">
        <f>COUNTIF(A$1:A385,A385)</f>
        <v>17</v>
      </c>
      <c r="C385" s="180">
        <f t="array" aca="1" ref="C385" ca="1">INDIRECT("'"&amp;A385&amp;"'!F"&amp;B385+59)</f>
        <v>0</v>
      </c>
      <c r="D385" s="180">
        <f t="array" aca="1" ref="D385" ca="1">INDIRECT("'"&amp;$A385&amp;"'!O"&amp;$B385+59)</f>
        <v>0</v>
      </c>
      <c r="E385" s="180">
        <f t="array" aca="1" ref="E385" ca="1">INDIRECT("'"&amp;$A385&amp;"'!P"&amp;$B385+59)</f>
        <v>0</v>
      </c>
      <c r="F385" s="180">
        <f t="array" aca="1" ref="F385" ca="1">INDIRECT("'"&amp;$A385&amp;"'!Q"&amp;$B385+59)</f>
        <v>0</v>
      </c>
      <c r="G385" s="180">
        <f t="array" aca="1" ref="G385" ca="1">INDIRECT("'"&amp;$A385&amp;"'!R"&amp;$B385+59)</f>
        <v>0</v>
      </c>
      <c r="H385" s="180">
        <f t="array" aca="1" ref="H385" ca="1">INDIRECT("'"&amp;$A385&amp;"'!S"&amp;$B385+59)</f>
        <v>0</v>
      </c>
      <c r="I385" s="180">
        <f t="array" aca="1" ref="I385" ca="1">INDIRECT("'"&amp;$A385&amp;"'!t"&amp;$B385+59)</f>
        <v>0</v>
      </c>
    </row>
    <row r="386" spans="1:9" x14ac:dyDescent="0.35">
      <c r="A386" s="180">
        <f t="shared" ref="A386:A449" si="7">ROUNDDOWN(((ROW()+41)/41),0)</f>
        <v>10</v>
      </c>
      <c r="B386" s="180">
        <f>COUNTIF(A$1:A386,A386)</f>
        <v>18</v>
      </c>
      <c r="C386" s="180">
        <f t="array" aca="1" ref="C386" ca="1">INDIRECT("'"&amp;A386&amp;"'!F"&amp;B386+59)</f>
        <v>0</v>
      </c>
      <c r="D386" s="180">
        <f t="array" aca="1" ref="D386" ca="1">INDIRECT("'"&amp;$A386&amp;"'!O"&amp;$B386+59)</f>
        <v>0</v>
      </c>
      <c r="E386" s="180">
        <f t="array" aca="1" ref="E386" ca="1">INDIRECT("'"&amp;$A386&amp;"'!P"&amp;$B386+59)</f>
        <v>0</v>
      </c>
      <c r="F386" s="180">
        <f t="array" aca="1" ref="F386" ca="1">INDIRECT("'"&amp;$A386&amp;"'!Q"&amp;$B386+59)</f>
        <v>0</v>
      </c>
      <c r="G386" s="180">
        <f t="array" aca="1" ref="G386" ca="1">INDIRECT("'"&amp;$A386&amp;"'!R"&amp;$B386+59)</f>
        <v>0</v>
      </c>
      <c r="H386" s="180">
        <f t="array" aca="1" ref="H386" ca="1">INDIRECT("'"&amp;$A386&amp;"'!S"&amp;$B386+59)</f>
        <v>0</v>
      </c>
      <c r="I386" s="180">
        <f t="array" aca="1" ref="I386" ca="1">INDIRECT("'"&amp;$A386&amp;"'!t"&amp;$B386+59)</f>
        <v>0</v>
      </c>
    </row>
    <row r="387" spans="1:9" x14ac:dyDescent="0.35">
      <c r="A387" s="180">
        <f t="shared" si="7"/>
        <v>10</v>
      </c>
      <c r="B387" s="180">
        <f>COUNTIF(A$1:A387,A387)</f>
        <v>19</v>
      </c>
      <c r="C387" s="180">
        <f t="array" aca="1" ref="C387" ca="1">INDIRECT("'"&amp;A387&amp;"'!F"&amp;B387+59)</f>
        <v>0</v>
      </c>
      <c r="D387" s="180">
        <f t="array" aca="1" ref="D387" ca="1">INDIRECT("'"&amp;$A387&amp;"'!O"&amp;$B387+59)</f>
        <v>0</v>
      </c>
      <c r="E387" s="180">
        <f t="array" aca="1" ref="E387" ca="1">INDIRECT("'"&amp;$A387&amp;"'!P"&amp;$B387+59)</f>
        <v>0</v>
      </c>
      <c r="F387" s="180">
        <f t="array" aca="1" ref="F387" ca="1">INDIRECT("'"&amp;$A387&amp;"'!Q"&amp;$B387+59)</f>
        <v>0</v>
      </c>
      <c r="G387" s="180">
        <f t="array" aca="1" ref="G387" ca="1">INDIRECT("'"&amp;$A387&amp;"'!R"&amp;$B387+59)</f>
        <v>0</v>
      </c>
      <c r="H387" s="180">
        <f t="array" aca="1" ref="H387" ca="1">INDIRECT("'"&amp;$A387&amp;"'!S"&amp;$B387+59)</f>
        <v>0</v>
      </c>
      <c r="I387" s="180">
        <f t="array" aca="1" ref="I387" ca="1">INDIRECT("'"&amp;$A387&amp;"'!t"&amp;$B387+59)</f>
        <v>0</v>
      </c>
    </row>
    <row r="388" spans="1:9" x14ac:dyDescent="0.35">
      <c r="A388" s="180">
        <f t="shared" si="7"/>
        <v>10</v>
      </c>
      <c r="B388" s="180">
        <f>COUNTIF(A$1:A388,A388)</f>
        <v>20</v>
      </c>
      <c r="C388" s="180">
        <f t="array" aca="1" ref="C388" ca="1">INDIRECT("'"&amp;A388&amp;"'!F"&amp;B388+59)</f>
        <v>0</v>
      </c>
      <c r="D388" s="180">
        <f t="array" aca="1" ref="D388" ca="1">INDIRECT("'"&amp;$A388&amp;"'!O"&amp;$B388+59)</f>
        <v>0</v>
      </c>
      <c r="E388" s="180">
        <f t="array" aca="1" ref="E388" ca="1">INDIRECT("'"&amp;$A388&amp;"'!P"&amp;$B388+59)</f>
        <v>0</v>
      </c>
      <c r="F388" s="180">
        <f t="array" aca="1" ref="F388" ca="1">INDIRECT("'"&amp;$A388&amp;"'!Q"&amp;$B388+59)</f>
        <v>0</v>
      </c>
      <c r="G388" s="180">
        <f t="array" aca="1" ref="G388" ca="1">INDIRECT("'"&amp;$A388&amp;"'!R"&amp;$B388+59)</f>
        <v>0</v>
      </c>
      <c r="H388" s="180">
        <f t="array" aca="1" ref="H388" ca="1">INDIRECT("'"&amp;$A388&amp;"'!S"&amp;$B388+59)</f>
        <v>0</v>
      </c>
      <c r="I388" s="180">
        <f t="array" aca="1" ref="I388" ca="1">INDIRECT("'"&amp;$A388&amp;"'!t"&amp;$B388+59)</f>
        <v>0</v>
      </c>
    </row>
    <row r="389" spans="1:9" x14ac:dyDescent="0.35">
      <c r="A389" s="180">
        <f t="shared" si="7"/>
        <v>10</v>
      </c>
      <c r="B389" s="180">
        <f>COUNTIF(A$1:A389,A389)</f>
        <v>21</v>
      </c>
      <c r="C389" s="180">
        <f t="array" aca="1" ref="C389" ca="1">INDIRECT("'"&amp;A389&amp;"'!F"&amp;B389+59)</f>
        <v>0</v>
      </c>
      <c r="D389" s="180">
        <f t="array" aca="1" ref="D389" ca="1">INDIRECT("'"&amp;$A389&amp;"'!O"&amp;$B389+59)</f>
        <v>0</v>
      </c>
      <c r="E389" s="180">
        <f t="array" aca="1" ref="E389" ca="1">INDIRECT("'"&amp;$A389&amp;"'!P"&amp;$B389+59)</f>
        <v>0</v>
      </c>
      <c r="F389" s="180">
        <f t="array" aca="1" ref="F389" ca="1">INDIRECT("'"&amp;$A389&amp;"'!Q"&amp;$B389+59)</f>
        <v>0</v>
      </c>
      <c r="G389" s="180">
        <f t="array" aca="1" ref="G389" ca="1">INDIRECT("'"&amp;$A389&amp;"'!R"&amp;$B389+59)</f>
        <v>0</v>
      </c>
      <c r="H389" s="180">
        <f t="array" aca="1" ref="H389" ca="1">INDIRECT("'"&amp;$A389&amp;"'!S"&amp;$B389+59)</f>
        <v>0</v>
      </c>
      <c r="I389" s="180">
        <f t="array" aca="1" ref="I389" ca="1">INDIRECT("'"&amp;$A389&amp;"'!t"&amp;$B389+59)</f>
        <v>0</v>
      </c>
    </row>
    <row r="390" spans="1:9" x14ac:dyDescent="0.35">
      <c r="A390" s="180">
        <f t="shared" si="7"/>
        <v>10</v>
      </c>
      <c r="B390" s="180">
        <f>COUNTIF(A$1:A390,A390)</f>
        <v>22</v>
      </c>
      <c r="C390" s="180">
        <f t="array" aca="1" ref="C390" ca="1">INDIRECT("'"&amp;A390&amp;"'!F"&amp;B390+59)</f>
        <v>0</v>
      </c>
      <c r="D390" s="180">
        <f t="array" aca="1" ref="D390" ca="1">INDIRECT("'"&amp;$A390&amp;"'!O"&amp;$B390+59)</f>
        <v>0</v>
      </c>
      <c r="E390" s="180">
        <f t="array" aca="1" ref="E390" ca="1">INDIRECT("'"&amp;$A390&amp;"'!P"&amp;$B390+59)</f>
        <v>0</v>
      </c>
      <c r="F390" s="180">
        <f t="array" aca="1" ref="F390" ca="1">INDIRECT("'"&amp;$A390&amp;"'!Q"&amp;$B390+59)</f>
        <v>0</v>
      </c>
      <c r="G390" s="180">
        <f t="array" aca="1" ref="G390" ca="1">INDIRECT("'"&amp;$A390&amp;"'!R"&amp;$B390+59)</f>
        <v>0</v>
      </c>
      <c r="H390" s="180">
        <f t="array" aca="1" ref="H390" ca="1">INDIRECT("'"&amp;$A390&amp;"'!S"&amp;$B390+59)</f>
        <v>0</v>
      </c>
      <c r="I390" s="180">
        <f t="array" aca="1" ref="I390" ca="1">INDIRECT("'"&amp;$A390&amp;"'!t"&amp;$B390+59)</f>
        <v>0</v>
      </c>
    </row>
    <row r="391" spans="1:9" x14ac:dyDescent="0.35">
      <c r="A391" s="180">
        <f t="shared" si="7"/>
        <v>10</v>
      </c>
      <c r="B391" s="180">
        <f>COUNTIF(A$1:A391,A391)</f>
        <v>23</v>
      </c>
      <c r="C391" s="180">
        <f t="array" aca="1" ref="C391" ca="1">INDIRECT("'"&amp;A391&amp;"'!F"&amp;B391+59)</f>
        <v>0</v>
      </c>
      <c r="D391" s="180">
        <f t="array" aca="1" ref="D391" ca="1">INDIRECT("'"&amp;$A391&amp;"'!O"&amp;$B391+59)</f>
        <v>0</v>
      </c>
      <c r="E391" s="180">
        <f t="array" aca="1" ref="E391" ca="1">INDIRECT("'"&amp;$A391&amp;"'!P"&amp;$B391+59)</f>
        <v>0</v>
      </c>
      <c r="F391" s="180">
        <f t="array" aca="1" ref="F391" ca="1">INDIRECT("'"&amp;$A391&amp;"'!Q"&amp;$B391+59)</f>
        <v>0</v>
      </c>
      <c r="G391" s="180">
        <f t="array" aca="1" ref="G391" ca="1">INDIRECT("'"&amp;$A391&amp;"'!R"&amp;$B391+59)</f>
        <v>0</v>
      </c>
      <c r="H391" s="180">
        <f t="array" aca="1" ref="H391" ca="1">INDIRECT("'"&amp;$A391&amp;"'!S"&amp;$B391+59)</f>
        <v>0</v>
      </c>
      <c r="I391" s="180">
        <f t="array" aca="1" ref="I391" ca="1">INDIRECT("'"&amp;$A391&amp;"'!t"&amp;$B391+59)</f>
        <v>0</v>
      </c>
    </row>
    <row r="392" spans="1:9" x14ac:dyDescent="0.35">
      <c r="A392" s="180">
        <f t="shared" si="7"/>
        <v>10</v>
      </c>
      <c r="B392" s="180">
        <f>COUNTIF(A$1:A392,A392)</f>
        <v>24</v>
      </c>
      <c r="C392" s="180">
        <f t="array" aca="1" ref="C392" ca="1">INDIRECT("'"&amp;A392&amp;"'!F"&amp;B392+59)</f>
        <v>0</v>
      </c>
      <c r="D392" s="180">
        <f t="array" aca="1" ref="D392" ca="1">INDIRECT("'"&amp;$A392&amp;"'!O"&amp;$B392+59)</f>
        <v>0</v>
      </c>
      <c r="E392" s="180">
        <f t="array" aca="1" ref="E392" ca="1">INDIRECT("'"&amp;$A392&amp;"'!P"&amp;$B392+59)</f>
        <v>0</v>
      </c>
      <c r="F392" s="180">
        <f t="array" aca="1" ref="F392" ca="1">INDIRECT("'"&amp;$A392&amp;"'!Q"&amp;$B392+59)</f>
        <v>0</v>
      </c>
      <c r="G392" s="180">
        <f t="array" aca="1" ref="G392" ca="1">INDIRECT("'"&amp;$A392&amp;"'!R"&amp;$B392+59)</f>
        <v>0</v>
      </c>
      <c r="H392" s="180">
        <f t="array" aca="1" ref="H392" ca="1">INDIRECT("'"&amp;$A392&amp;"'!S"&amp;$B392+59)</f>
        <v>0</v>
      </c>
      <c r="I392" s="180">
        <f t="array" aca="1" ref="I392" ca="1">INDIRECT("'"&amp;$A392&amp;"'!t"&amp;$B392+59)</f>
        <v>0</v>
      </c>
    </row>
    <row r="393" spans="1:9" x14ac:dyDescent="0.35">
      <c r="A393" s="180">
        <f t="shared" si="7"/>
        <v>10</v>
      </c>
      <c r="B393" s="180">
        <f>COUNTIF(A$1:A393,A393)</f>
        <v>25</v>
      </c>
      <c r="C393" s="180">
        <f t="array" aca="1" ref="C393" ca="1">INDIRECT("'"&amp;A393&amp;"'!F"&amp;B393+59)</f>
        <v>0</v>
      </c>
      <c r="D393" s="180">
        <f t="array" aca="1" ref="D393" ca="1">INDIRECT("'"&amp;$A393&amp;"'!O"&amp;$B393+59)</f>
        <v>0</v>
      </c>
      <c r="E393" s="180">
        <f t="array" aca="1" ref="E393" ca="1">INDIRECT("'"&amp;$A393&amp;"'!P"&amp;$B393+59)</f>
        <v>0</v>
      </c>
      <c r="F393" s="180">
        <f t="array" aca="1" ref="F393" ca="1">INDIRECT("'"&amp;$A393&amp;"'!Q"&amp;$B393+59)</f>
        <v>0</v>
      </c>
      <c r="G393" s="180">
        <f t="array" aca="1" ref="G393" ca="1">INDIRECT("'"&amp;$A393&amp;"'!R"&amp;$B393+59)</f>
        <v>0</v>
      </c>
      <c r="H393" s="180">
        <f t="array" aca="1" ref="H393" ca="1">INDIRECT("'"&amp;$A393&amp;"'!S"&amp;$B393+59)</f>
        <v>0</v>
      </c>
      <c r="I393" s="180">
        <f t="array" aca="1" ref="I393" ca="1">INDIRECT("'"&amp;$A393&amp;"'!t"&amp;$B393+59)</f>
        <v>0</v>
      </c>
    </row>
    <row r="394" spans="1:9" x14ac:dyDescent="0.35">
      <c r="A394" s="180">
        <f t="shared" si="7"/>
        <v>10</v>
      </c>
      <c r="B394" s="180">
        <f>COUNTIF(A$1:A394,A394)</f>
        <v>26</v>
      </c>
      <c r="C394" s="180">
        <f t="array" aca="1" ref="C394" ca="1">INDIRECT("'"&amp;A394&amp;"'!F"&amp;B394+59)</f>
        <v>0</v>
      </c>
      <c r="D394" s="180">
        <f t="array" aca="1" ref="D394" ca="1">INDIRECT("'"&amp;$A394&amp;"'!O"&amp;$B394+59)</f>
        <v>0</v>
      </c>
      <c r="E394" s="180">
        <f t="array" aca="1" ref="E394" ca="1">INDIRECT("'"&amp;$A394&amp;"'!P"&amp;$B394+59)</f>
        <v>0</v>
      </c>
      <c r="F394" s="180">
        <f t="array" aca="1" ref="F394" ca="1">INDIRECT("'"&amp;$A394&amp;"'!Q"&amp;$B394+59)</f>
        <v>0</v>
      </c>
      <c r="G394" s="180">
        <f t="array" aca="1" ref="G394" ca="1">INDIRECT("'"&amp;$A394&amp;"'!R"&amp;$B394+59)</f>
        <v>0</v>
      </c>
      <c r="H394" s="180">
        <f t="array" aca="1" ref="H394" ca="1">INDIRECT("'"&amp;$A394&amp;"'!S"&amp;$B394+59)</f>
        <v>0</v>
      </c>
      <c r="I394" s="180">
        <f t="array" aca="1" ref="I394" ca="1">INDIRECT("'"&amp;$A394&amp;"'!t"&amp;$B394+59)</f>
        <v>0</v>
      </c>
    </row>
    <row r="395" spans="1:9" x14ac:dyDescent="0.35">
      <c r="A395" s="180">
        <f t="shared" si="7"/>
        <v>10</v>
      </c>
      <c r="B395" s="180">
        <f>COUNTIF(A$1:A395,A395)</f>
        <v>27</v>
      </c>
      <c r="C395" s="180">
        <f t="array" aca="1" ref="C395" ca="1">INDIRECT("'"&amp;A395&amp;"'!F"&amp;B395+59)</f>
        <v>0</v>
      </c>
      <c r="D395" s="180">
        <f t="array" aca="1" ref="D395" ca="1">INDIRECT("'"&amp;$A395&amp;"'!O"&amp;$B395+59)</f>
        <v>0</v>
      </c>
      <c r="E395" s="180">
        <f t="array" aca="1" ref="E395" ca="1">INDIRECT("'"&amp;$A395&amp;"'!P"&amp;$B395+59)</f>
        <v>0</v>
      </c>
      <c r="F395" s="180">
        <f t="array" aca="1" ref="F395" ca="1">INDIRECT("'"&amp;$A395&amp;"'!Q"&amp;$B395+59)</f>
        <v>0</v>
      </c>
      <c r="G395" s="180">
        <f t="array" aca="1" ref="G395" ca="1">INDIRECT("'"&amp;$A395&amp;"'!R"&amp;$B395+59)</f>
        <v>0</v>
      </c>
      <c r="H395" s="180">
        <f t="array" aca="1" ref="H395" ca="1">INDIRECT("'"&amp;$A395&amp;"'!S"&amp;$B395+59)</f>
        <v>0</v>
      </c>
      <c r="I395" s="180">
        <f t="array" aca="1" ref="I395" ca="1">INDIRECT("'"&amp;$A395&amp;"'!t"&amp;$B395+59)</f>
        <v>0</v>
      </c>
    </row>
    <row r="396" spans="1:9" x14ac:dyDescent="0.35">
      <c r="A396" s="180">
        <f t="shared" si="7"/>
        <v>10</v>
      </c>
      <c r="B396" s="180">
        <f>COUNTIF(A$1:A396,A396)</f>
        <v>28</v>
      </c>
      <c r="C396" s="180">
        <f t="array" aca="1" ref="C396" ca="1">INDIRECT("'"&amp;A396&amp;"'!F"&amp;B396+59)</f>
        <v>0</v>
      </c>
      <c r="D396" s="180">
        <f t="array" aca="1" ref="D396" ca="1">INDIRECT("'"&amp;$A396&amp;"'!O"&amp;$B396+59)</f>
        <v>0</v>
      </c>
      <c r="E396" s="180">
        <f t="array" aca="1" ref="E396" ca="1">INDIRECT("'"&amp;$A396&amp;"'!P"&amp;$B396+59)</f>
        <v>0</v>
      </c>
      <c r="F396" s="180">
        <f t="array" aca="1" ref="F396" ca="1">INDIRECT("'"&amp;$A396&amp;"'!Q"&amp;$B396+59)</f>
        <v>0</v>
      </c>
      <c r="G396" s="180">
        <f t="array" aca="1" ref="G396" ca="1">INDIRECT("'"&amp;$A396&amp;"'!R"&amp;$B396+59)</f>
        <v>0</v>
      </c>
      <c r="H396" s="180">
        <f t="array" aca="1" ref="H396" ca="1">INDIRECT("'"&amp;$A396&amp;"'!S"&amp;$B396+59)</f>
        <v>0</v>
      </c>
      <c r="I396" s="180">
        <f t="array" aca="1" ref="I396" ca="1">INDIRECT("'"&amp;$A396&amp;"'!t"&amp;$B396+59)</f>
        <v>0</v>
      </c>
    </row>
    <row r="397" spans="1:9" x14ac:dyDescent="0.35">
      <c r="A397" s="180">
        <f t="shared" si="7"/>
        <v>10</v>
      </c>
      <c r="B397" s="180">
        <f>COUNTIF(A$1:A397,A397)</f>
        <v>29</v>
      </c>
      <c r="C397" s="180">
        <f t="array" aca="1" ref="C397" ca="1">INDIRECT("'"&amp;A397&amp;"'!F"&amp;B397+59)</f>
        <v>0</v>
      </c>
      <c r="D397" s="180">
        <f t="array" aca="1" ref="D397" ca="1">INDIRECT("'"&amp;$A397&amp;"'!O"&amp;$B397+59)</f>
        <v>0</v>
      </c>
      <c r="E397" s="180">
        <f t="array" aca="1" ref="E397" ca="1">INDIRECT("'"&amp;$A397&amp;"'!P"&amp;$B397+59)</f>
        <v>0</v>
      </c>
      <c r="F397" s="180">
        <f t="array" aca="1" ref="F397" ca="1">INDIRECT("'"&amp;$A397&amp;"'!Q"&amp;$B397+59)</f>
        <v>0</v>
      </c>
      <c r="G397" s="180">
        <f t="array" aca="1" ref="G397" ca="1">INDIRECT("'"&amp;$A397&amp;"'!R"&amp;$B397+59)</f>
        <v>0</v>
      </c>
      <c r="H397" s="180">
        <f t="array" aca="1" ref="H397" ca="1">INDIRECT("'"&amp;$A397&amp;"'!S"&amp;$B397+59)</f>
        <v>0</v>
      </c>
      <c r="I397" s="180">
        <f t="array" aca="1" ref="I397" ca="1">INDIRECT("'"&amp;$A397&amp;"'!t"&amp;$B397+59)</f>
        <v>0</v>
      </c>
    </row>
    <row r="398" spans="1:9" x14ac:dyDescent="0.35">
      <c r="A398" s="180">
        <f t="shared" si="7"/>
        <v>10</v>
      </c>
      <c r="B398" s="180">
        <f>COUNTIF(A$1:A398,A398)</f>
        <v>30</v>
      </c>
      <c r="C398" s="180">
        <f t="array" aca="1" ref="C398" ca="1">INDIRECT("'"&amp;A398&amp;"'!F"&amp;B398+59)</f>
        <v>0</v>
      </c>
      <c r="D398" s="180">
        <f t="array" aca="1" ref="D398" ca="1">INDIRECT("'"&amp;$A398&amp;"'!O"&amp;$B398+59)</f>
        <v>0</v>
      </c>
      <c r="E398" s="180">
        <f t="array" aca="1" ref="E398" ca="1">INDIRECT("'"&amp;$A398&amp;"'!P"&amp;$B398+59)</f>
        <v>0</v>
      </c>
      <c r="F398" s="180">
        <f t="array" aca="1" ref="F398" ca="1">INDIRECT("'"&amp;$A398&amp;"'!Q"&amp;$B398+59)</f>
        <v>0</v>
      </c>
      <c r="G398" s="180">
        <f t="array" aca="1" ref="G398" ca="1">INDIRECT("'"&amp;$A398&amp;"'!R"&amp;$B398+59)</f>
        <v>0</v>
      </c>
      <c r="H398" s="180">
        <f t="array" aca="1" ref="H398" ca="1">INDIRECT("'"&amp;$A398&amp;"'!S"&amp;$B398+59)</f>
        <v>0</v>
      </c>
      <c r="I398" s="180">
        <f t="array" aca="1" ref="I398" ca="1">INDIRECT("'"&amp;$A398&amp;"'!t"&amp;$B398+59)</f>
        <v>0</v>
      </c>
    </row>
    <row r="399" spans="1:9" x14ac:dyDescent="0.35">
      <c r="A399" s="180">
        <f t="shared" si="7"/>
        <v>10</v>
      </c>
      <c r="B399" s="180">
        <f>COUNTIF(A$1:A399,A399)</f>
        <v>31</v>
      </c>
      <c r="C399" s="180">
        <f t="array" aca="1" ref="C399" ca="1">INDIRECT("'"&amp;A399&amp;"'!F"&amp;B399+59)</f>
        <v>0</v>
      </c>
      <c r="D399" s="180">
        <f t="array" aca="1" ref="D399" ca="1">INDIRECT("'"&amp;$A399&amp;"'!O"&amp;$B399+59)</f>
        <v>0</v>
      </c>
      <c r="E399" s="180">
        <f t="array" aca="1" ref="E399" ca="1">INDIRECT("'"&amp;$A399&amp;"'!P"&amp;$B399+59)</f>
        <v>0</v>
      </c>
      <c r="F399" s="180">
        <f t="array" aca="1" ref="F399" ca="1">INDIRECT("'"&amp;$A399&amp;"'!Q"&amp;$B399+59)</f>
        <v>0</v>
      </c>
      <c r="G399" s="180">
        <f t="array" aca="1" ref="G399" ca="1">INDIRECT("'"&amp;$A399&amp;"'!R"&amp;$B399+59)</f>
        <v>0</v>
      </c>
      <c r="H399" s="180">
        <f t="array" aca="1" ref="H399" ca="1">INDIRECT("'"&amp;$A399&amp;"'!S"&amp;$B399+59)</f>
        <v>0</v>
      </c>
      <c r="I399" s="180">
        <f t="array" aca="1" ref="I399" ca="1">INDIRECT("'"&amp;$A399&amp;"'!t"&amp;$B399+59)</f>
        <v>0</v>
      </c>
    </row>
    <row r="400" spans="1:9" x14ac:dyDescent="0.35">
      <c r="A400" s="180">
        <f t="shared" si="7"/>
        <v>10</v>
      </c>
      <c r="B400" s="180">
        <f>COUNTIF(A$1:A400,A400)</f>
        <v>32</v>
      </c>
      <c r="C400" s="180">
        <f t="array" aca="1" ref="C400" ca="1">INDIRECT("'"&amp;A400&amp;"'!F"&amp;B400+59)</f>
        <v>0</v>
      </c>
      <c r="D400" s="180">
        <f t="array" aca="1" ref="D400" ca="1">INDIRECT("'"&amp;$A400&amp;"'!O"&amp;$B400+59)</f>
        <v>0</v>
      </c>
      <c r="E400" s="180">
        <f t="array" aca="1" ref="E400" ca="1">INDIRECT("'"&amp;$A400&amp;"'!P"&amp;$B400+59)</f>
        <v>0</v>
      </c>
      <c r="F400" s="180">
        <f t="array" aca="1" ref="F400" ca="1">INDIRECT("'"&amp;$A400&amp;"'!Q"&amp;$B400+59)</f>
        <v>0</v>
      </c>
      <c r="G400" s="180">
        <f t="array" aca="1" ref="G400" ca="1">INDIRECT("'"&amp;$A400&amp;"'!R"&amp;$B400+59)</f>
        <v>0</v>
      </c>
      <c r="H400" s="180">
        <f t="array" aca="1" ref="H400" ca="1">INDIRECT("'"&amp;$A400&amp;"'!S"&amp;$B400+59)</f>
        <v>0</v>
      </c>
      <c r="I400" s="180">
        <f t="array" aca="1" ref="I400" ca="1">INDIRECT("'"&amp;$A400&amp;"'!t"&amp;$B400+59)</f>
        <v>0</v>
      </c>
    </row>
    <row r="401" spans="1:9" x14ac:dyDescent="0.35">
      <c r="A401" s="180">
        <f t="shared" si="7"/>
        <v>10</v>
      </c>
      <c r="B401" s="180">
        <f>COUNTIF(A$1:A401,A401)</f>
        <v>33</v>
      </c>
      <c r="C401" s="180">
        <f t="array" aca="1" ref="C401" ca="1">INDIRECT("'"&amp;A401&amp;"'!F"&amp;B401+59)</f>
        <v>0</v>
      </c>
      <c r="D401" s="180">
        <f t="array" aca="1" ref="D401" ca="1">INDIRECT("'"&amp;$A401&amp;"'!O"&amp;$B401+59)</f>
        <v>0</v>
      </c>
      <c r="E401" s="180">
        <f t="array" aca="1" ref="E401" ca="1">INDIRECT("'"&amp;$A401&amp;"'!P"&amp;$B401+59)</f>
        <v>0</v>
      </c>
      <c r="F401" s="180">
        <f t="array" aca="1" ref="F401" ca="1">INDIRECT("'"&amp;$A401&amp;"'!Q"&amp;$B401+59)</f>
        <v>0</v>
      </c>
      <c r="G401" s="180">
        <f t="array" aca="1" ref="G401" ca="1">INDIRECT("'"&amp;$A401&amp;"'!R"&amp;$B401+59)</f>
        <v>0</v>
      </c>
      <c r="H401" s="180">
        <f t="array" aca="1" ref="H401" ca="1">INDIRECT("'"&amp;$A401&amp;"'!S"&amp;$B401+59)</f>
        <v>0</v>
      </c>
      <c r="I401" s="180">
        <f t="array" aca="1" ref="I401" ca="1">INDIRECT("'"&amp;$A401&amp;"'!t"&amp;$B401+59)</f>
        <v>0</v>
      </c>
    </row>
    <row r="402" spans="1:9" x14ac:dyDescent="0.35">
      <c r="A402" s="180">
        <f t="shared" si="7"/>
        <v>10</v>
      </c>
      <c r="B402" s="180">
        <f>COUNTIF(A$1:A402,A402)</f>
        <v>34</v>
      </c>
      <c r="C402" s="180">
        <f t="array" aca="1" ref="C402" ca="1">INDIRECT("'"&amp;A402&amp;"'!F"&amp;B402+59)</f>
        <v>0</v>
      </c>
      <c r="D402" s="180">
        <f t="array" aca="1" ref="D402" ca="1">INDIRECT("'"&amp;$A402&amp;"'!O"&amp;$B402+59)</f>
        <v>0</v>
      </c>
      <c r="E402" s="180">
        <f t="array" aca="1" ref="E402" ca="1">INDIRECT("'"&amp;$A402&amp;"'!P"&amp;$B402+59)</f>
        <v>0</v>
      </c>
      <c r="F402" s="180">
        <f t="array" aca="1" ref="F402" ca="1">INDIRECT("'"&amp;$A402&amp;"'!Q"&amp;$B402+59)</f>
        <v>0</v>
      </c>
      <c r="G402" s="180">
        <f t="array" aca="1" ref="G402" ca="1">INDIRECT("'"&amp;$A402&amp;"'!R"&amp;$B402+59)</f>
        <v>0</v>
      </c>
      <c r="H402" s="180">
        <f t="array" aca="1" ref="H402" ca="1">INDIRECT("'"&amp;$A402&amp;"'!S"&amp;$B402+59)</f>
        <v>0</v>
      </c>
      <c r="I402" s="180">
        <f t="array" aca="1" ref="I402" ca="1">INDIRECT("'"&amp;$A402&amp;"'!t"&amp;$B402+59)</f>
        <v>0</v>
      </c>
    </row>
    <row r="403" spans="1:9" x14ac:dyDescent="0.35">
      <c r="A403" s="180">
        <f t="shared" si="7"/>
        <v>10</v>
      </c>
      <c r="B403" s="180">
        <f>COUNTIF(A$1:A403,A403)</f>
        <v>35</v>
      </c>
      <c r="C403" s="180">
        <f t="array" aca="1" ref="C403" ca="1">INDIRECT("'"&amp;A403&amp;"'!F"&amp;B403+59)</f>
        <v>0</v>
      </c>
      <c r="D403" s="180">
        <f t="array" aca="1" ref="D403" ca="1">INDIRECT("'"&amp;$A403&amp;"'!O"&amp;$B403+59)</f>
        <v>0</v>
      </c>
      <c r="E403" s="180">
        <f t="array" aca="1" ref="E403" ca="1">INDIRECT("'"&amp;$A403&amp;"'!P"&amp;$B403+59)</f>
        <v>0</v>
      </c>
      <c r="F403" s="180">
        <f t="array" aca="1" ref="F403" ca="1">INDIRECT("'"&amp;$A403&amp;"'!Q"&amp;$B403+59)</f>
        <v>0</v>
      </c>
      <c r="G403" s="180">
        <f t="array" aca="1" ref="G403" ca="1">INDIRECT("'"&amp;$A403&amp;"'!R"&amp;$B403+59)</f>
        <v>0</v>
      </c>
      <c r="H403" s="180">
        <f t="array" aca="1" ref="H403" ca="1">INDIRECT("'"&amp;$A403&amp;"'!S"&amp;$B403+59)</f>
        <v>0</v>
      </c>
      <c r="I403" s="180">
        <f t="array" aca="1" ref="I403" ca="1">INDIRECT("'"&amp;$A403&amp;"'!t"&amp;$B403+59)</f>
        <v>0</v>
      </c>
    </row>
    <row r="404" spans="1:9" x14ac:dyDescent="0.35">
      <c r="A404" s="180">
        <f t="shared" si="7"/>
        <v>10</v>
      </c>
      <c r="B404" s="180">
        <f>COUNTIF(A$1:A404,A404)</f>
        <v>36</v>
      </c>
      <c r="C404" s="180">
        <f t="array" aca="1" ref="C404" ca="1">INDIRECT("'"&amp;A404&amp;"'!F"&amp;B404+59)</f>
        <v>0</v>
      </c>
      <c r="D404" s="180">
        <f t="array" aca="1" ref="D404" ca="1">INDIRECT("'"&amp;$A404&amp;"'!O"&amp;$B404+59)</f>
        <v>0</v>
      </c>
      <c r="E404" s="180">
        <f t="array" aca="1" ref="E404" ca="1">INDIRECT("'"&amp;$A404&amp;"'!P"&amp;$B404+59)</f>
        <v>0</v>
      </c>
      <c r="F404" s="180">
        <f t="array" aca="1" ref="F404" ca="1">INDIRECT("'"&amp;$A404&amp;"'!Q"&amp;$B404+59)</f>
        <v>0</v>
      </c>
      <c r="G404" s="180">
        <f t="array" aca="1" ref="G404" ca="1">INDIRECT("'"&amp;$A404&amp;"'!R"&amp;$B404+59)</f>
        <v>0</v>
      </c>
      <c r="H404" s="180">
        <f t="array" aca="1" ref="H404" ca="1">INDIRECT("'"&amp;$A404&amp;"'!S"&amp;$B404+59)</f>
        <v>0</v>
      </c>
      <c r="I404" s="180">
        <f t="array" aca="1" ref="I404" ca="1">INDIRECT("'"&amp;$A404&amp;"'!t"&amp;$B404+59)</f>
        <v>0</v>
      </c>
    </row>
    <row r="405" spans="1:9" x14ac:dyDescent="0.35">
      <c r="A405" s="180">
        <f t="shared" si="7"/>
        <v>10</v>
      </c>
      <c r="B405" s="180">
        <f>COUNTIF(A$1:A405,A405)</f>
        <v>37</v>
      </c>
      <c r="C405" s="180">
        <f t="array" aca="1" ref="C405" ca="1">INDIRECT("'"&amp;A405&amp;"'!F"&amp;B405+59)</f>
        <v>0</v>
      </c>
      <c r="D405" s="180">
        <f t="array" aca="1" ref="D405" ca="1">INDIRECT("'"&amp;$A405&amp;"'!O"&amp;$B405+59)</f>
        <v>0</v>
      </c>
      <c r="E405" s="180">
        <f t="array" aca="1" ref="E405" ca="1">INDIRECT("'"&amp;$A405&amp;"'!P"&amp;$B405+59)</f>
        <v>0</v>
      </c>
      <c r="F405" s="180">
        <f t="array" aca="1" ref="F405" ca="1">INDIRECT("'"&amp;$A405&amp;"'!Q"&amp;$B405+59)</f>
        <v>0</v>
      </c>
      <c r="G405" s="180">
        <f t="array" aca="1" ref="G405" ca="1">INDIRECT("'"&amp;$A405&amp;"'!R"&amp;$B405+59)</f>
        <v>0</v>
      </c>
      <c r="H405" s="180">
        <f t="array" aca="1" ref="H405" ca="1">INDIRECT("'"&amp;$A405&amp;"'!S"&amp;$B405+59)</f>
        <v>0</v>
      </c>
      <c r="I405" s="180">
        <f t="array" aca="1" ref="I405" ca="1">INDIRECT("'"&amp;$A405&amp;"'!t"&amp;$B405+59)</f>
        <v>0</v>
      </c>
    </row>
    <row r="406" spans="1:9" x14ac:dyDescent="0.35">
      <c r="A406" s="180">
        <f t="shared" si="7"/>
        <v>10</v>
      </c>
      <c r="B406" s="180">
        <f>COUNTIF(A$1:A406,A406)</f>
        <v>38</v>
      </c>
      <c r="C406" s="180">
        <f t="array" aca="1" ref="C406" ca="1">INDIRECT("'"&amp;A406&amp;"'!F"&amp;B406+59)</f>
        <v>0</v>
      </c>
      <c r="D406" s="180">
        <f t="array" aca="1" ref="D406" ca="1">INDIRECT("'"&amp;$A406&amp;"'!O"&amp;$B406+59)</f>
        <v>0</v>
      </c>
      <c r="E406" s="180">
        <f t="array" aca="1" ref="E406" ca="1">INDIRECT("'"&amp;$A406&amp;"'!P"&amp;$B406+59)</f>
        <v>0</v>
      </c>
      <c r="F406" s="180">
        <f t="array" aca="1" ref="F406" ca="1">INDIRECT("'"&amp;$A406&amp;"'!Q"&amp;$B406+59)</f>
        <v>0</v>
      </c>
      <c r="G406" s="180">
        <f t="array" aca="1" ref="G406" ca="1">INDIRECT("'"&amp;$A406&amp;"'!R"&amp;$B406+59)</f>
        <v>0</v>
      </c>
      <c r="H406" s="180">
        <f t="array" aca="1" ref="H406" ca="1">INDIRECT("'"&amp;$A406&amp;"'!S"&amp;$B406+59)</f>
        <v>0</v>
      </c>
      <c r="I406" s="180">
        <f t="array" aca="1" ref="I406" ca="1">INDIRECT("'"&amp;$A406&amp;"'!t"&amp;$B406+59)</f>
        <v>0</v>
      </c>
    </row>
    <row r="407" spans="1:9" x14ac:dyDescent="0.35">
      <c r="A407" s="180">
        <f t="shared" si="7"/>
        <v>10</v>
      </c>
      <c r="B407" s="180">
        <f>COUNTIF(A$1:A407,A407)</f>
        <v>39</v>
      </c>
      <c r="C407" s="180">
        <f t="array" aca="1" ref="C407" ca="1">INDIRECT("'"&amp;A407&amp;"'!F"&amp;B407+59)</f>
        <v>0</v>
      </c>
      <c r="D407" s="180">
        <f t="array" aca="1" ref="D407" ca="1">INDIRECT("'"&amp;$A407&amp;"'!O"&amp;$B407+59)</f>
        <v>0</v>
      </c>
      <c r="E407" s="180">
        <f t="array" aca="1" ref="E407" ca="1">INDIRECT("'"&amp;$A407&amp;"'!P"&amp;$B407+59)</f>
        <v>0</v>
      </c>
      <c r="F407" s="180">
        <f t="array" aca="1" ref="F407" ca="1">INDIRECT("'"&amp;$A407&amp;"'!Q"&amp;$B407+59)</f>
        <v>0</v>
      </c>
      <c r="G407" s="180">
        <f t="array" aca="1" ref="G407" ca="1">INDIRECT("'"&amp;$A407&amp;"'!R"&amp;$B407+59)</f>
        <v>0</v>
      </c>
      <c r="H407" s="180">
        <f t="array" aca="1" ref="H407" ca="1">INDIRECT("'"&amp;$A407&amp;"'!S"&amp;$B407+59)</f>
        <v>0</v>
      </c>
      <c r="I407" s="180">
        <f t="array" aca="1" ref="I407" ca="1">INDIRECT("'"&amp;$A407&amp;"'!t"&amp;$B407+59)</f>
        <v>0</v>
      </c>
    </row>
    <row r="408" spans="1:9" x14ac:dyDescent="0.35">
      <c r="A408" s="180">
        <f t="shared" si="7"/>
        <v>10</v>
      </c>
      <c r="B408" s="180">
        <f>COUNTIF(A$1:A408,A408)</f>
        <v>40</v>
      </c>
      <c r="C408" s="180">
        <f t="array" aca="1" ref="C408" ca="1">INDIRECT("'"&amp;A408&amp;"'!F"&amp;B408+59)</f>
        <v>0</v>
      </c>
      <c r="D408" s="180">
        <f t="array" aca="1" ref="D408" ca="1">INDIRECT("'"&amp;$A408&amp;"'!O"&amp;$B408+59)</f>
        <v>0</v>
      </c>
      <c r="E408" s="180">
        <f t="array" aca="1" ref="E408" ca="1">INDIRECT("'"&amp;$A408&amp;"'!P"&amp;$B408+59)</f>
        <v>0</v>
      </c>
      <c r="F408" s="180">
        <f t="array" aca="1" ref="F408" ca="1">INDIRECT("'"&amp;$A408&amp;"'!Q"&amp;$B408+59)</f>
        <v>0</v>
      </c>
      <c r="G408" s="180">
        <f t="array" aca="1" ref="G408" ca="1">INDIRECT("'"&amp;$A408&amp;"'!R"&amp;$B408+59)</f>
        <v>0</v>
      </c>
      <c r="H408" s="180">
        <f t="array" aca="1" ref="H408" ca="1">INDIRECT("'"&amp;$A408&amp;"'!S"&amp;$B408+59)</f>
        <v>0</v>
      </c>
      <c r="I408" s="180">
        <f t="array" aca="1" ref="I408" ca="1">INDIRECT("'"&amp;$A408&amp;"'!t"&amp;$B408+59)</f>
        <v>0</v>
      </c>
    </row>
    <row r="409" spans="1:9" x14ac:dyDescent="0.35">
      <c r="A409" s="180">
        <f t="shared" si="7"/>
        <v>10</v>
      </c>
      <c r="B409" s="180">
        <f>COUNTIF(A$1:A409,A409)</f>
        <v>41</v>
      </c>
      <c r="C409" s="180">
        <f t="array" aca="1" ref="C409" ca="1">INDIRECT("'"&amp;A409&amp;"'!F"&amp;B409+59)</f>
        <v>0</v>
      </c>
      <c r="D409" s="180">
        <f t="array" aca="1" ref="D409" ca="1">INDIRECT("'"&amp;$A409&amp;"'!O"&amp;$B409+59)</f>
        <v>0</v>
      </c>
      <c r="E409" s="180">
        <f t="array" aca="1" ref="E409" ca="1">INDIRECT("'"&amp;$A409&amp;"'!P"&amp;$B409+59)</f>
        <v>0</v>
      </c>
      <c r="F409" s="180">
        <f t="array" aca="1" ref="F409" ca="1">INDIRECT("'"&amp;$A409&amp;"'!Q"&amp;$B409+59)</f>
        <v>0</v>
      </c>
      <c r="G409" s="180">
        <f t="array" aca="1" ref="G409" ca="1">INDIRECT("'"&amp;$A409&amp;"'!R"&amp;$B409+59)</f>
        <v>0</v>
      </c>
      <c r="H409" s="180">
        <f t="array" aca="1" ref="H409" ca="1">INDIRECT("'"&amp;$A409&amp;"'!S"&amp;$B409+59)</f>
        <v>0</v>
      </c>
      <c r="I409" s="180">
        <f t="array" aca="1" ref="I409" ca="1">INDIRECT("'"&amp;$A409&amp;"'!t"&amp;$B409+59)</f>
        <v>0</v>
      </c>
    </row>
    <row r="410" spans="1:9" x14ac:dyDescent="0.35">
      <c r="A410" s="180">
        <f t="shared" si="7"/>
        <v>11</v>
      </c>
      <c r="B410" s="180">
        <f>COUNTIF(A$1:A410,A410)</f>
        <v>1</v>
      </c>
      <c r="C410" s="180">
        <f t="array" aca="1" ref="C410" ca="1">INDIRECT("'"&amp;A410&amp;"'!F"&amp;B410+59)</f>
        <v>0</v>
      </c>
      <c r="D410" s="180">
        <f t="array" aca="1" ref="D410" ca="1">INDIRECT("'"&amp;$A410&amp;"'!O"&amp;$B410+59)</f>
        <v>0</v>
      </c>
      <c r="E410" s="180">
        <f t="array" aca="1" ref="E410" ca="1">INDIRECT("'"&amp;$A410&amp;"'!P"&amp;$B410+59)</f>
        <v>0</v>
      </c>
      <c r="F410" s="180">
        <f t="array" aca="1" ref="F410" ca="1">INDIRECT("'"&amp;$A410&amp;"'!Q"&amp;$B410+59)</f>
        <v>0</v>
      </c>
      <c r="G410" s="180">
        <f t="array" aca="1" ref="G410" ca="1">INDIRECT("'"&amp;$A410&amp;"'!R"&amp;$B410+59)</f>
        <v>0</v>
      </c>
      <c r="H410" s="180">
        <f t="array" aca="1" ref="H410" ca="1">INDIRECT("'"&amp;$A410&amp;"'!S"&amp;$B410+59)</f>
        <v>0</v>
      </c>
      <c r="I410" s="180">
        <f t="array" aca="1" ref="I410" ca="1">INDIRECT("'"&amp;$A410&amp;"'!t"&amp;$B410+59)</f>
        <v>0</v>
      </c>
    </row>
    <row r="411" spans="1:9" x14ac:dyDescent="0.35">
      <c r="A411" s="180">
        <f t="shared" si="7"/>
        <v>11</v>
      </c>
      <c r="B411" s="180">
        <f>COUNTIF(A$1:A411,A411)</f>
        <v>2</v>
      </c>
      <c r="C411" s="180">
        <f t="array" aca="1" ref="C411" ca="1">INDIRECT("'"&amp;A411&amp;"'!F"&amp;B411+59)</f>
        <v>0</v>
      </c>
      <c r="D411" s="180">
        <f t="array" aca="1" ref="D411" ca="1">INDIRECT("'"&amp;$A411&amp;"'!O"&amp;$B411+59)</f>
        <v>0</v>
      </c>
      <c r="E411" s="180">
        <f t="array" aca="1" ref="E411" ca="1">INDIRECT("'"&amp;$A411&amp;"'!P"&amp;$B411+59)</f>
        <v>0</v>
      </c>
      <c r="F411" s="180">
        <f t="array" aca="1" ref="F411" ca="1">INDIRECT("'"&amp;$A411&amp;"'!Q"&amp;$B411+59)</f>
        <v>0</v>
      </c>
      <c r="G411" s="180">
        <f t="array" aca="1" ref="G411" ca="1">INDIRECT("'"&amp;$A411&amp;"'!R"&amp;$B411+59)</f>
        <v>0</v>
      </c>
      <c r="H411" s="180">
        <f t="array" aca="1" ref="H411" ca="1">INDIRECT("'"&amp;$A411&amp;"'!S"&amp;$B411+59)</f>
        <v>0</v>
      </c>
      <c r="I411" s="180">
        <f t="array" aca="1" ref="I411" ca="1">INDIRECT("'"&amp;$A411&amp;"'!t"&amp;$B411+59)</f>
        <v>0</v>
      </c>
    </row>
    <row r="412" spans="1:9" x14ac:dyDescent="0.35">
      <c r="A412" s="180">
        <f t="shared" si="7"/>
        <v>11</v>
      </c>
      <c r="B412" s="180">
        <f>COUNTIF(A$1:A412,A412)</f>
        <v>3</v>
      </c>
      <c r="C412" s="180">
        <f t="array" aca="1" ref="C412" ca="1">INDIRECT("'"&amp;A412&amp;"'!F"&amp;B412+59)</f>
        <v>0</v>
      </c>
      <c r="D412" s="180">
        <f t="array" aca="1" ref="D412" ca="1">INDIRECT("'"&amp;$A412&amp;"'!O"&amp;$B412+59)</f>
        <v>0</v>
      </c>
      <c r="E412" s="180">
        <f t="array" aca="1" ref="E412" ca="1">INDIRECT("'"&amp;$A412&amp;"'!P"&amp;$B412+59)</f>
        <v>0</v>
      </c>
      <c r="F412" s="180">
        <f t="array" aca="1" ref="F412" ca="1">INDIRECT("'"&amp;$A412&amp;"'!Q"&amp;$B412+59)</f>
        <v>0</v>
      </c>
      <c r="G412" s="180">
        <f t="array" aca="1" ref="G412" ca="1">INDIRECT("'"&amp;$A412&amp;"'!R"&amp;$B412+59)</f>
        <v>0</v>
      </c>
      <c r="H412" s="180">
        <f t="array" aca="1" ref="H412" ca="1">INDIRECT("'"&amp;$A412&amp;"'!S"&amp;$B412+59)</f>
        <v>0</v>
      </c>
      <c r="I412" s="180">
        <f t="array" aca="1" ref="I412" ca="1">INDIRECT("'"&amp;$A412&amp;"'!t"&amp;$B412+59)</f>
        <v>0</v>
      </c>
    </row>
    <row r="413" spans="1:9" x14ac:dyDescent="0.35">
      <c r="A413" s="180">
        <f t="shared" si="7"/>
        <v>11</v>
      </c>
      <c r="B413" s="180">
        <f>COUNTIF(A$1:A413,A413)</f>
        <v>4</v>
      </c>
      <c r="C413" s="180">
        <f t="array" aca="1" ref="C413" ca="1">INDIRECT("'"&amp;A413&amp;"'!F"&amp;B413+59)</f>
        <v>0</v>
      </c>
      <c r="D413" s="180">
        <f t="array" aca="1" ref="D413" ca="1">INDIRECT("'"&amp;$A413&amp;"'!O"&amp;$B413+59)</f>
        <v>0</v>
      </c>
      <c r="E413" s="180">
        <f t="array" aca="1" ref="E413" ca="1">INDIRECT("'"&amp;$A413&amp;"'!P"&amp;$B413+59)</f>
        <v>0</v>
      </c>
      <c r="F413" s="180">
        <f t="array" aca="1" ref="F413" ca="1">INDIRECT("'"&amp;$A413&amp;"'!Q"&amp;$B413+59)</f>
        <v>0</v>
      </c>
      <c r="G413" s="180">
        <f t="array" aca="1" ref="G413" ca="1">INDIRECT("'"&amp;$A413&amp;"'!R"&amp;$B413+59)</f>
        <v>0</v>
      </c>
      <c r="H413" s="180">
        <f t="array" aca="1" ref="H413" ca="1">INDIRECT("'"&amp;$A413&amp;"'!S"&amp;$B413+59)</f>
        <v>0</v>
      </c>
      <c r="I413" s="180">
        <f t="array" aca="1" ref="I413" ca="1">INDIRECT("'"&amp;$A413&amp;"'!t"&amp;$B413+59)</f>
        <v>0</v>
      </c>
    </row>
    <row r="414" spans="1:9" x14ac:dyDescent="0.35">
      <c r="A414" s="180">
        <f t="shared" si="7"/>
        <v>11</v>
      </c>
      <c r="B414" s="180">
        <f>COUNTIF(A$1:A414,A414)</f>
        <v>5</v>
      </c>
      <c r="C414" s="180">
        <f t="array" aca="1" ref="C414" ca="1">INDIRECT("'"&amp;A414&amp;"'!F"&amp;B414+59)</f>
        <v>0</v>
      </c>
      <c r="D414" s="180">
        <f t="array" aca="1" ref="D414" ca="1">INDIRECT("'"&amp;$A414&amp;"'!O"&amp;$B414+59)</f>
        <v>0</v>
      </c>
      <c r="E414" s="180">
        <f t="array" aca="1" ref="E414" ca="1">INDIRECT("'"&amp;$A414&amp;"'!P"&amp;$B414+59)</f>
        <v>0</v>
      </c>
      <c r="F414" s="180">
        <f t="array" aca="1" ref="F414" ca="1">INDIRECT("'"&amp;$A414&amp;"'!Q"&amp;$B414+59)</f>
        <v>0</v>
      </c>
      <c r="G414" s="180">
        <f t="array" aca="1" ref="G414" ca="1">INDIRECT("'"&amp;$A414&amp;"'!R"&amp;$B414+59)</f>
        <v>0</v>
      </c>
      <c r="H414" s="180">
        <f t="array" aca="1" ref="H414" ca="1">INDIRECT("'"&amp;$A414&amp;"'!S"&amp;$B414+59)</f>
        <v>0</v>
      </c>
      <c r="I414" s="180">
        <f t="array" aca="1" ref="I414" ca="1">INDIRECT("'"&amp;$A414&amp;"'!t"&amp;$B414+59)</f>
        <v>0</v>
      </c>
    </row>
    <row r="415" spans="1:9" x14ac:dyDescent="0.35">
      <c r="A415" s="180">
        <f t="shared" si="7"/>
        <v>11</v>
      </c>
      <c r="B415" s="180">
        <f>COUNTIF(A$1:A415,A415)</f>
        <v>6</v>
      </c>
      <c r="C415" s="180">
        <f t="array" aca="1" ref="C415" ca="1">INDIRECT("'"&amp;A415&amp;"'!F"&amp;B415+59)</f>
        <v>0</v>
      </c>
      <c r="D415" s="180">
        <f t="array" aca="1" ref="D415" ca="1">INDIRECT("'"&amp;$A415&amp;"'!O"&amp;$B415+59)</f>
        <v>0</v>
      </c>
      <c r="E415" s="180">
        <f t="array" aca="1" ref="E415" ca="1">INDIRECT("'"&amp;$A415&amp;"'!P"&amp;$B415+59)</f>
        <v>0</v>
      </c>
      <c r="F415" s="180">
        <f t="array" aca="1" ref="F415" ca="1">INDIRECT("'"&amp;$A415&amp;"'!Q"&amp;$B415+59)</f>
        <v>0</v>
      </c>
      <c r="G415" s="180">
        <f t="array" aca="1" ref="G415" ca="1">INDIRECT("'"&amp;$A415&amp;"'!R"&amp;$B415+59)</f>
        <v>0</v>
      </c>
      <c r="H415" s="180">
        <f t="array" aca="1" ref="H415" ca="1">INDIRECT("'"&amp;$A415&amp;"'!S"&amp;$B415+59)</f>
        <v>0</v>
      </c>
      <c r="I415" s="180">
        <f t="array" aca="1" ref="I415" ca="1">INDIRECT("'"&amp;$A415&amp;"'!t"&amp;$B415+59)</f>
        <v>0</v>
      </c>
    </row>
    <row r="416" spans="1:9" x14ac:dyDescent="0.35">
      <c r="A416" s="180">
        <f t="shared" si="7"/>
        <v>11</v>
      </c>
      <c r="B416" s="180">
        <f>COUNTIF(A$1:A416,A416)</f>
        <v>7</v>
      </c>
      <c r="C416" s="180">
        <f t="array" aca="1" ref="C416" ca="1">INDIRECT("'"&amp;A416&amp;"'!F"&amp;B416+59)</f>
        <v>0</v>
      </c>
      <c r="D416" s="180">
        <f t="array" aca="1" ref="D416" ca="1">INDIRECT("'"&amp;$A416&amp;"'!O"&amp;$B416+59)</f>
        <v>0</v>
      </c>
      <c r="E416" s="180">
        <f t="array" aca="1" ref="E416" ca="1">INDIRECT("'"&amp;$A416&amp;"'!P"&amp;$B416+59)</f>
        <v>0</v>
      </c>
      <c r="F416" s="180">
        <f t="array" aca="1" ref="F416" ca="1">INDIRECT("'"&amp;$A416&amp;"'!Q"&amp;$B416+59)</f>
        <v>0</v>
      </c>
      <c r="G416" s="180">
        <f t="array" aca="1" ref="G416" ca="1">INDIRECT("'"&amp;$A416&amp;"'!R"&amp;$B416+59)</f>
        <v>0</v>
      </c>
      <c r="H416" s="180">
        <f t="array" aca="1" ref="H416" ca="1">INDIRECT("'"&amp;$A416&amp;"'!S"&amp;$B416+59)</f>
        <v>0</v>
      </c>
      <c r="I416" s="180">
        <f t="array" aca="1" ref="I416" ca="1">INDIRECT("'"&amp;$A416&amp;"'!t"&amp;$B416+59)</f>
        <v>0</v>
      </c>
    </row>
    <row r="417" spans="1:9" x14ac:dyDescent="0.35">
      <c r="A417" s="180">
        <f t="shared" si="7"/>
        <v>11</v>
      </c>
      <c r="B417" s="180">
        <f>COUNTIF(A$1:A417,A417)</f>
        <v>8</v>
      </c>
      <c r="C417" s="180">
        <f t="array" aca="1" ref="C417" ca="1">INDIRECT("'"&amp;A417&amp;"'!F"&amp;B417+59)</f>
        <v>0</v>
      </c>
      <c r="D417" s="180">
        <f t="array" aca="1" ref="D417" ca="1">INDIRECT("'"&amp;$A417&amp;"'!O"&amp;$B417+59)</f>
        <v>0</v>
      </c>
      <c r="E417" s="180">
        <f t="array" aca="1" ref="E417" ca="1">INDIRECT("'"&amp;$A417&amp;"'!P"&amp;$B417+59)</f>
        <v>0</v>
      </c>
      <c r="F417" s="180">
        <f t="array" aca="1" ref="F417" ca="1">INDIRECT("'"&amp;$A417&amp;"'!Q"&amp;$B417+59)</f>
        <v>0</v>
      </c>
      <c r="G417" s="180">
        <f t="array" aca="1" ref="G417" ca="1">INDIRECT("'"&amp;$A417&amp;"'!R"&amp;$B417+59)</f>
        <v>0</v>
      </c>
      <c r="H417" s="180">
        <f t="array" aca="1" ref="H417" ca="1">INDIRECT("'"&amp;$A417&amp;"'!S"&amp;$B417+59)</f>
        <v>0</v>
      </c>
      <c r="I417" s="180">
        <f t="array" aca="1" ref="I417" ca="1">INDIRECT("'"&amp;$A417&amp;"'!t"&amp;$B417+59)</f>
        <v>0</v>
      </c>
    </row>
    <row r="418" spans="1:9" x14ac:dyDescent="0.35">
      <c r="A418" s="180">
        <f t="shared" si="7"/>
        <v>11</v>
      </c>
      <c r="B418" s="180">
        <f>COUNTIF(A$1:A418,A418)</f>
        <v>9</v>
      </c>
      <c r="C418" s="180">
        <f t="array" aca="1" ref="C418" ca="1">INDIRECT("'"&amp;A418&amp;"'!F"&amp;B418+59)</f>
        <v>0</v>
      </c>
      <c r="D418" s="180">
        <f t="array" aca="1" ref="D418" ca="1">INDIRECT("'"&amp;$A418&amp;"'!O"&amp;$B418+59)</f>
        <v>0</v>
      </c>
      <c r="E418" s="180">
        <f t="array" aca="1" ref="E418" ca="1">INDIRECT("'"&amp;$A418&amp;"'!P"&amp;$B418+59)</f>
        <v>0</v>
      </c>
      <c r="F418" s="180">
        <f t="array" aca="1" ref="F418" ca="1">INDIRECT("'"&amp;$A418&amp;"'!Q"&amp;$B418+59)</f>
        <v>0</v>
      </c>
      <c r="G418" s="180">
        <f t="array" aca="1" ref="G418" ca="1">INDIRECT("'"&amp;$A418&amp;"'!R"&amp;$B418+59)</f>
        <v>0</v>
      </c>
      <c r="H418" s="180">
        <f t="array" aca="1" ref="H418" ca="1">INDIRECT("'"&amp;$A418&amp;"'!S"&amp;$B418+59)</f>
        <v>0</v>
      </c>
      <c r="I418" s="180">
        <f t="array" aca="1" ref="I418" ca="1">INDIRECT("'"&amp;$A418&amp;"'!t"&amp;$B418+59)</f>
        <v>0</v>
      </c>
    </row>
    <row r="419" spans="1:9" x14ac:dyDescent="0.35">
      <c r="A419" s="180">
        <f t="shared" si="7"/>
        <v>11</v>
      </c>
      <c r="B419" s="180">
        <f>COUNTIF(A$1:A419,A419)</f>
        <v>10</v>
      </c>
      <c r="C419" s="180">
        <f t="array" aca="1" ref="C419" ca="1">INDIRECT("'"&amp;A419&amp;"'!F"&amp;B419+59)</f>
        <v>0</v>
      </c>
      <c r="D419" s="180">
        <f t="array" aca="1" ref="D419" ca="1">INDIRECT("'"&amp;$A419&amp;"'!O"&amp;$B419+59)</f>
        <v>0</v>
      </c>
      <c r="E419" s="180">
        <f t="array" aca="1" ref="E419" ca="1">INDIRECT("'"&amp;$A419&amp;"'!P"&amp;$B419+59)</f>
        <v>0</v>
      </c>
      <c r="F419" s="180">
        <f t="array" aca="1" ref="F419" ca="1">INDIRECT("'"&amp;$A419&amp;"'!Q"&amp;$B419+59)</f>
        <v>0</v>
      </c>
      <c r="G419" s="180">
        <f t="array" aca="1" ref="G419" ca="1">INDIRECT("'"&amp;$A419&amp;"'!R"&amp;$B419+59)</f>
        <v>0</v>
      </c>
      <c r="H419" s="180">
        <f t="array" aca="1" ref="H419" ca="1">INDIRECT("'"&amp;$A419&amp;"'!S"&amp;$B419+59)</f>
        <v>0</v>
      </c>
      <c r="I419" s="180">
        <f t="array" aca="1" ref="I419" ca="1">INDIRECT("'"&amp;$A419&amp;"'!t"&amp;$B419+59)</f>
        <v>0</v>
      </c>
    </row>
    <row r="420" spans="1:9" x14ac:dyDescent="0.35">
      <c r="A420" s="180">
        <f t="shared" si="7"/>
        <v>11</v>
      </c>
      <c r="B420" s="180">
        <f>COUNTIF(A$1:A420,A420)</f>
        <v>11</v>
      </c>
      <c r="C420" s="180">
        <f t="array" aca="1" ref="C420" ca="1">INDIRECT("'"&amp;A420&amp;"'!F"&amp;B420+59)</f>
        <v>0</v>
      </c>
      <c r="D420" s="180">
        <f t="array" aca="1" ref="D420" ca="1">INDIRECT("'"&amp;$A420&amp;"'!O"&amp;$B420+59)</f>
        <v>0</v>
      </c>
      <c r="E420" s="180">
        <f t="array" aca="1" ref="E420" ca="1">INDIRECT("'"&amp;$A420&amp;"'!P"&amp;$B420+59)</f>
        <v>0</v>
      </c>
      <c r="F420" s="180">
        <f t="array" aca="1" ref="F420" ca="1">INDIRECT("'"&amp;$A420&amp;"'!Q"&amp;$B420+59)</f>
        <v>0</v>
      </c>
      <c r="G420" s="180">
        <f t="array" aca="1" ref="G420" ca="1">INDIRECT("'"&amp;$A420&amp;"'!R"&amp;$B420+59)</f>
        <v>0</v>
      </c>
      <c r="H420" s="180">
        <f t="array" aca="1" ref="H420" ca="1">INDIRECT("'"&amp;$A420&amp;"'!S"&amp;$B420+59)</f>
        <v>0</v>
      </c>
      <c r="I420" s="180">
        <f t="array" aca="1" ref="I420" ca="1">INDIRECT("'"&amp;$A420&amp;"'!t"&amp;$B420+59)</f>
        <v>0</v>
      </c>
    </row>
    <row r="421" spans="1:9" x14ac:dyDescent="0.35">
      <c r="A421" s="180">
        <f t="shared" si="7"/>
        <v>11</v>
      </c>
      <c r="B421" s="180">
        <f>COUNTIF(A$1:A421,A421)</f>
        <v>12</v>
      </c>
      <c r="C421" s="180">
        <f t="array" aca="1" ref="C421" ca="1">INDIRECT("'"&amp;A421&amp;"'!F"&amp;B421+59)</f>
        <v>0</v>
      </c>
      <c r="D421" s="180">
        <f t="array" aca="1" ref="D421" ca="1">INDIRECT("'"&amp;$A421&amp;"'!O"&amp;$B421+59)</f>
        <v>0</v>
      </c>
      <c r="E421" s="180">
        <f t="array" aca="1" ref="E421" ca="1">INDIRECT("'"&amp;$A421&amp;"'!P"&amp;$B421+59)</f>
        <v>0</v>
      </c>
      <c r="F421" s="180">
        <f t="array" aca="1" ref="F421" ca="1">INDIRECT("'"&amp;$A421&amp;"'!Q"&amp;$B421+59)</f>
        <v>0</v>
      </c>
      <c r="G421" s="180">
        <f t="array" aca="1" ref="G421" ca="1">INDIRECT("'"&amp;$A421&amp;"'!R"&amp;$B421+59)</f>
        <v>0</v>
      </c>
      <c r="H421" s="180">
        <f t="array" aca="1" ref="H421" ca="1">INDIRECT("'"&amp;$A421&amp;"'!S"&amp;$B421+59)</f>
        <v>0</v>
      </c>
      <c r="I421" s="180">
        <f t="array" aca="1" ref="I421" ca="1">INDIRECT("'"&amp;$A421&amp;"'!t"&amp;$B421+59)</f>
        <v>0</v>
      </c>
    </row>
    <row r="422" spans="1:9" x14ac:dyDescent="0.35">
      <c r="A422" s="180">
        <f t="shared" si="7"/>
        <v>11</v>
      </c>
      <c r="B422" s="180">
        <f>COUNTIF(A$1:A422,A422)</f>
        <v>13</v>
      </c>
      <c r="C422" s="180">
        <f t="array" aca="1" ref="C422" ca="1">INDIRECT("'"&amp;A422&amp;"'!F"&amp;B422+59)</f>
        <v>0</v>
      </c>
      <c r="D422" s="180">
        <f t="array" aca="1" ref="D422" ca="1">INDIRECT("'"&amp;$A422&amp;"'!O"&amp;$B422+59)</f>
        <v>0</v>
      </c>
      <c r="E422" s="180">
        <f t="array" aca="1" ref="E422" ca="1">INDIRECT("'"&amp;$A422&amp;"'!P"&amp;$B422+59)</f>
        <v>0</v>
      </c>
      <c r="F422" s="180">
        <f t="array" aca="1" ref="F422" ca="1">INDIRECT("'"&amp;$A422&amp;"'!Q"&amp;$B422+59)</f>
        <v>0</v>
      </c>
      <c r="G422" s="180">
        <f t="array" aca="1" ref="G422" ca="1">INDIRECT("'"&amp;$A422&amp;"'!R"&amp;$B422+59)</f>
        <v>0</v>
      </c>
      <c r="H422" s="180">
        <f t="array" aca="1" ref="H422" ca="1">INDIRECT("'"&amp;$A422&amp;"'!S"&amp;$B422+59)</f>
        <v>0</v>
      </c>
      <c r="I422" s="180">
        <f t="array" aca="1" ref="I422" ca="1">INDIRECT("'"&amp;$A422&amp;"'!t"&amp;$B422+59)</f>
        <v>0</v>
      </c>
    </row>
    <row r="423" spans="1:9" x14ac:dyDescent="0.35">
      <c r="A423" s="180">
        <f t="shared" si="7"/>
        <v>11</v>
      </c>
      <c r="B423" s="180">
        <f>COUNTIF(A$1:A423,A423)</f>
        <v>14</v>
      </c>
      <c r="C423" s="180">
        <f t="array" aca="1" ref="C423" ca="1">INDIRECT("'"&amp;A423&amp;"'!F"&amp;B423+59)</f>
        <v>0</v>
      </c>
      <c r="D423" s="180">
        <f t="array" aca="1" ref="D423" ca="1">INDIRECT("'"&amp;$A423&amp;"'!O"&amp;$B423+59)</f>
        <v>0</v>
      </c>
      <c r="E423" s="180">
        <f t="array" aca="1" ref="E423" ca="1">INDIRECT("'"&amp;$A423&amp;"'!P"&amp;$B423+59)</f>
        <v>0</v>
      </c>
      <c r="F423" s="180">
        <f t="array" aca="1" ref="F423" ca="1">INDIRECT("'"&amp;$A423&amp;"'!Q"&amp;$B423+59)</f>
        <v>0</v>
      </c>
      <c r="G423" s="180">
        <f t="array" aca="1" ref="G423" ca="1">INDIRECT("'"&amp;$A423&amp;"'!R"&amp;$B423+59)</f>
        <v>0</v>
      </c>
      <c r="H423" s="180">
        <f t="array" aca="1" ref="H423" ca="1">INDIRECT("'"&amp;$A423&amp;"'!S"&amp;$B423+59)</f>
        <v>0</v>
      </c>
      <c r="I423" s="180">
        <f t="array" aca="1" ref="I423" ca="1">INDIRECT("'"&amp;$A423&amp;"'!t"&amp;$B423+59)</f>
        <v>0</v>
      </c>
    </row>
    <row r="424" spans="1:9" x14ac:dyDescent="0.35">
      <c r="A424" s="180">
        <f t="shared" si="7"/>
        <v>11</v>
      </c>
      <c r="B424" s="180">
        <f>COUNTIF(A$1:A424,A424)</f>
        <v>15</v>
      </c>
      <c r="C424" s="180">
        <f t="array" aca="1" ref="C424" ca="1">INDIRECT("'"&amp;A424&amp;"'!F"&amp;B424+59)</f>
        <v>0</v>
      </c>
      <c r="D424" s="180">
        <f t="array" aca="1" ref="D424" ca="1">INDIRECT("'"&amp;$A424&amp;"'!O"&amp;$B424+59)</f>
        <v>0</v>
      </c>
      <c r="E424" s="180">
        <f t="array" aca="1" ref="E424" ca="1">INDIRECT("'"&amp;$A424&amp;"'!P"&amp;$B424+59)</f>
        <v>0</v>
      </c>
      <c r="F424" s="180">
        <f t="array" aca="1" ref="F424" ca="1">INDIRECT("'"&amp;$A424&amp;"'!Q"&amp;$B424+59)</f>
        <v>0</v>
      </c>
      <c r="G424" s="180">
        <f t="array" aca="1" ref="G424" ca="1">INDIRECT("'"&amp;$A424&amp;"'!R"&amp;$B424+59)</f>
        <v>0</v>
      </c>
      <c r="H424" s="180">
        <f t="array" aca="1" ref="H424" ca="1">INDIRECT("'"&amp;$A424&amp;"'!S"&amp;$B424+59)</f>
        <v>0</v>
      </c>
      <c r="I424" s="180">
        <f t="array" aca="1" ref="I424" ca="1">INDIRECT("'"&amp;$A424&amp;"'!t"&amp;$B424+59)</f>
        <v>0</v>
      </c>
    </row>
    <row r="425" spans="1:9" x14ac:dyDescent="0.35">
      <c r="A425" s="180">
        <f t="shared" si="7"/>
        <v>11</v>
      </c>
      <c r="B425" s="180">
        <f>COUNTIF(A$1:A425,A425)</f>
        <v>16</v>
      </c>
      <c r="C425" s="180">
        <f t="array" aca="1" ref="C425" ca="1">INDIRECT("'"&amp;A425&amp;"'!F"&amp;B425+59)</f>
        <v>0</v>
      </c>
      <c r="D425" s="180">
        <f t="array" aca="1" ref="D425" ca="1">INDIRECT("'"&amp;$A425&amp;"'!O"&amp;$B425+59)</f>
        <v>0</v>
      </c>
      <c r="E425" s="180">
        <f t="array" aca="1" ref="E425" ca="1">INDIRECT("'"&amp;$A425&amp;"'!P"&amp;$B425+59)</f>
        <v>0</v>
      </c>
      <c r="F425" s="180">
        <f t="array" aca="1" ref="F425" ca="1">INDIRECT("'"&amp;$A425&amp;"'!Q"&amp;$B425+59)</f>
        <v>0</v>
      </c>
      <c r="G425" s="180">
        <f t="array" aca="1" ref="G425" ca="1">INDIRECT("'"&amp;$A425&amp;"'!R"&amp;$B425+59)</f>
        <v>0</v>
      </c>
      <c r="H425" s="180">
        <f t="array" aca="1" ref="H425" ca="1">INDIRECT("'"&amp;$A425&amp;"'!S"&amp;$B425+59)</f>
        <v>0</v>
      </c>
      <c r="I425" s="180">
        <f t="array" aca="1" ref="I425" ca="1">INDIRECT("'"&amp;$A425&amp;"'!t"&amp;$B425+59)</f>
        <v>0</v>
      </c>
    </row>
    <row r="426" spans="1:9" x14ac:dyDescent="0.35">
      <c r="A426" s="180">
        <f t="shared" si="7"/>
        <v>11</v>
      </c>
      <c r="B426" s="180">
        <f>COUNTIF(A$1:A426,A426)</f>
        <v>17</v>
      </c>
      <c r="C426" s="180">
        <f t="array" aca="1" ref="C426" ca="1">INDIRECT("'"&amp;A426&amp;"'!F"&amp;B426+59)</f>
        <v>0</v>
      </c>
      <c r="D426" s="180">
        <f t="array" aca="1" ref="D426" ca="1">INDIRECT("'"&amp;$A426&amp;"'!O"&amp;$B426+59)</f>
        <v>0</v>
      </c>
      <c r="E426" s="180">
        <f t="array" aca="1" ref="E426" ca="1">INDIRECT("'"&amp;$A426&amp;"'!P"&amp;$B426+59)</f>
        <v>0</v>
      </c>
      <c r="F426" s="180">
        <f t="array" aca="1" ref="F426" ca="1">INDIRECT("'"&amp;$A426&amp;"'!Q"&amp;$B426+59)</f>
        <v>0</v>
      </c>
      <c r="G426" s="180">
        <f t="array" aca="1" ref="G426" ca="1">INDIRECT("'"&amp;$A426&amp;"'!R"&amp;$B426+59)</f>
        <v>0</v>
      </c>
      <c r="H426" s="180">
        <f t="array" aca="1" ref="H426" ca="1">INDIRECT("'"&amp;$A426&amp;"'!S"&amp;$B426+59)</f>
        <v>0</v>
      </c>
      <c r="I426" s="180">
        <f t="array" aca="1" ref="I426" ca="1">INDIRECT("'"&amp;$A426&amp;"'!t"&amp;$B426+59)</f>
        <v>0</v>
      </c>
    </row>
    <row r="427" spans="1:9" x14ac:dyDescent="0.35">
      <c r="A427" s="180">
        <f t="shared" si="7"/>
        <v>11</v>
      </c>
      <c r="B427" s="180">
        <f>COUNTIF(A$1:A427,A427)</f>
        <v>18</v>
      </c>
      <c r="C427" s="180">
        <f t="array" aca="1" ref="C427" ca="1">INDIRECT("'"&amp;A427&amp;"'!F"&amp;B427+59)</f>
        <v>0</v>
      </c>
      <c r="D427" s="180">
        <f t="array" aca="1" ref="D427" ca="1">INDIRECT("'"&amp;$A427&amp;"'!O"&amp;$B427+59)</f>
        <v>0</v>
      </c>
      <c r="E427" s="180">
        <f t="array" aca="1" ref="E427" ca="1">INDIRECT("'"&amp;$A427&amp;"'!P"&amp;$B427+59)</f>
        <v>0</v>
      </c>
      <c r="F427" s="180">
        <f t="array" aca="1" ref="F427" ca="1">INDIRECT("'"&amp;$A427&amp;"'!Q"&amp;$B427+59)</f>
        <v>0</v>
      </c>
      <c r="G427" s="180">
        <f t="array" aca="1" ref="G427" ca="1">INDIRECT("'"&amp;$A427&amp;"'!R"&amp;$B427+59)</f>
        <v>0</v>
      </c>
      <c r="H427" s="180">
        <f t="array" aca="1" ref="H427" ca="1">INDIRECT("'"&amp;$A427&amp;"'!S"&amp;$B427+59)</f>
        <v>0</v>
      </c>
      <c r="I427" s="180">
        <f t="array" aca="1" ref="I427" ca="1">INDIRECT("'"&amp;$A427&amp;"'!t"&amp;$B427+59)</f>
        <v>0</v>
      </c>
    </row>
    <row r="428" spans="1:9" x14ac:dyDescent="0.35">
      <c r="A428" s="180">
        <f t="shared" si="7"/>
        <v>11</v>
      </c>
      <c r="B428" s="180">
        <f>COUNTIF(A$1:A428,A428)</f>
        <v>19</v>
      </c>
      <c r="C428" s="180">
        <f t="array" aca="1" ref="C428" ca="1">INDIRECT("'"&amp;A428&amp;"'!F"&amp;B428+59)</f>
        <v>0</v>
      </c>
      <c r="D428" s="180">
        <f t="array" aca="1" ref="D428" ca="1">INDIRECT("'"&amp;$A428&amp;"'!O"&amp;$B428+59)</f>
        <v>0</v>
      </c>
      <c r="E428" s="180">
        <f t="array" aca="1" ref="E428" ca="1">INDIRECT("'"&amp;$A428&amp;"'!P"&amp;$B428+59)</f>
        <v>0</v>
      </c>
      <c r="F428" s="180">
        <f t="array" aca="1" ref="F428" ca="1">INDIRECT("'"&amp;$A428&amp;"'!Q"&amp;$B428+59)</f>
        <v>0</v>
      </c>
      <c r="G428" s="180">
        <f t="array" aca="1" ref="G428" ca="1">INDIRECT("'"&amp;$A428&amp;"'!R"&amp;$B428+59)</f>
        <v>0</v>
      </c>
      <c r="H428" s="180">
        <f t="array" aca="1" ref="H428" ca="1">INDIRECT("'"&amp;$A428&amp;"'!S"&amp;$B428+59)</f>
        <v>0</v>
      </c>
      <c r="I428" s="180">
        <f t="array" aca="1" ref="I428" ca="1">INDIRECT("'"&amp;$A428&amp;"'!t"&amp;$B428+59)</f>
        <v>0</v>
      </c>
    </row>
    <row r="429" spans="1:9" x14ac:dyDescent="0.35">
      <c r="A429" s="180">
        <f t="shared" si="7"/>
        <v>11</v>
      </c>
      <c r="B429" s="180">
        <f>COUNTIF(A$1:A429,A429)</f>
        <v>20</v>
      </c>
      <c r="C429" s="180">
        <f t="array" aca="1" ref="C429" ca="1">INDIRECT("'"&amp;A429&amp;"'!F"&amp;B429+59)</f>
        <v>0</v>
      </c>
      <c r="D429" s="180">
        <f t="array" aca="1" ref="D429" ca="1">INDIRECT("'"&amp;$A429&amp;"'!O"&amp;$B429+59)</f>
        <v>0</v>
      </c>
      <c r="E429" s="180">
        <f t="array" aca="1" ref="E429" ca="1">INDIRECT("'"&amp;$A429&amp;"'!P"&amp;$B429+59)</f>
        <v>0</v>
      </c>
      <c r="F429" s="180">
        <f t="array" aca="1" ref="F429" ca="1">INDIRECT("'"&amp;$A429&amp;"'!Q"&amp;$B429+59)</f>
        <v>0</v>
      </c>
      <c r="G429" s="180">
        <f t="array" aca="1" ref="G429" ca="1">INDIRECT("'"&amp;$A429&amp;"'!R"&amp;$B429+59)</f>
        <v>0</v>
      </c>
      <c r="H429" s="180">
        <f t="array" aca="1" ref="H429" ca="1">INDIRECT("'"&amp;$A429&amp;"'!S"&amp;$B429+59)</f>
        <v>0</v>
      </c>
      <c r="I429" s="180">
        <f t="array" aca="1" ref="I429" ca="1">INDIRECT("'"&amp;$A429&amp;"'!t"&amp;$B429+59)</f>
        <v>0</v>
      </c>
    </row>
    <row r="430" spans="1:9" x14ac:dyDescent="0.35">
      <c r="A430" s="180">
        <f t="shared" si="7"/>
        <v>11</v>
      </c>
      <c r="B430" s="180">
        <f>COUNTIF(A$1:A430,A430)</f>
        <v>21</v>
      </c>
      <c r="C430" s="180">
        <f t="array" aca="1" ref="C430" ca="1">INDIRECT("'"&amp;A430&amp;"'!F"&amp;B430+59)</f>
        <v>0</v>
      </c>
      <c r="D430" s="180">
        <f t="array" aca="1" ref="D430" ca="1">INDIRECT("'"&amp;$A430&amp;"'!O"&amp;$B430+59)</f>
        <v>0</v>
      </c>
      <c r="E430" s="180">
        <f t="array" aca="1" ref="E430" ca="1">INDIRECT("'"&amp;$A430&amp;"'!P"&amp;$B430+59)</f>
        <v>0</v>
      </c>
      <c r="F430" s="180">
        <f t="array" aca="1" ref="F430" ca="1">INDIRECT("'"&amp;$A430&amp;"'!Q"&amp;$B430+59)</f>
        <v>0</v>
      </c>
      <c r="G430" s="180">
        <f t="array" aca="1" ref="G430" ca="1">INDIRECT("'"&amp;$A430&amp;"'!R"&amp;$B430+59)</f>
        <v>0</v>
      </c>
      <c r="H430" s="180">
        <f t="array" aca="1" ref="H430" ca="1">INDIRECT("'"&amp;$A430&amp;"'!S"&amp;$B430+59)</f>
        <v>0</v>
      </c>
      <c r="I430" s="180">
        <f t="array" aca="1" ref="I430" ca="1">INDIRECT("'"&amp;$A430&amp;"'!t"&amp;$B430+59)</f>
        <v>0</v>
      </c>
    </row>
    <row r="431" spans="1:9" x14ac:dyDescent="0.35">
      <c r="A431" s="180">
        <f t="shared" si="7"/>
        <v>11</v>
      </c>
      <c r="B431" s="180">
        <f>COUNTIF(A$1:A431,A431)</f>
        <v>22</v>
      </c>
      <c r="C431" s="180">
        <f t="array" aca="1" ref="C431" ca="1">INDIRECT("'"&amp;A431&amp;"'!F"&amp;B431+59)</f>
        <v>0</v>
      </c>
      <c r="D431" s="180">
        <f t="array" aca="1" ref="D431" ca="1">INDIRECT("'"&amp;$A431&amp;"'!O"&amp;$B431+59)</f>
        <v>0</v>
      </c>
      <c r="E431" s="180">
        <f t="array" aca="1" ref="E431" ca="1">INDIRECT("'"&amp;$A431&amp;"'!P"&amp;$B431+59)</f>
        <v>0</v>
      </c>
      <c r="F431" s="180">
        <f t="array" aca="1" ref="F431" ca="1">INDIRECT("'"&amp;$A431&amp;"'!Q"&amp;$B431+59)</f>
        <v>0</v>
      </c>
      <c r="G431" s="180">
        <f t="array" aca="1" ref="G431" ca="1">INDIRECT("'"&amp;$A431&amp;"'!R"&amp;$B431+59)</f>
        <v>0</v>
      </c>
      <c r="H431" s="180">
        <f t="array" aca="1" ref="H431" ca="1">INDIRECT("'"&amp;$A431&amp;"'!S"&amp;$B431+59)</f>
        <v>0</v>
      </c>
      <c r="I431" s="180">
        <f t="array" aca="1" ref="I431" ca="1">INDIRECT("'"&amp;$A431&amp;"'!t"&amp;$B431+59)</f>
        <v>0</v>
      </c>
    </row>
    <row r="432" spans="1:9" x14ac:dyDescent="0.35">
      <c r="A432" s="180">
        <f t="shared" si="7"/>
        <v>11</v>
      </c>
      <c r="B432" s="180">
        <f>COUNTIF(A$1:A432,A432)</f>
        <v>23</v>
      </c>
      <c r="C432" s="180">
        <f t="array" aca="1" ref="C432" ca="1">INDIRECT("'"&amp;A432&amp;"'!F"&amp;B432+59)</f>
        <v>0</v>
      </c>
      <c r="D432" s="180">
        <f t="array" aca="1" ref="D432" ca="1">INDIRECT("'"&amp;$A432&amp;"'!O"&amp;$B432+59)</f>
        <v>0</v>
      </c>
      <c r="E432" s="180">
        <f t="array" aca="1" ref="E432" ca="1">INDIRECT("'"&amp;$A432&amp;"'!P"&amp;$B432+59)</f>
        <v>0</v>
      </c>
      <c r="F432" s="180">
        <f t="array" aca="1" ref="F432" ca="1">INDIRECT("'"&amp;$A432&amp;"'!Q"&amp;$B432+59)</f>
        <v>0</v>
      </c>
      <c r="G432" s="180">
        <f t="array" aca="1" ref="G432" ca="1">INDIRECT("'"&amp;$A432&amp;"'!R"&amp;$B432+59)</f>
        <v>0</v>
      </c>
      <c r="H432" s="180">
        <f t="array" aca="1" ref="H432" ca="1">INDIRECT("'"&amp;$A432&amp;"'!S"&amp;$B432+59)</f>
        <v>0</v>
      </c>
      <c r="I432" s="180">
        <f t="array" aca="1" ref="I432" ca="1">INDIRECT("'"&amp;$A432&amp;"'!t"&amp;$B432+59)</f>
        <v>0</v>
      </c>
    </row>
    <row r="433" spans="1:9" x14ac:dyDescent="0.35">
      <c r="A433" s="180">
        <f t="shared" si="7"/>
        <v>11</v>
      </c>
      <c r="B433" s="180">
        <f>COUNTIF(A$1:A433,A433)</f>
        <v>24</v>
      </c>
      <c r="C433" s="180">
        <f t="array" aca="1" ref="C433" ca="1">INDIRECT("'"&amp;A433&amp;"'!F"&amp;B433+59)</f>
        <v>0</v>
      </c>
      <c r="D433" s="180">
        <f t="array" aca="1" ref="D433" ca="1">INDIRECT("'"&amp;$A433&amp;"'!O"&amp;$B433+59)</f>
        <v>0</v>
      </c>
      <c r="E433" s="180">
        <f t="array" aca="1" ref="E433" ca="1">INDIRECT("'"&amp;$A433&amp;"'!P"&amp;$B433+59)</f>
        <v>0</v>
      </c>
      <c r="F433" s="180">
        <f t="array" aca="1" ref="F433" ca="1">INDIRECT("'"&amp;$A433&amp;"'!Q"&amp;$B433+59)</f>
        <v>0</v>
      </c>
      <c r="G433" s="180">
        <f t="array" aca="1" ref="G433" ca="1">INDIRECT("'"&amp;$A433&amp;"'!R"&amp;$B433+59)</f>
        <v>0</v>
      </c>
      <c r="H433" s="180">
        <f t="array" aca="1" ref="H433" ca="1">INDIRECT("'"&amp;$A433&amp;"'!S"&amp;$B433+59)</f>
        <v>0</v>
      </c>
      <c r="I433" s="180">
        <f t="array" aca="1" ref="I433" ca="1">INDIRECT("'"&amp;$A433&amp;"'!t"&amp;$B433+59)</f>
        <v>0</v>
      </c>
    </row>
    <row r="434" spans="1:9" x14ac:dyDescent="0.35">
      <c r="A434" s="180">
        <f t="shared" si="7"/>
        <v>11</v>
      </c>
      <c r="B434" s="180">
        <f>COUNTIF(A$1:A434,A434)</f>
        <v>25</v>
      </c>
      <c r="C434" s="180">
        <f t="array" aca="1" ref="C434" ca="1">INDIRECT("'"&amp;A434&amp;"'!F"&amp;B434+59)</f>
        <v>0</v>
      </c>
      <c r="D434" s="180">
        <f t="array" aca="1" ref="D434" ca="1">INDIRECT("'"&amp;$A434&amp;"'!O"&amp;$B434+59)</f>
        <v>0</v>
      </c>
      <c r="E434" s="180">
        <f t="array" aca="1" ref="E434" ca="1">INDIRECT("'"&amp;$A434&amp;"'!P"&amp;$B434+59)</f>
        <v>0</v>
      </c>
      <c r="F434" s="180">
        <f t="array" aca="1" ref="F434" ca="1">INDIRECT("'"&amp;$A434&amp;"'!Q"&amp;$B434+59)</f>
        <v>0</v>
      </c>
      <c r="G434" s="180">
        <f t="array" aca="1" ref="G434" ca="1">INDIRECT("'"&amp;$A434&amp;"'!R"&amp;$B434+59)</f>
        <v>0</v>
      </c>
      <c r="H434" s="180">
        <f t="array" aca="1" ref="H434" ca="1">INDIRECT("'"&amp;$A434&amp;"'!S"&amp;$B434+59)</f>
        <v>0</v>
      </c>
      <c r="I434" s="180">
        <f t="array" aca="1" ref="I434" ca="1">INDIRECT("'"&amp;$A434&amp;"'!t"&amp;$B434+59)</f>
        <v>0</v>
      </c>
    </row>
    <row r="435" spans="1:9" x14ac:dyDescent="0.35">
      <c r="A435" s="180">
        <f t="shared" si="7"/>
        <v>11</v>
      </c>
      <c r="B435" s="180">
        <f>COUNTIF(A$1:A435,A435)</f>
        <v>26</v>
      </c>
      <c r="C435" s="180">
        <f t="array" aca="1" ref="C435" ca="1">INDIRECT("'"&amp;A435&amp;"'!F"&amp;B435+59)</f>
        <v>0</v>
      </c>
      <c r="D435" s="180">
        <f t="array" aca="1" ref="D435" ca="1">INDIRECT("'"&amp;$A435&amp;"'!O"&amp;$B435+59)</f>
        <v>0</v>
      </c>
      <c r="E435" s="180">
        <f t="array" aca="1" ref="E435" ca="1">INDIRECT("'"&amp;$A435&amp;"'!P"&amp;$B435+59)</f>
        <v>0</v>
      </c>
      <c r="F435" s="180">
        <f t="array" aca="1" ref="F435" ca="1">INDIRECT("'"&amp;$A435&amp;"'!Q"&amp;$B435+59)</f>
        <v>0</v>
      </c>
      <c r="G435" s="180">
        <f t="array" aca="1" ref="G435" ca="1">INDIRECT("'"&amp;$A435&amp;"'!R"&amp;$B435+59)</f>
        <v>0</v>
      </c>
      <c r="H435" s="180">
        <f t="array" aca="1" ref="H435" ca="1">INDIRECT("'"&amp;$A435&amp;"'!S"&amp;$B435+59)</f>
        <v>0</v>
      </c>
      <c r="I435" s="180">
        <f t="array" aca="1" ref="I435" ca="1">INDIRECT("'"&amp;$A435&amp;"'!t"&amp;$B435+59)</f>
        <v>0</v>
      </c>
    </row>
    <row r="436" spans="1:9" x14ac:dyDescent="0.35">
      <c r="A436" s="180">
        <f t="shared" si="7"/>
        <v>11</v>
      </c>
      <c r="B436" s="180">
        <f>COUNTIF(A$1:A436,A436)</f>
        <v>27</v>
      </c>
      <c r="C436" s="180">
        <f t="array" aca="1" ref="C436" ca="1">INDIRECT("'"&amp;A436&amp;"'!F"&amp;B436+59)</f>
        <v>0</v>
      </c>
      <c r="D436" s="180">
        <f t="array" aca="1" ref="D436" ca="1">INDIRECT("'"&amp;$A436&amp;"'!O"&amp;$B436+59)</f>
        <v>0</v>
      </c>
      <c r="E436" s="180">
        <f t="array" aca="1" ref="E436" ca="1">INDIRECT("'"&amp;$A436&amp;"'!P"&amp;$B436+59)</f>
        <v>0</v>
      </c>
      <c r="F436" s="180">
        <f t="array" aca="1" ref="F436" ca="1">INDIRECT("'"&amp;$A436&amp;"'!Q"&amp;$B436+59)</f>
        <v>0</v>
      </c>
      <c r="G436" s="180">
        <f t="array" aca="1" ref="G436" ca="1">INDIRECT("'"&amp;$A436&amp;"'!R"&amp;$B436+59)</f>
        <v>0</v>
      </c>
      <c r="H436" s="180">
        <f t="array" aca="1" ref="H436" ca="1">INDIRECT("'"&amp;$A436&amp;"'!S"&amp;$B436+59)</f>
        <v>0</v>
      </c>
      <c r="I436" s="180">
        <f t="array" aca="1" ref="I436" ca="1">INDIRECT("'"&amp;$A436&amp;"'!t"&amp;$B436+59)</f>
        <v>0</v>
      </c>
    </row>
    <row r="437" spans="1:9" x14ac:dyDescent="0.35">
      <c r="A437" s="180">
        <f t="shared" si="7"/>
        <v>11</v>
      </c>
      <c r="B437" s="180">
        <f>COUNTIF(A$1:A437,A437)</f>
        <v>28</v>
      </c>
      <c r="C437" s="180">
        <f t="array" aca="1" ref="C437" ca="1">INDIRECT("'"&amp;A437&amp;"'!F"&amp;B437+59)</f>
        <v>0</v>
      </c>
      <c r="D437" s="180">
        <f t="array" aca="1" ref="D437" ca="1">INDIRECT("'"&amp;$A437&amp;"'!O"&amp;$B437+59)</f>
        <v>0</v>
      </c>
      <c r="E437" s="180">
        <f t="array" aca="1" ref="E437" ca="1">INDIRECT("'"&amp;$A437&amp;"'!P"&amp;$B437+59)</f>
        <v>0</v>
      </c>
      <c r="F437" s="180">
        <f t="array" aca="1" ref="F437" ca="1">INDIRECT("'"&amp;$A437&amp;"'!Q"&amp;$B437+59)</f>
        <v>0</v>
      </c>
      <c r="G437" s="180">
        <f t="array" aca="1" ref="G437" ca="1">INDIRECT("'"&amp;$A437&amp;"'!R"&amp;$B437+59)</f>
        <v>0</v>
      </c>
      <c r="H437" s="180">
        <f t="array" aca="1" ref="H437" ca="1">INDIRECT("'"&amp;$A437&amp;"'!S"&amp;$B437+59)</f>
        <v>0</v>
      </c>
      <c r="I437" s="180">
        <f t="array" aca="1" ref="I437" ca="1">INDIRECT("'"&amp;$A437&amp;"'!t"&amp;$B437+59)</f>
        <v>0</v>
      </c>
    </row>
    <row r="438" spans="1:9" x14ac:dyDescent="0.35">
      <c r="A438" s="180">
        <f t="shared" si="7"/>
        <v>11</v>
      </c>
      <c r="B438" s="180">
        <f>COUNTIF(A$1:A438,A438)</f>
        <v>29</v>
      </c>
      <c r="C438" s="180">
        <f t="array" aca="1" ref="C438" ca="1">INDIRECT("'"&amp;A438&amp;"'!F"&amp;B438+59)</f>
        <v>0</v>
      </c>
      <c r="D438" s="180">
        <f t="array" aca="1" ref="D438" ca="1">INDIRECT("'"&amp;$A438&amp;"'!O"&amp;$B438+59)</f>
        <v>0</v>
      </c>
      <c r="E438" s="180">
        <f t="array" aca="1" ref="E438" ca="1">INDIRECT("'"&amp;$A438&amp;"'!P"&amp;$B438+59)</f>
        <v>0</v>
      </c>
      <c r="F438" s="180">
        <f t="array" aca="1" ref="F438" ca="1">INDIRECT("'"&amp;$A438&amp;"'!Q"&amp;$B438+59)</f>
        <v>0</v>
      </c>
      <c r="G438" s="180">
        <f t="array" aca="1" ref="G438" ca="1">INDIRECT("'"&amp;$A438&amp;"'!R"&amp;$B438+59)</f>
        <v>0</v>
      </c>
      <c r="H438" s="180">
        <f t="array" aca="1" ref="H438" ca="1">INDIRECT("'"&amp;$A438&amp;"'!S"&amp;$B438+59)</f>
        <v>0</v>
      </c>
      <c r="I438" s="180">
        <f t="array" aca="1" ref="I438" ca="1">INDIRECT("'"&amp;$A438&amp;"'!t"&amp;$B438+59)</f>
        <v>0</v>
      </c>
    </row>
    <row r="439" spans="1:9" x14ac:dyDescent="0.35">
      <c r="A439" s="180">
        <f t="shared" si="7"/>
        <v>11</v>
      </c>
      <c r="B439" s="180">
        <f>COUNTIF(A$1:A439,A439)</f>
        <v>30</v>
      </c>
      <c r="C439" s="180">
        <f t="array" aca="1" ref="C439" ca="1">INDIRECT("'"&amp;A439&amp;"'!F"&amp;B439+59)</f>
        <v>0</v>
      </c>
      <c r="D439" s="180">
        <f t="array" aca="1" ref="D439" ca="1">INDIRECT("'"&amp;$A439&amp;"'!O"&amp;$B439+59)</f>
        <v>0</v>
      </c>
      <c r="E439" s="180">
        <f t="array" aca="1" ref="E439" ca="1">INDIRECT("'"&amp;$A439&amp;"'!P"&amp;$B439+59)</f>
        <v>0</v>
      </c>
      <c r="F439" s="180">
        <f t="array" aca="1" ref="F439" ca="1">INDIRECT("'"&amp;$A439&amp;"'!Q"&amp;$B439+59)</f>
        <v>0</v>
      </c>
      <c r="G439" s="180">
        <f t="array" aca="1" ref="G439" ca="1">INDIRECT("'"&amp;$A439&amp;"'!R"&amp;$B439+59)</f>
        <v>0</v>
      </c>
      <c r="H439" s="180">
        <f t="array" aca="1" ref="H439" ca="1">INDIRECT("'"&amp;$A439&amp;"'!S"&amp;$B439+59)</f>
        <v>0</v>
      </c>
      <c r="I439" s="180">
        <f t="array" aca="1" ref="I439" ca="1">INDIRECT("'"&amp;$A439&amp;"'!t"&amp;$B439+59)</f>
        <v>0</v>
      </c>
    </row>
    <row r="440" spans="1:9" x14ac:dyDescent="0.35">
      <c r="A440" s="180">
        <f t="shared" si="7"/>
        <v>11</v>
      </c>
      <c r="B440" s="180">
        <f>COUNTIF(A$1:A440,A440)</f>
        <v>31</v>
      </c>
      <c r="C440" s="180">
        <f t="array" aca="1" ref="C440" ca="1">INDIRECT("'"&amp;A440&amp;"'!F"&amp;B440+59)</f>
        <v>0</v>
      </c>
      <c r="D440" s="180">
        <f t="array" aca="1" ref="D440" ca="1">INDIRECT("'"&amp;$A440&amp;"'!O"&amp;$B440+59)</f>
        <v>0</v>
      </c>
      <c r="E440" s="180">
        <f t="array" aca="1" ref="E440" ca="1">INDIRECT("'"&amp;$A440&amp;"'!P"&amp;$B440+59)</f>
        <v>0</v>
      </c>
      <c r="F440" s="180">
        <f t="array" aca="1" ref="F440" ca="1">INDIRECT("'"&amp;$A440&amp;"'!Q"&amp;$B440+59)</f>
        <v>0</v>
      </c>
      <c r="G440" s="180">
        <f t="array" aca="1" ref="G440" ca="1">INDIRECT("'"&amp;$A440&amp;"'!R"&amp;$B440+59)</f>
        <v>0</v>
      </c>
      <c r="H440" s="180">
        <f t="array" aca="1" ref="H440" ca="1">INDIRECT("'"&amp;$A440&amp;"'!S"&amp;$B440+59)</f>
        <v>0</v>
      </c>
      <c r="I440" s="180">
        <f t="array" aca="1" ref="I440" ca="1">INDIRECT("'"&amp;$A440&amp;"'!t"&amp;$B440+59)</f>
        <v>0</v>
      </c>
    </row>
    <row r="441" spans="1:9" x14ac:dyDescent="0.35">
      <c r="A441" s="180">
        <f t="shared" si="7"/>
        <v>11</v>
      </c>
      <c r="B441" s="180">
        <f>COUNTIF(A$1:A441,A441)</f>
        <v>32</v>
      </c>
      <c r="C441" s="180">
        <f t="array" aca="1" ref="C441" ca="1">INDIRECT("'"&amp;A441&amp;"'!F"&amp;B441+59)</f>
        <v>0</v>
      </c>
      <c r="D441" s="180">
        <f t="array" aca="1" ref="D441" ca="1">INDIRECT("'"&amp;$A441&amp;"'!O"&amp;$B441+59)</f>
        <v>0</v>
      </c>
      <c r="E441" s="180">
        <f t="array" aca="1" ref="E441" ca="1">INDIRECT("'"&amp;$A441&amp;"'!P"&amp;$B441+59)</f>
        <v>0</v>
      </c>
      <c r="F441" s="180">
        <f t="array" aca="1" ref="F441" ca="1">INDIRECT("'"&amp;$A441&amp;"'!Q"&amp;$B441+59)</f>
        <v>0</v>
      </c>
      <c r="G441" s="180">
        <f t="array" aca="1" ref="G441" ca="1">INDIRECT("'"&amp;$A441&amp;"'!R"&amp;$B441+59)</f>
        <v>0</v>
      </c>
      <c r="H441" s="180">
        <f t="array" aca="1" ref="H441" ca="1">INDIRECT("'"&amp;$A441&amp;"'!S"&amp;$B441+59)</f>
        <v>0</v>
      </c>
      <c r="I441" s="180">
        <f t="array" aca="1" ref="I441" ca="1">INDIRECT("'"&amp;$A441&amp;"'!t"&amp;$B441+59)</f>
        <v>0</v>
      </c>
    </row>
    <row r="442" spans="1:9" x14ac:dyDescent="0.35">
      <c r="A442" s="180">
        <f t="shared" si="7"/>
        <v>11</v>
      </c>
      <c r="B442" s="180">
        <f>COUNTIF(A$1:A442,A442)</f>
        <v>33</v>
      </c>
      <c r="C442" s="180">
        <f t="array" aca="1" ref="C442" ca="1">INDIRECT("'"&amp;A442&amp;"'!F"&amp;B442+59)</f>
        <v>0</v>
      </c>
      <c r="D442" s="180">
        <f t="array" aca="1" ref="D442" ca="1">INDIRECT("'"&amp;$A442&amp;"'!O"&amp;$B442+59)</f>
        <v>0</v>
      </c>
      <c r="E442" s="180">
        <f t="array" aca="1" ref="E442" ca="1">INDIRECT("'"&amp;$A442&amp;"'!P"&amp;$B442+59)</f>
        <v>0</v>
      </c>
      <c r="F442" s="180">
        <f t="array" aca="1" ref="F442" ca="1">INDIRECT("'"&amp;$A442&amp;"'!Q"&amp;$B442+59)</f>
        <v>0</v>
      </c>
      <c r="G442" s="180">
        <f t="array" aca="1" ref="G442" ca="1">INDIRECT("'"&amp;$A442&amp;"'!R"&amp;$B442+59)</f>
        <v>0</v>
      </c>
      <c r="H442" s="180">
        <f t="array" aca="1" ref="H442" ca="1">INDIRECT("'"&amp;$A442&amp;"'!S"&amp;$B442+59)</f>
        <v>0</v>
      </c>
      <c r="I442" s="180">
        <f t="array" aca="1" ref="I442" ca="1">INDIRECT("'"&amp;$A442&amp;"'!t"&amp;$B442+59)</f>
        <v>0</v>
      </c>
    </row>
    <row r="443" spans="1:9" x14ac:dyDescent="0.35">
      <c r="A443" s="180">
        <f t="shared" si="7"/>
        <v>11</v>
      </c>
      <c r="B443" s="180">
        <f>COUNTIF(A$1:A443,A443)</f>
        <v>34</v>
      </c>
      <c r="C443" s="180">
        <f t="array" aca="1" ref="C443" ca="1">INDIRECT("'"&amp;A443&amp;"'!F"&amp;B443+59)</f>
        <v>0</v>
      </c>
      <c r="D443" s="180">
        <f t="array" aca="1" ref="D443" ca="1">INDIRECT("'"&amp;$A443&amp;"'!O"&amp;$B443+59)</f>
        <v>0</v>
      </c>
      <c r="E443" s="180">
        <f t="array" aca="1" ref="E443" ca="1">INDIRECT("'"&amp;$A443&amp;"'!P"&amp;$B443+59)</f>
        <v>0</v>
      </c>
      <c r="F443" s="180">
        <f t="array" aca="1" ref="F443" ca="1">INDIRECT("'"&amp;$A443&amp;"'!Q"&amp;$B443+59)</f>
        <v>0</v>
      </c>
      <c r="G443" s="180">
        <f t="array" aca="1" ref="G443" ca="1">INDIRECT("'"&amp;$A443&amp;"'!R"&amp;$B443+59)</f>
        <v>0</v>
      </c>
      <c r="H443" s="180">
        <f t="array" aca="1" ref="H443" ca="1">INDIRECT("'"&amp;$A443&amp;"'!S"&amp;$B443+59)</f>
        <v>0</v>
      </c>
      <c r="I443" s="180">
        <f t="array" aca="1" ref="I443" ca="1">INDIRECT("'"&amp;$A443&amp;"'!t"&amp;$B443+59)</f>
        <v>0</v>
      </c>
    </row>
    <row r="444" spans="1:9" x14ac:dyDescent="0.35">
      <c r="A444" s="180">
        <f t="shared" si="7"/>
        <v>11</v>
      </c>
      <c r="B444" s="180">
        <f>COUNTIF(A$1:A444,A444)</f>
        <v>35</v>
      </c>
      <c r="C444" s="180">
        <f t="array" aca="1" ref="C444" ca="1">INDIRECT("'"&amp;A444&amp;"'!F"&amp;B444+59)</f>
        <v>0</v>
      </c>
      <c r="D444" s="180">
        <f t="array" aca="1" ref="D444" ca="1">INDIRECT("'"&amp;$A444&amp;"'!O"&amp;$B444+59)</f>
        <v>0</v>
      </c>
      <c r="E444" s="180">
        <f t="array" aca="1" ref="E444" ca="1">INDIRECT("'"&amp;$A444&amp;"'!P"&amp;$B444+59)</f>
        <v>0</v>
      </c>
      <c r="F444" s="180">
        <f t="array" aca="1" ref="F444" ca="1">INDIRECT("'"&amp;$A444&amp;"'!Q"&amp;$B444+59)</f>
        <v>0</v>
      </c>
      <c r="G444" s="180">
        <f t="array" aca="1" ref="G444" ca="1">INDIRECT("'"&amp;$A444&amp;"'!R"&amp;$B444+59)</f>
        <v>0</v>
      </c>
      <c r="H444" s="180">
        <f t="array" aca="1" ref="H444" ca="1">INDIRECT("'"&amp;$A444&amp;"'!S"&amp;$B444+59)</f>
        <v>0</v>
      </c>
      <c r="I444" s="180">
        <f t="array" aca="1" ref="I444" ca="1">INDIRECT("'"&amp;$A444&amp;"'!t"&amp;$B444+59)</f>
        <v>0</v>
      </c>
    </row>
    <row r="445" spans="1:9" x14ac:dyDescent="0.35">
      <c r="A445" s="180">
        <f t="shared" si="7"/>
        <v>11</v>
      </c>
      <c r="B445" s="180">
        <f>COUNTIF(A$1:A445,A445)</f>
        <v>36</v>
      </c>
      <c r="C445" s="180">
        <f t="array" aca="1" ref="C445" ca="1">INDIRECT("'"&amp;A445&amp;"'!F"&amp;B445+59)</f>
        <v>0</v>
      </c>
      <c r="D445" s="180">
        <f t="array" aca="1" ref="D445" ca="1">INDIRECT("'"&amp;$A445&amp;"'!O"&amp;$B445+59)</f>
        <v>0</v>
      </c>
      <c r="E445" s="180">
        <f t="array" aca="1" ref="E445" ca="1">INDIRECT("'"&amp;$A445&amp;"'!P"&amp;$B445+59)</f>
        <v>0</v>
      </c>
      <c r="F445" s="180">
        <f t="array" aca="1" ref="F445" ca="1">INDIRECT("'"&amp;$A445&amp;"'!Q"&amp;$B445+59)</f>
        <v>0</v>
      </c>
      <c r="G445" s="180">
        <f t="array" aca="1" ref="G445" ca="1">INDIRECT("'"&amp;$A445&amp;"'!R"&amp;$B445+59)</f>
        <v>0</v>
      </c>
      <c r="H445" s="180">
        <f t="array" aca="1" ref="H445" ca="1">INDIRECT("'"&amp;$A445&amp;"'!S"&amp;$B445+59)</f>
        <v>0</v>
      </c>
      <c r="I445" s="180">
        <f t="array" aca="1" ref="I445" ca="1">INDIRECT("'"&amp;$A445&amp;"'!t"&amp;$B445+59)</f>
        <v>0</v>
      </c>
    </row>
    <row r="446" spans="1:9" x14ac:dyDescent="0.35">
      <c r="A446" s="180">
        <f t="shared" si="7"/>
        <v>11</v>
      </c>
      <c r="B446" s="180">
        <f>COUNTIF(A$1:A446,A446)</f>
        <v>37</v>
      </c>
      <c r="C446" s="180">
        <f t="array" aca="1" ref="C446" ca="1">INDIRECT("'"&amp;A446&amp;"'!F"&amp;B446+59)</f>
        <v>0</v>
      </c>
      <c r="D446" s="180">
        <f t="array" aca="1" ref="D446" ca="1">INDIRECT("'"&amp;$A446&amp;"'!O"&amp;$B446+59)</f>
        <v>0</v>
      </c>
      <c r="E446" s="180">
        <f t="array" aca="1" ref="E446" ca="1">INDIRECT("'"&amp;$A446&amp;"'!P"&amp;$B446+59)</f>
        <v>0</v>
      </c>
      <c r="F446" s="180">
        <f t="array" aca="1" ref="F446" ca="1">INDIRECT("'"&amp;$A446&amp;"'!Q"&amp;$B446+59)</f>
        <v>0</v>
      </c>
      <c r="G446" s="180">
        <f t="array" aca="1" ref="G446" ca="1">INDIRECT("'"&amp;$A446&amp;"'!R"&amp;$B446+59)</f>
        <v>0</v>
      </c>
      <c r="H446" s="180">
        <f t="array" aca="1" ref="H446" ca="1">INDIRECT("'"&amp;$A446&amp;"'!S"&amp;$B446+59)</f>
        <v>0</v>
      </c>
      <c r="I446" s="180">
        <f t="array" aca="1" ref="I446" ca="1">INDIRECT("'"&amp;$A446&amp;"'!t"&amp;$B446+59)</f>
        <v>0</v>
      </c>
    </row>
    <row r="447" spans="1:9" x14ac:dyDescent="0.35">
      <c r="A447" s="180">
        <f t="shared" si="7"/>
        <v>11</v>
      </c>
      <c r="B447" s="180">
        <f>COUNTIF(A$1:A447,A447)</f>
        <v>38</v>
      </c>
      <c r="C447" s="180">
        <f t="array" aca="1" ref="C447" ca="1">INDIRECT("'"&amp;A447&amp;"'!F"&amp;B447+59)</f>
        <v>0</v>
      </c>
      <c r="D447" s="180">
        <f t="array" aca="1" ref="D447" ca="1">INDIRECT("'"&amp;$A447&amp;"'!O"&amp;$B447+59)</f>
        <v>0</v>
      </c>
      <c r="E447" s="180">
        <f t="array" aca="1" ref="E447" ca="1">INDIRECT("'"&amp;$A447&amp;"'!P"&amp;$B447+59)</f>
        <v>0</v>
      </c>
      <c r="F447" s="180">
        <f t="array" aca="1" ref="F447" ca="1">INDIRECT("'"&amp;$A447&amp;"'!Q"&amp;$B447+59)</f>
        <v>0</v>
      </c>
      <c r="G447" s="180">
        <f t="array" aca="1" ref="G447" ca="1">INDIRECT("'"&amp;$A447&amp;"'!R"&amp;$B447+59)</f>
        <v>0</v>
      </c>
      <c r="H447" s="180">
        <f t="array" aca="1" ref="H447" ca="1">INDIRECT("'"&amp;$A447&amp;"'!S"&amp;$B447+59)</f>
        <v>0</v>
      </c>
      <c r="I447" s="180">
        <f t="array" aca="1" ref="I447" ca="1">INDIRECT("'"&amp;$A447&amp;"'!t"&amp;$B447+59)</f>
        <v>0</v>
      </c>
    </row>
    <row r="448" spans="1:9" x14ac:dyDescent="0.35">
      <c r="A448" s="180">
        <f t="shared" si="7"/>
        <v>11</v>
      </c>
      <c r="B448" s="180">
        <f>COUNTIF(A$1:A448,A448)</f>
        <v>39</v>
      </c>
      <c r="C448" s="180">
        <f t="array" aca="1" ref="C448" ca="1">INDIRECT("'"&amp;A448&amp;"'!F"&amp;B448+59)</f>
        <v>0</v>
      </c>
      <c r="D448" s="180">
        <f t="array" aca="1" ref="D448" ca="1">INDIRECT("'"&amp;$A448&amp;"'!O"&amp;$B448+59)</f>
        <v>0</v>
      </c>
      <c r="E448" s="180">
        <f t="array" aca="1" ref="E448" ca="1">INDIRECT("'"&amp;$A448&amp;"'!P"&amp;$B448+59)</f>
        <v>0</v>
      </c>
      <c r="F448" s="180">
        <f t="array" aca="1" ref="F448" ca="1">INDIRECT("'"&amp;$A448&amp;"'!Q"&amp;$B448+59)</f>
        <v>0</v>
      </c>
      <c r="G448" s="180">
        <f t="array" aca="1" ref="G448" ca="1">INDIRECT("'"&amp;$A448&amp;"'!R"&amp;$B448+59)</f>
        <v>0</v>
      </c>
      <c r="H448" s="180">
        <f t="array" aca="1" ref="H448" ca="1">INDIRECT("'"&amp;$A448&amp;"'!S"&amp;$B448+59)</f>
        <v>0</v>
      </c>
      <c r="I448" s="180">
        <f t="array" aca="1" ref="I448" ca="1">INDIRECT("'"&amp;$A448&amp;"'!t"&amp;$B448+59)</f>
        <v>0</v>
      </c>
    </row>
    <row r="449" spans="1:9" x14ac:dyDescent="0.35">
      <c r="A449" s="180">
        <f t="shared" si="7"/>
        <v>11</v>
      </c>
      <c r="B449" s="180">
        <f>COUNTIF(A$1:A449,A449)</f>
        <v>40</v>
      </c>
      <c r="C449" s="180">
        <f t="array" aca="1" ref="C449" ca="1">INDIRECT("'"&amp;A449&amp;"'!F"&amp;B449+59)</f>
        <v>0</v>
      </c>
      <c r="D449" s="180">
        <f t="array" aca="1" ref="D449" ca="1">INDIRECT("'"&amp;$A449&amp;"'!O"&amp;$B449+59)</f>
        <v>0</v>
      </c>
      <c r="E449" s="180">
        <f t="array" aca="1" ref="E449" ca="1">INDIRECT("'"&amp;$A449&amp;"'!P"&amp;$B449+59)</f>
        <v>0</v>
      </c>
      <c r="F449" s="180">
        <f t="array" aca="1" ref="F449" ca="1">INDIRECT("'"&amp;$A449&amp;"'!Q"&amp;$B449+59)</f>
        <v>0</v>
      </c>
      <c r="G449" s="180">
        <f t="array" aca="1" ref="G449" ca="1">INDIRECT("'"&amp;$A449&amp;"'!R"&amp;$B449+59)</f>
        <v>0</v>
      </c>
      <c r="H449" s="180">
        <f t="array" aca="1" ref="H449" ca="1">INDIRECT("'"&amp;$A449&amp;"'!S"&amp;$B449+59)</f>
        <v>0</v>
      </c>
      <c r="I449" s="180">
        <f t="array" aca="1" ref="I449" ca="1">INDIRECT("'"&amp;$A449&amp;"'!t"&amp;$B449+59)</f>
        <v>0</v>
      </c>
    </row>
    <row r="450" spans="1:9" x14ac:dyDescent="0.35">
      <c r="A450" s="180">
        <f t="shared" ref="A450:A513" si="8">ROUNDDOWN(((ROW()+41)/41),0)</f>
        <v>11</v>
      </c>
      <c r="B450" s="180">
        <f>COUNTIF(A$1:A450,A450)</f>
        <v>41</v>
      </c>
      <c r="C450" s="180">
        <f t="array" aca="1" ref="C450" ca="1">INDIRECT("'"&amp;A450&amp;"'!F"&amp;B450+59)</f>
        <v>0</v>
      </c>
      <c r="D450" s="180">
        <f t="array" aca="1" ref="D450" ca="1">INDIRECT("'"&amp;$A450&amp;"'!O"&amp;$B450+59)</f>
        <v>0</v>
      </c>
      <c r="E450" s="180">
        <f t="array" aca="1" ref="E450" ca="1">INDIRECT("'"&amp;$A450&amp;"'!P"&amp;$B450+59)</f>
        <v>0</v>
      </c>
      <c r="F450" s="180">
        <f t="array" aca="1" ref="F450" ca="1">INDIRECT("'"&amp;$A450&amp;"'!Q"&amp;$B450+59)</f>
        <v>0</v>
      </c>
      <c r="G450" s="180">
        <f t="array" aca="1" ref="G450" ca="1">INDIRECT("'"&amp;$A450&amp;"'!R"&amp;$B450+59)</f>
        <v>0</v>
      </c>
      <c r="H450" s="180">
        <f t="array" aca="1" ref="H450" ca="1">INDIRECT("'"&amp;$A450&amp;"'!S"&amp;$B450+59)</f>
        <v>0</v>
      </c>
      <c r="I450" s="180">
        <f t="array" aca="1" ref="I450" ca="1">INDIRECT("'"&amp;$A450&amp;"'!t"&amp;$B450+59)</f>
        <v>0</v>
      </c>
    </row>
    <row r="451" spans="1:9" x14ac:dyDescent="0.35">
      <c r="A451" s="180">
        <f t="shared" si="8"/>
        <v>12</v>
      </c>
      <c r="B451" s="180">
        <f>COUNTIF(A$1:A451,A451)</f>
        <v>1</v>
      </c>
      <c r="C451" s="180">
        <f t="array" aca="1" ref="C451" ca="1">INDIRECT("'"&amp;A451&amp;"'!F"&amp;B451+59)</f>
        <v>0</v>
      </c>
      <c r="D451" s="180">
        <f t="array" aca="1" ref="D451" ca="1">INDIRECT("'"&amp;$A451&amp;"'!O"&amp;$B451+59)</f>
        <v>0</v>
      </c>
      <c r="E451" s="180">
        <f t="array" aca="1" ref="E451" ca="1">INDIRECT("'"&amp;$A451&amp;"'!P"&amp;$B451+59)</f>
        <v>0</v>
      </c>
      <c r="F451" s="180">
        <f t="array" aca="1" ref="F451" ca="1">INDIRECT("'"&amp;$A451&amp;"'!Q"&amp;$B451+59)</f>
        <v>0</v>
      </c>
      <c r="G451" s="180">
        <f t="array" aca="1" ref="G451" ca="1">INDIRECT("'"&amp;$A451&amp;"'!R"&amp;$B451+59)</f>
        <v>0</v>
      </c>
      <c r="H451" s="180">
        <f t="array" aca="1" ref="H451" ca="1">INDIRECT("'"&amp;$A451&amp;"'!S"&amp;$B451+59)</f>
        <v>0</v>
      </c>
      <c r="I451" s="180">
        <f t="array" aca="1" ref="I451" ca="1">INDIRECT("'"&amp;$A451&amp;"'!t"&amp;$B451+59)</f>
        <v>0</v>
      </c>
    </row>
    <row r="452" spans="1:9" x14ac:dyDescent="0.35">
      <c r="A452" s="180">
        <f t="shared" si="8"/>
        <v>12</v>
      </c>
      <c r="B452" s="180">
        <f>COUNTIF(A$1:A452,A452)</f>
        <v>2</v>
      </c>
      <c r="C452" s="180">
        <f t="array" aca="1" ref="C452" ca="1">INDIRECT("'"&amp;A452&amp;"'!F"&amp;B452+59)</f>
        <v>0</v>
      </c>
      <c r="D452" s="180">
        <f t="array" aca="1" ref="D452" ca="1">INDIRECT("'"&amp;$A452&amp;"'!O"&amp;$B452+59)</f>
        <v>0</v>
      </c>
      <c r="E452" s="180">
        <f t="array" aca="1" ref="E452" ca="1">INDIRECT("'"&amp;$A452&amp;"'!P"&amp;$B452+59)</f>
        <v>0</v>
      </c>
      <c r="F452" s="180">
        <f t="array" aca="1" ref="F452" ca="1">INDIRECT("'"&amp;$A452&amp;"'!Q"&amp;$B452+59)</f>
        <v>0</v>
      </c>
      <c r="G452" s="180">
        <f t="array" aca="1" ref="G452" ca="1">INDIRECT("'"&amp;$A452&amp;"'!R"&amp;$B452+59)</f>
        <v>0</v>
      </c>
      <c r="H452" s="180">
        <f t="array" aca="1" ref="H452" ca="1">INDIRECT("'"&amp;$A452&amp;"'!S"&amp;$B452+59)</f>
        <v>0</v>
      </c>
      <c r="I452" s="180">
        <f t="array" aca="1" ref="I452" ca="1">INDIRECT("'"&amp;$A452&amp;"'!t"&amp;$B452+59)</f>
        <v>0</v>
      </c>
    </row>
    <row r="453" spans="1:9" x14ac:dyDescent="0.35">
      <c r="A453" s="180">
        <f t="shared" si="8"/>
        <v>12</v>
      </c>
      <c r="B453" s="180">
        <f>COUNTIF(A$1:A453,A453)</f>
        <v>3</v>
      </c>
      <c r="C453" s="180">
        <f t="array" aca="1" ref="C453" ca="1">INDIRECT("'"&amp;A453&amp;"'!F"&amp;B453+59)</f>
        <v>0</v>
      </c>
      <c r="D453" s="180">
        <f t="array" aca="1" ref="D453" ca="1">INDIRECT("'"&amp;$A453&amp;"'!O"&amp;$B453+59)</f>
        <v>0</v>
      </c>
      <c r="E453" s="180">
        <f t="array" aca="1" ref="E453" ca="1">INDIRECT("'"&amp;$A453&amp;"'!P"&amp;$B453+59)</f>
        <v>0</v>
      </c>
      <c r="F453" s="180">
        <f t="array" aca="1" ref="F453" ca="1">INDIRECT("'"&amp;$A453&amp;"'!Q"&amp;$B453+59)</f>
        <v>0</v>
      </c>
      <c r="G453" s="180">
        <f t="array" aca="1" ref="G453" ca="1">INDIRECT("'"&amp;$A453&amp;"'!R"&amp;$B453+59)</f>
        <v>0</v>
      </c>
      <c r="H453" s="180">
        <f t="array" aca="1" ref="H453" ca="1">INDIRECT("'"&amp;$A453&amp;"'!S"&amp;$B453+59)</f>
        <v>0</v>
      </c>
      <c r="I453" s="180">
        <f t="array" aca="1" ref="I453" ca="1">INDIRECT("'"&amp;$A453&amp;"'!t"&amp;$B453+59)</f>
        <v>0</v>
      </c>
    </row>
    <row r="454" spans="1:9" x14ac:dyDescent="0.35">
      <c r="A454" s="180">
        <f t="shared" si="8"/>
        <v>12</v>
      </c>
      <c r="B454" s="180">
        <f>COUNTIF(A$1:A454,A454)</f>
        <v>4</v>
      </c>
      <c r="C454" s="180">
        <f t="array" aca="1" ref="C454" ca="1">INDIRECT("'"&amp;A454&amp;"'!F"&amp;B454+59)</f>
        <v>0</v>
      </c>
      <c r="D454" s="180">
        <f t="array" aca="1" ref="D454" ca="1">INDIRECT("'"&amp;$A454&amp;"'!O"&amp;$B454+59)</f>
        <v>0</v>
      </c>
      <c r="E454" s="180">
        <f t="array" aca="1" ref="E454" ca="1">INDIRECT("'"&amp;$A454&amp;"'!P"&amp;$B454+59)</f>
        <v>0</v>
      </c>
      <c r="F454" s="180">
        <f t="array" aca="1" ref="F454" ca="1">INDIRECT("'"&amp;$A454&amp;"'!Q"&amp;$B454+59)</f>
        <v>0</v>
      </c>
      <c r="G454" s="180">
        <f t="array" aca="1" ref="G454" ca="1">INDIRECT("'"&amp;$A454&amp;"'!R"&amp;$B454+59)</f>
        <v>0</v>
      </c>
      <c r="H454" s="180">
        <f t="array" aca="1" ref="H454" ca="1">INDIRECT("'"&amp;$A454&amp;"'!S"&amp;$B454+59)</f>
        <v>0</v>
      </c>
      <c r="I454" s="180">
        <f t="array" aca="1" ref="I454" ca="1">INDIRECT("'"&amp;$A454&amp;"'!t"&amp;$B454+59)</f>
        <v>0</v>
      </c>
    </row>
    <row r="455" spans="1:9" x14ac:dyDescent="0.35">
      <c r="A455" s="180">
        <f t="shared" si="8"/>
        <v>12</v>
      </c>
      <c r="B455" s="180">
        <f>COUNTIF(A$1:A455,A455)</f>
        <v>5</v>
      </c>
      <c r="C455" s="180">
        <f t="array" aca="1" ref="C455" ca="1">INDIRECT("'"&amp;A455&amp;"'!F"&amp;B455+59)</f>
        <v>0</v>
      </c>
      <c r="D455" s="180">
        <f t="array" aca="1" ref="D455" ca="1">INDIRECT("'"&amp;$A455&amp;"'!O"&amp;$B455+59)</f>
        <v>0</v>
      </c>
      <c r="E455" s="180">
        <f t="array" aca="1" ref="E455" ca="1">INDIRECT("'"&amp;$A455&amp;"'!P"&amp;$B455+59)</f>
        <v>0</v>
      </c>
      <c r="F455" s="180">
        <f t="array" aca="1" ref="F455" ca="1">INDIRECT("'"&amp;$A455&amp;"'!Q"&amp;$B455+59)</f>
        <v>0</v>
      </c>
      <c r="G455" s="180">
        <f t="array" aca="1" ref="G455" ca="1">INDIRECT("'"&amp;$A455&amp;"'!R"&amp;$B455+59)</f>
        <v>0</v>
      </c>
      <c r="H455" s="180">
        <f t="array" aca="1" ref="H455" ca="1">INDIRECT("'"&amp;$A455&amp;"'!S"&amp;$B455+59)</f>
        <v>0</v>
      </c>
      <c r="I455" s="180">
        <f t="array" aca="1" ref="I455" ca="1">INDIRECT("'"&amp;$A455&amp;"'!t"&amp;$B455+59)</f>
        <v>0</v>
      </c>
    </row>
    <row r="456" spans="1:9" x14ac:dyDescent="0.35">
      <c r="A456" s="180">
        <f t="shared" si="8"/>
        <v>12</v>
      </c>
      <c r="B456" s="180">
        <f>COUNTIF(A$1:A456,A456)</f>
        <v>6</v>
      </c>
      <c r="C456" s="180">
        <f t="array" aca="1" ref="C456" ca="1">INDIRECT("'"&amp;A456&amp;"'!F"&amp;B456+59)</f>
        <v>0</v>
      </c>
      <c r="D456" s="180">
        <f t="array" aca="1" ref="D456" ca="1">INDIRECT("'"&amp;$A456&amp;"'!O"&amp;$B456+59)</f>
        <v>0</v>
      </c>
      <c r="E456" s="180">
        <f t="array" aca="1" ref="E456" ca="1">INDIRECT("'"&amp;$A456&amp;"'!P"&amp;$B456+59)</f>
        <v>0</v>
      </c>
      <c r="F456" s="180">
        <f t="array" aca="1" ref="F456" ca="1">INDIRECT("'"&amp;$A456&amp;"'!Q"&amp;$B456+59)</f>
        <v>0</v>
      </c>
      <c r="G456" s="180">
        <f t="array" aca="1" ref="G456" ca="1">INDIRECT("'"&amp;$A456&amp;"'!R"&amp;$B456+59)</f>
        <v>0</v>
      </c>
      <c r="H456" s="180">
        <f t="array" aca="1" ref="H456" ca="1">INDIRECT("'"&amp;$A456&amp;"'!S"&amp;$B456+59)</f>
        <v>0</v>
      </c>
      <c r="I456" s="180">
        <f t="array" aca="1" ref="I456" ca="1">INDIRECT("'"&amp;$A456&amp;"'!t"&amp;$B456+59)</f>
        <v>0</v>
      </c>
    </row>
    <row r="457" spans="1:9" x14ac:dyDescent="0.35">
      <c r="A457" s="180">
        <f t="shared" si="8"/>
        <v>12</v>
      </c>
      <c r="B457" s="180">
        <f>COUNTIF(A$1:A457,A457)</f>
        <v>7</v>
      </c>
      <c r="C457" s="180">
        <f t="array" aca="1" ref="C457" ca="1">INDIRECT("'"&amp;A457&amp;"'!F"&amp;B457+59)</f>
        <v>0</v>
      </c>
      <c r="D457" s="180">
        <f t="array" aca="1" ref="D457" ca="1">INDIRECT("'"&amp;$A457&amp;"'!O"&amp;$B457+59)</f>
        <v>0</v>
      </c>
      <c r="E457" s="180">
        <f t="array" aca="1" ref="E457" ca="1">INDIRECT("'"&amp;$A457&amp;"'!P"&amp;$B457+59)</f>
        <v>0</v>
      </c>
      <c r="F457" s="180">
        <f t="array" aca="1" ref="F457" ca="1">INDIRECT("'"&amp;$A457&amp;"'!Q"&amp;$B457+59)</f>
        <v>0</v>
      </c>
      <c r="G457" s="180">
        <f t="array" aca="1" ref="G457" ca="1">INDIRECT("'"&amp;$A457&amp;"'!R"&amp;$B457+59)</f>
        <v>0</v>
      </c>
      <c r="H457" s="180">
        <f t="array" aca="1" ref="H457" ca="1">INDIRECT("'"&amp;$A457&amp;"'!S"&amp;$B457+59)</f>
        <v>0</v>
      </c>
      <c r="I457" s="180">
        <f t="array" aca="1" ref="I457" ca="1">INDIRECT("'"&amp;$A457&amp;"'!t"&amp;$B457+59)</f>
        <v>0</v>
      </c>
    </row>
    <row r="458" spans="1:9" x14ac:dyDescent="0.35">
      <c r="A458" s="180">
        <f t="shared" si="8"/>
        <v>12</v>
      </c>
      <c r="B458" s="180">
        <f>COUNTIF(A$1:A458,A458)</f>
        <v>8</v>
      </c>
      <c r="C458" s="180">
        <f t="array" aca="1" ref="C458" ca="1">INDIRECT("'"&amp;A458&amp;"'!F"&amp;B458+59)</f>
        <v>0</v>
      </c>
      <c r="D458" s="180">
        <f t="array" aca="1" ref="D458" ca="1">INDIRECT("'"&amp;$A458&amp;"'!O"&amp;$B458+59)</f>
        <v>0</v>
      </c>
      <c r="E458" s="180">
        <f t="array" aca="1" ref="E458" ca="1">INDIRECT("'"&amp;$A458&amp;"'!P"&amp;$B458+59)</f>
        <v>0</v>
      </c>
      <c r="F458" s="180">
        <f t="array" aca="1" ref="F458" ca="1">INDIRECT("'"&amp;$A458&amp;"'!Q"&amp;$B458+59)</f>
        <v>0</v>
      </c>
      <c r="G458" s="180">
        <f t="array" aca="1" ref="G458" ca="1">INDIRECT("'"&amp;$A458&amp;"'!R"&amp;$B458+59)</f>
        <v>0</v>
      </c>
      <c r="H458" s="180">
        <f t="array" aca="1" ref="H458" ca="1">INDIRECT("'"&amp;$A458&amp;"'!S"&amp;$B458+59)</f>
        <v>0</v>
      </c>
      <c r="I458" s="180">
        <f t="array" aca="1" ref="I458" ca="1">INDIRECT("'"&amp;$A458&amp;"'!t"&amp;$B458+59)</f>
        <v>0</v>
      </c>
    </row>
    <row r="459" spans="1:9" x14ac:dyDescent="0.35">
      <c r="A459" s="180">
        <f t="shared" si="8"/>
        <v>12</v>
      </c>
      <c r="B459" s="180">
        <f>COUNTIF(A$1:A459,A459)</f>
        <v>9</v>
      </c>
      <c r="C459" s="180">
        <f t="array" aca="1" ref="C459" ca="1">INDIRECT("'"&amp;A459&amp;"'!F"&amp;B459+59)</f>
        <v>0</v>
      </c>
      <c r="D459" s="180">
        <f t="array" aca="1" ref="D459" ca="1">INDIRECT("'"&amp;$A459&amp;"'!O"&amp;$B459+59)</f>
        <v>0</v>
      </c>
      <c r="E459" s="180">
        <f t="array" aca="1" ref="E459" ca="1">INDIRECT("'"&amp;$A459&amp;"'!P"&amp;$B459+59)</f>
        <v>0</v>
      </c>
      <c r="F459" s="180">
        <f t="array" aca="1" ref="F459" ca="1">INDIRECT("'"&amp;$A459&amp;"'!Q"&amp;$B459+59)</f>
        <v>0</v>
      </c>
      <c r="G459" s="180">
        <f t="array" aca="1" ref="G459" ca="1">INDIRECT("'"&amp;$A459&amp;"'!R"&amp;$B459+59)</f>
        <v>0</v>
      </c>
      <c r="H459" s="180">
        <f t="array" aca="1" ref="H459" ca="1">INDIRECT("'"&amp;$A459&amp;"'!S"&amp;$B459+59)</f>
        <v>0</v>
      </c>
      <c r="I459" s="180">
        <f t="array" aca="1" ref="I459" ca="1">INDIRECT("'"&amp;$A459&amp;"'!t"&amp;$B459+59)</f>
        <v>0</v>
      </c>
    </row>
    <row r="460" spans="1:9" x14ac:dyDescent="0.35">
      <c r="A460" s="180">
        <f t="shared" si="8"/>
        <v>12</v>
      </c>
      <c r="B460" s="180">
        <f>COUNTIF(A$1:A460,A460)</f>
        <v>10</v>
      </c>
      <c r="C460" s="180">
        <f t="array" aca="1" ref="C460" ca="1">INDIRECT("'"&amp;A460&amp;"'!F"&amp;B460+59)</f>
        <v>0</v>
      </c>
      <c r="D460" s="180">
        <f t="array" aca="1" ref="D460" ca="1">INDIRECT("'"&amp;$A460&amp;"'!O"&amp;$B460+59)</f>
        <v>0</v>
      </c>
      <c r="E460" s="180">
        <f t="array" aca="1" ref="E460" ca="1">INDIRECT("'"&amp;$A460&amp;"'!P"&amp;$B460+59)</f>
        <v>0</v>
      </c>
      <c r="F460" s="180">
        <f t="array" aca="1" ref="F460" ca="1">INDIRECT("'"&amp;$A460&amp;"'!Q"&amp;$B460+59)</f>
        <v>0</v>
      </c>
      <c r="G460" s="180">
        <f t="array" aca="1" ref="G460" ca="1">INDIRECT("'"&amp;$A460&amp;"'!R"&amp;$B460+59)</f>
        <v>0</v>
      </c>
      <c r="H460" s="180">
        <f t="array" aca="1" ref="H460" ca="1">INDIRECT("'"&amp;$A460&amp;"'!S"&amp;$B460+59)</f>
        <v>0</v>
      </c>
      <c r="I460" s="180">
        <f t="array" aca="1" ref="I460" ca="1">INDIRECT("'"&amp;$A460&amp;"'!t"&amp;$B460+59)</f>
        <v>0</v>
      </c>
    </row>
    <row r="461" spans="1:9" x14ac:dyDescent="0.35">
      <c r="A461" s="180">
        <f t="shared" si="8"/>
        <v>12</v>
      </c>
      <c r="B461" s="180">
        <f>COUNTIF(A$1:A461,A461)</f>
        <v>11</v>
      </c>
      <c r="C461" s="180">
        <f t="array" aca="1" ref="C461" ca="1">INDIRECT("'"&amp;A461&amp;"'!F"&amp;B461+59)</f>
        <v>0</v>
      </c>
      <c r="D461" s="180">
        <f t="array" aca="1" ref="D461" ca="1">INDIRECT("'"&amp;$A461&amp;"'!O"&amp;$B461+59)</f>
        <v>0</v>
      </c>
      <c r="E461" s="180">
        <f t="array" aca="1" ref="E461" ca="1">INDIRECT("'"&amp;$A461&amp;"'!P"&amp;$B461+59)</f>
        <v>0</v>
      </c>
      <c r="F461" s="180">
        <f t="array" aca="1" ref="F461" ca="1">INDIRECT("'"&amp;$A461&amp;"'!Q"&amp;$B461+59)</f>
        <v>0</v>
      </c>
      <c r="G461" s="180">
        <f t="array" aca="1" ref="G461" ca="1">INDIRECT("'"&amp;$A461&amp;"'!R"&amp;$B461+59)</f>
        <v>0</v>
      </c>
      <c r="H461" s="180">
        <f t="array" aca="1" ref="H461" ca="1">INDIRECT("'"&amp;$A461&amp;"'!S"&amp;$B461+59)</f>
        <v>0</v>
      </c>
      <c r="I461" s="180">
        <f t="array" aca="1" ref="I461" ca="1">INDIRECT("'"&amp;$A461&amp;"'!t"&amp;$B461+59)</f>
        <v>0</v>
      </c>
    </row>
    <row r="462" spans="1:9" x14ac:dyDescent="0.35">
      <c r="A462" s="180">
        <f t="shared" si="8"/>
        <v>12</v>
      </c>
      <c r="B462" s="180">
        <f>COUNTIF(A$1:A462,A462)</f>
        <v>12</v>
      </c>
      <c r="C462" s="180">
        <f t="array" aca="1" ref="C462" ca="1">INDIRECT("'"&amp;A462&amp;"'!F"&amp;B462+59)</f>
        <v>0</v>
      </c>
      <c r="D462" s="180">
        <f t="array" aca="1" ref="D462" ca="1">INDIRECT("'"&amp;$A462&amp;"'!O"&amp;$B462+59)</f>
        <v>0</v>
      </c>
      <c r="E462" s="180">
        <f t="array" aca="1" ref="E462" ca="1">INDIRECT("'"&amp;$A462&amp;"'!P"&amp;$B462+59)</f>
        <v>0</v>
      </c>
      <c r="F462" s="180">
        <f t="array" aca="1" ref="F462" ca="1">INDIRECT("'"&amp;$A462&amp;"'!Q"&amp;$B462+59)</f>
        <v>0</v>
      </c>
      <c r="G462" s="180">
        <f t="array" aca="1" ref="G462" ca="1">INDIRECT("'"&amp;$A462&amp;"'!R"&amp;$B462+59)</f>
        <v>0</v>
      </c>
      <c r="H462" s="180">
        <f t="array" aca="1" ref="H462" ca="1">INDIRECT("'"&amp;$A462&amp;"'!S"&amp;$B462+59)</f>
        <v>0</v>
      </c>
      <c r="I462" s="180">
        <f t="array" aca="1" ref="I462" ca="1">INDIRECT("'"&amp;$A462&amp;"'!t"&amp;$B462+59)</f>
        <v>0</v>
      </c>
    </row>
    <row r="463" spans="1:9" x14ac:dyDescent="0.35">
      <c r="A463" s="180">
        <f t="shared" si="8"/>
        <v>12</v>
      </c>
      <c r="B463" s="180">
        <f>COUNTIF(A$1:A463,A463)</f>
        <v>13</v>
      </c>
      <c r="C463" s="180">
        <f t="array" aca="1" ref="C463" ca="1">INDIRECT("'"&amp;A463&amp;"'!F"&amp;B463+59)</f>
        <v>0</v>
      </c>
      <c r="D463" s="180">
        <f t="array" aca="1" ref="D463" ca="1">INDIRECT("'"&amp;$A463&amp;"'!O"&amp;$B463+59)</f>
        <v>0</v>
      </c>
      <c r="E463" s="180">
        <f t="array" aca="1" ref="E463" ca="1">INDIRECT("'"&amp;$A463&amp;"'!P"&amp;$B463+59)</f>
        <v>0</v>
      </c>
      <c r="F463" s="180">
        <f t="array" aca="1" ref="F463" ca="1">INDIRECT("'"&amp;$A463&amp;"'!Q"&amp;$B463+59)</f>
        <v>0</v>
      </c>
      <c r="G463" s="180">
        <f t="array" aca="1" ref="G463" ca="1">INDIRECT("'"&amp;$A463&amp;"'!R"&amp;$B463+59)</f>
        <v>0</v>
      </c>
      <c r="H463" s="180">
        <f t="array" aca="1" ref="H463" ca="1">INDIRECT("'"&amp;$A463&amp;"'!S"&amp;$B463+59)</f>
        <v>0</v>
      </c>
      <c r="I463" s="180">
        <f t="array" aca="1" ref="I463" ca="1">INDIRECT("'"&amp;$A463&amp;"'!t"&amp;$B463+59)</f>
        <v>0</v>
      </c>
    </row>
    <row r="464" spans="1:9" x14ac:dyDescent="0.35">
      <c r="A464" s="180">
        <f t="shared" si="8"/>
        <v>12</v>
      </c>
      <c r="B464" s="180">
        <f>COUNTIF(A$1:A464,A464)</f>
        <v>14</v>
      </c>
      <c r="C464" s="180">
        <f t="array" aca="1" ref="C464" ca="1">INDIRECT("'"&amp;A464&amp;"'!F"&amp;B464+59)</f>
        <v>0</v>
      </c>
      <c r="D464" s="180">
        <f t="array" aca="1" ref="D464" ca="1">INDIRECT("'"&amp;$A464&amp;"'!O"&amp;$B464+59)</f>
        <v>0</v>
      </c>
      <c r="E464" s="180">
        <f t="array" aca="1" ref="E464" ca="1">INDIRECT("'"&amp;$A464&amp;"'!P"&amp;$B464+59)</f>
        <v>0</v>
      </c>
      <c r="F464" s="180">
        <f t="array" aca="1" ref="F464" ca="1">INDIRECT("'"&amp;$A464&amp;"'!Q"&amp;$B464+59)</f>
        <v>0</v>
      </c>
      <c r="G464" s="180">
        <f t="array" aca="1" ref="G464" ca="1">INDIRECT("'"&amp;$A464&amp;"'!R"&amp;$B464+59)</f>
        <v>0</v>
      </c>
      <c r="H464" s="180">
        <f t="array" aca="1" ref="H464" ca="1">INDIRECT("'"&amp;$A464&amp;"'!S"&amp;$B464+59)</f>
        <v>0</v>
      </c>
      <c r="I464" s="180">
        <f t="array" aca="1" ref="I464" ca="1">INDIRECT("'"&amp;$A464&amp;"'!t"&amp;$B464+59)</f>
        <v>0</v>
      </c>
    </row>
    <row r="465" spans="1:9" x14ac:dyDescent="0.35">
      <c r="A465" s="180">
        <f t="shared" si="8"/>
        <v>12</v>
      </c>
      <c r="B465" s="180">
        <f>COUNTIF(A$1:A465,A465)</f>
        <v>15</v>
      </c>
      <c r="C465" s="180">
        <f t="array" aca="1" ref="C465" ca="1">INDIRECT("'"&amp;A465&amp;"'!F"&amp;B465+59)</f>
        <v>0</v>
      </c>
      <c r="D465" s="180">
        <f t="array" aca="1" ref="D465" ca="1">INDIRECT("'"&amp;$A465&amp;"'!O"&amp;$B465+59)</f>
        <v>0</v>
      </c>
      <c r="E465" s="180">
        <f t="array" aca="1" ref="E465" ca="1">INDIRECT("'"&amp;$A465&amp;"'!P"&amp;$B465+59)</f>
        <v>0</v>
      </c>
      <c r="F465" s="180">
        <f t="array" aca="1" ref="F465" ca="1">INDIRECT("'"&amp;$A465&amp;"'!Q"&amp;$B465+59)</f>
        <v>0</v>
      </c>
      <c r="G465" s="180">
        <f t="array" aca="1" ref="G465" ca="1">INDIRECT("'"&amp;$A465&amp;"'!R"&amp;$B465+59)</f>
        <v>0</v>
      </c>
      <c r="H465" s="180">
        <f t="array" aca="1" ref="H465" ca="1">INDIRECT("'"&amp;$A465&amp;"'!S"&amp;$B465+59)</f>
        <v>0</v>
      </c>
      <c r="I465" s="180">
        <f t="array" aca="1" ref="I465" ca="1">INDIRECT("'"&amp;$A465&amp;"'!t"&amp;$B465+59)</f>
        <v>0</v>
      </c>
    </row>
    <row r="466" spans="1:9" x14ac:dyDescent="0.35">
      <c r="A466" s="180">
        <f t="shared" si="8"/>
        <v>12</v>
      </c>
      <c r="B466" s="180">
        <f>COUNTIF(A$1:A466,A466)</f>
        <v>16</v>
      </c>
      <c r="C466" s="180">
        <f t="array" aca="1" ref="C466" ca="1">INDIRECT("'"&amp;A466&amp;"'!F"&amp;B466+59)</f>
        <v>0</v>
      </c>
      <c r="D466" s="180">
        <f t="array" aca="1" ref="D466" ca="1">INDIRECT("'"&amp;$A466&amp;"'!O"&amp;$B466+59)</f>
        <v>0</v>
      </c>
      <c r="E466" s="180">
        <f t="array" aca="1" ref="E466" ca="1">INDIRECT("'"&amp;$A466&amp;"'!P"&amp;$B466+59)</f>
        <v>0</v>
      </c>
      <c r="F466" s="180">
        <f t="array" aca="1" ref="F466" ca="1">INDIRECT("'"&amp;$A466&amp;"'!Q"&amp;$B466+59)</f>
        <v>0</v>
      </c>
      <c r="G466" s="180">
        <f t="array" aca="1" ref="G466" ca="1">INDIRECT("'"&amp;$A466&amp;"'!R"&amp;$B466+59)</f>
        <v>0</v>
      </c>
      <c r="H466" s="180">
        <f t="array" aca="1" ref="H466" ca="1">INDIRECT("'"&amp;$A466&amp;"'!S"&amp;$B466+59)</f>
        <v>0</v>
      </c>
      <c r="I466" s="180">
        <f t="array" aca="1" ref="I466" ca="1">INDIRECT("'"&amp;$A466&amp;"'!t"&amp;$B466+59)</f>
        <v>0</v>
      </c>
    </row>
    <row r="467" spans="1:9" x14ac:dyDescent="0.35">
      <c r="A467" s="180">
        <f t="shared" si="8"/>
        <v>12</v>
      </c>
      <c r="B467" s="180">
        <f>COUNTIF(A$1:A467,A467)</f>
        <v>17</v>
      </c>
      <c r="C467" s="180">
        <f t="array" aca="1" ref="C467" ca="1">INDIRECT("'"&amp;A467&amp;"'!F"&amp;B467+59)</f>
        <v>0</v>
      </c>
      <c r="D467" s="180">
        <f t="array" aca="1" ref="D467" ca="1">INDIRECT("'"&amp;$A467&amp;"'!O"&amp;$B467+59)</f>
        <v>0</v>
      </c>
      <c r="E467" s="180">
        <f t="array" aca="1" ref="E467" ca="1">INDIRECT("'"&amp;$A467&amp;"'!P"&amp;$B467+59)</f>
        <v>0</v>
      </c>
      <c r="F467" s="180">
        <f t="array" aca="1" ref="F467" ca="1">INDIRECT("'"&amp;$A467&amp;"'!Q"&amp;$B467+59)</f>
        <v>0</v>
      </c>
      <c r="G467" s="180">
        <f t="array" aca="1" ref="G467" ca="1">INDIRECT("'"&amp;$A467&amp;"'!R"&amp;$B467+59)</f>
        <v>0</v>
      </c>
      <c r="H467" s="180">
        <f t="array" aca="1" ref="H467" ca="1">INDIRECT("'"&amp;$A467&amp;"'!S"&amp;$B467+59)</f>
        <v>0</v>
      </c>
      <c r="I467" s="180">
        <f t="array" aca="1" ref="I467" ca="1">INDIRECT("'"&amp;$A467&amp;"'!t"&amp;$B467+59)</f>
        <v>0</v>
      </c>
    </row>
    <row r="468" spans="1:9" x14ac:dyDescent="0.35">
      <c r="A468" s="180">
        <f t="shared" si="8"/>
        <v>12</v>
      </c>
      <c r="B468" s="180">
        <f>COUNTIF(A$1:A468,A468)</f>
        <v>18</v>
      </c>
      <c r="C468" s="180">
        <f t="array" aca="1" ref="C468" ca="1">INDIRECT("'"&amp;A468&amp;"'!F"&amp;B468+59)</f>
        <v>0</v>
      </c>
      <c r="D468" s="180">
        <f t="array" aca="1" ref="D468" ca="1">INDIRECT("'"&amp;$A468&amp;"'!O"&amp;$B468+59)</f>
        <v>0</v>
      </c>
      <c r="E468" s="180">
        <f t="array" aca="1" ref="E468" ca="1">INDIRECT("'"&amp;$A468&amp;"'!P"&amp;$B468+59)</f>
        <v>0</v>
      </c>
      <c r="F468" s="180">
        <f t="array" aca="1" ref="F468" ca="1">INDIRECT("'"&amp;$A468&amp;"'!Q"&amp;$B468+59)</f>
        <v>0</v>
      </c>
      <c r="G468" s="180">
        <f t="array" aca="1" ref="G468" ca="1">INDIRECT("'"&amp;$A468&amp;"'!R"&amp;$B468+59)</f>
        <v>0</v>
      </c>
      <c r="H468" s="180">
        <f t="array" aca="1" ref="H468" ca="1">INDIRECT("'"&amp;$A468&amp;"'!S"&amp;$B468+59)</f>
        <v>0</v>
      </c>
      <c r="I468" s="180">
        <f t="array" aca="1" ref="I468" ca="1">INDIRECT("'"&amp;$A468&amp;"'!t"&amp;$B468+59)</f>
        <v>0</v>
      </c>
    </row>
    <row r="469" spans="1:9" x14ac:dyDescent="0.35">
      <c r="A469" s="180">
        <f t="shared" si="8"/>
        <v>12</v>
      </c>
      <c r="B469" s="180">
        <f>COUNTIF(A$1:A469,A469)</f>
        <v>19</v>
      </c>
      <c r="C469" s="180">
        <f t="array" aca="1" ref="C469" ca="1">INDIRECT("'"&amp;A469&amp;"'!F"&amp;B469+59)</f>
        <v>0</v>
      </c>
      <c r="D469" s="180">
        <f t="array" aca="1" ref="D469" ca="1">INDIRECT("'"&amp;$A469&amp;"'!O"&amp;$B469+59)</f>
        <v>0</v>
      </c>
      <c r="E469" s="180">
        <f t="array" aca="1" ref="E469" ca="1">INDIRECT("'"&amp;$A469&amp;"'!P"&amp;$B469+59)</f>
        <v>0</v>
      </c>
      <c r="F469" s="180">
        <f t="array" aca="1" ref="F469" ca="1">INDIRECT("'"&amp;$A469&amp;"'!Q"&amp;$B469+59)</f>
        <v>0</v>
      </c>
      <c r="G469" s="180">
        <f t="array" aca="1" ref="G469" ca="1">INDIRECT("'"&amp;$A469&amp;"'!R"&amp;$B469+59)</f>
        <v>0</v>
      </c>
      <c r="H469" s="180">
        <f t="array" aca="1" ref="H469" ca="1">INDIRECT("'"&amp;$A469&amp;"'!S"&amp;$B469+59)</f>
        <v>0</v>
      </c>
      <c r="I469" s="180">
        <f t="array" aca="1" ref="I469" ca="1">INDIRECT("'"&amp;$A469&amp;"'!t"&amp;$B469+59)</f>
        <v>0</v>
      </c>
    </row>
    <row r="470" spans="1:9" x14ac:dyDescent="0.35">
      <c r="A470" s="180">
        <f t="shared" si="8"/>
        <v>12</v>
      </c>
      <c r="B470" s="180">
        <f>COUNTIF(A$1:A470,A470)</f>
        <v>20</v>
      </c>
      <c r="C470" s="180">
        <f t="array" aca="1" ref="C470" ca="1">INDIRECT("'"&amp;A470&amp;"'!F"&amp;B470+59)</f>
        <v>0</v>
      </c>
      <c r="D470" s="180">
        <f t="array" aca="1" ref="D470" ca="1">INDIRECT("'"&amp;$A470&amp;"'!O"&amp;$B470+59)</f>
        <v>0</v>
      </c>
      <c r="E470" s="180">
        <f t="array" aca="1" ref="E470" ca="1">INDIRECT("'"&amp;$A470&amp;"'!P"&amp;$B470+59)</f>
        <v>0</v>
      </c>
      <c r="F470" s="180">
        <f t="array" aca="1" ref="F470" ca="1">INDIRECT("'"&amp;$A470&amp;"'!Q"&amp;$B470+59)</f>
        <v>0</v>
      </c>
      <c r="G470" s="180">
        <f t="array" aca="1" ref="G470" ca="1">INDIRECT("'"&amp;$A470&amp;"'!R"&amp;$B470+59)</f>
        <v>0</v>
      </c>
      <c r="H470" s="180">
        <f t="array" aca="1" ref="H470" ca="1">INDIRECT("'"&amp;$A470&amp;"'!S"&amp;$B470+59)</f>
        <v>0</v>
      </c>
      <c r="I470" s="180">
        <f t="array" aca="1" ref="I470" ca="1">INDIRECT("'"&amp;$A470&amp;"'!t"&amp;$B470+59)</f>
        <v>0</v>
      </c>
    </row>
    <row r="471" spans="1:9" x14ac:dyDescent="0.35">
      <c r="A471" s="180">
        <f t="shared" si="8"/>
        <v>12</v>
      </c>
      <c r="B471" s="180">
        <f>COUNTIF(A$1:A471,A471)</f>
        <v>21</v>
      </c>
      <c r="C471" s="180">
        <f t="array" aca="1" ref="C471" ca="1">INDIRECT("'"&amp;A471&amp;"'!F"&amp;B471+59)</f>
        <v>0</v>
      </c>
      <c r="D471" s="180">
        <f t="array" aca="1" ref="D471" ca="1">INDIRECT("'"&amp;$A471&amp;"'!O"&amp;$B471+59)</f>
        <v>0</v>
      </c>
      <c r="E471" s="180">
        <f t="array" aca="1" ref="E471" ca="1">INDIRECT("'"&amp;$A471&amp;"'!P"&amp;$B471+59)</f>
        <v>0</v>
      </c>
      <c r="F471" s="180">
        <f t="array" aca="1" ref="F471" ca="1">INDIRECT("'"&amp;$A471&amp;"'!Q"&amp;$B471+59)</f>
        <v>0</v>
      </c>
      <c r="G471" s="180">
        <f t="array" aca="1" ref="G471" ca="1">INDIRECT("'"&amp;$A471&amp;"'!R"&amp;$B471+59)</f>
        <v>0</v>
      </c>
      <c r="H471" s="180">
        <f t="array" aca="1" ref="H471" ca="1">INDIRECT("'"&amp;$A471&amp;"'!S"&amp;$B471+59)</f>
        <v>0</v>
      </c>
      <c r="I471" s="180">
        <f t="array" aca="1" ref="I471" ca="1">INDIRECT("'"&amp;$A471&amp;"'!t"&amp;$B471+59)</f>
        <v>0</v>
      </c>
    </row>
    <row r="472" spans="1:9" x14ac:dyDescent="0.35">
      <c r="A472" s="180">
        <f t="shared" si="8"/>
        <v>12</v>
      </c>
      <c r="B472" s="180">
        <f>COUNTIF(A$1:A472,A472)</f>
        <v>22</v>
      </c>
      <c r="C472" s="180">
        <f t="array" aca="1" ref="C472" ca="1">INDIRECT("'"&amp;A472&amp;"'!F"&amp;B472+59)</f>
        <v>0</v>
      </c>
      <c r="D472" s="180">
        <f t="array" aca="1" ref="D472" ca="1">INDIRECT("'"&amp;$A472&amp;"'!O"&amp;$B472+59)</f>
        <v>0</v>
      </c>
      <c r="E472" s="180">
        <f t="array" aca="1" ref="E472" ca="1">INDIRECT("'"&amp;$A472&amp;"'!P"&amp;$B472+59)</f>
        <v>0</v>
      </c>
      <c r="F472" s="180">
        <f t="array" aca="1" ref="F472" ca="1">INDIRECT("'"&amp;$A472&amp;"'!Q"&amp;$B472+59)</f>
        <v>0</v>
      </c>
      <c r="G472" s="180">
        <f t="array" aca="1" ref="G472" ca="1">INDIRECT("'"&amp;$A472&amp;"'!R"&amp;$B472+59)</f>
        <v>0</v>
      </c>
      <c r="H472" s="180">
        <f t="array" aca="1" ref="H472" ca="1">INDIRECT("'"&amp;$A472&amp;"'!S"&amp;$B472+59)</f>
        <v>0</v>
      </c>
      <c r="I472" s="180">
        <f t="array" aca="1" ref="I472" ca="1">INDIRECT("'"&amp;$A472&amp;"'!t"&amp;$B472+59)</f>
        <v>0</v>
      </c>
    </row>
    <row r="473" spans="1:9" x14ac:dyDescent="0.35">
      <c r="A473" s="180">
        <f t="shared" si="8"/>
        <v>12</v>
      </c>
      <c r="B473" s="180">
        <f>COUNTIF(A$1:A473,A473)</f>
        <v>23</v>
      </c>
      <c r="C473" s="180">
        <f t="array" aca="1" ref="C473" ca="1">INDIRECT("'"&amp;A473&amp;"'!F"&amp;B473+59)</f>
        <v>0</v>
      </c>
      <c r="D473" s="180">
        <f t="array" aca="1" ref="D473" ca="1">INDIRECT("'"&amp;$A473&amp;"'!O"&amp;$B473+59)</f>
        <v>0</v>
      </c>
      <c r="E473" s="180">
        <f t="array" aca="1" ref="E473" ca="1">INDIRECT("'"&amp;$A473&amp;"'!P"&amp;$B473+59)</f>
        <v>0</v>
      </c>
      <c r="F473" s="180">
        <f t="array" aca="1" ref="F473" ca="1">INDIRECT("'"&amp;$A473&amp;"'!Q"&amp;$B473+59)</f>
        <v>0</v>
      </c>
      <c r="G473" s="180">
        <f t="array" aca="1" ref="G473" ca="1">INDIRECT("'"&amp;$A473&amp;"'!R"&amp;$B473+59)</f>
        <v>0</v>
      </c>
      <c r="H473" s="180">
        <f t="array" aca="1" ref="H473" ca="1">INDIRECT("'"&amp;$A473&amp;"'!S"&amp;$B473+59)</f>
        <v>0</v>
      </c>
      <c r="I473" s="180">
        <f t="array" aca="1" ref="I473" ca="1">INDIRECT("'"&amp;$A473&amp;"'!t"&amp;$B473+59)</f>
        <v>0</v>
      </c>
    </row>
    <row r="474" spans="1:9" x14ac:dyDescent="0.35">
      <c r="A474" s="180">
        <f t="shared" si="8"/>
        <v>12</v>
      </c>
      <c r="B474" s="180">
        <f>COUNTIF(A$1:A474,A474)</f>
        <v>24</v>
      </c>
      <c r="C474" s="180">
        <f t="array" aca="1" ref="C474" ca="1">INDIRECT("'"&amp;A474&amp;"'!F"&amp;B474+59)</f>
        <v>0</v>
      </c>
      <c r="D474" s="180">
        <f t="array" aca="1" ref="D474" ca="1">INDIRECT("'"&amp;$A474&amp;"'!O"&amp;$B474+59)</f>
        <v>0</v>
      </c>
      <c r="E474" s="180">
        <f t="array" aca="1" ref="E474" ca="1">INDIRECT("'"&amp;$A474&amp;"'!P"&amp;$B474+59)</f>
        <v>0</v>
      </c>
      <c r="F474" s="180">
        <f t="array" aca="1" ref="F474" ca="1">INDIRECT("'"&amp;$A474&amp;"'!Q"&amp;$B474+59)</f>
        <v>0</v>
      </c>
      <c r="G474" s="180">
        <f t="array" aca="1" ref="G474" ca="1">INDIRECT("'"&amp;$A474&amp;"'!R"&amp;$B474+59)</f>
        <v>0</v>
      </c>
      <c r="H474" s="180">
        <f t="array" aca="1" ref="H474" ca="1">INDIRECT("'"&amp;$A474&amp;"'!S"&amp;$B474+59)</f>
        <v>0</v>
      </c>
      <c r="I474" s="180">
        <f t="array" aca="1" ref="I474" ca="1">INDIRECT("'"&amp;$A474&amp;"'!t"&amp;$B474+59)</f>
        <v>0</v>
      </c>
    </row>
    <row r="475" spans="1:9" x14ac:dyDescent="0.35">
      <c r="A475" s="180">
        <f t="shared" si="8"/>
        <v>12</v>
      </c>
      <c r="B475" s="180">
        <f>COUNTIF(A$1:A475,A475)</f>
        <v>25</v>
      </c>
      <c r="C475" s="180">
        <f t="array" aca="1" ref="C475" ca="1">INDIRECT("'"&amp;A475&amp;"'!F"&amp;B475+59)</f>
        <v>0</v>
      </c>
      <c r="D475" s="180">
        <f t="array" aca="1" ref="D475" ca="1">INDIRECT("'"&amp;$A475&amp;"'!O"&amp;$B475+59)</f>
        <v>0</v>
      </c>
      <c r="E475" s="180">
        <f t="array" aca="1" ref="E475" ca="1">INDIRECT("'"&amp;$A475&amp;"'!P"&amp;$B475+59)</f>
        <v>0</v>
      </c>
      <c r="F475" s="180">
        <f t="array" aca="1" ref="F475" ca="1">INDIRECT("'"&amp;$A475&amp;"'!Q"&amp;$B475+59)</f>
        <v>0</v>
      </c>
      <c r="G475" s="180">
        <f t="array" aca="1" ref="G475" ca="1">INDIRECT("'"&amp;$A475&amp;"'!R"&amp;$B475+59)</f>
        <v>0</v>
      </c>
      <c r="H475" s="180">
        <f t="array" aca="1" ref="H475" ca="1">INDIRECT("'"&amp;$A475&amp;"'!S"&amp;$B475+59)</f>
        <v>0</v>
      </c>
      <c r="I475" s="180">
        <f t="array" aca="1" ref="I475" ca="1">INDIRECT("'"&amp;$A475&amp;"'!t"&amp;$B475+59)</f>
        <v>0</v>
      </c>
    </row>
    <row r="476" spans="1:9" x14ac:dyDescent="0.35">
      <c r="A476" s="180">
        <f t="shared" si="8"/>
        <v>12</v>
      </c>
      <c r="B476" s="180">
        <f>COUNTIF(A$1:A476,A476)</f>
        <v>26</v>
      </c>
      <c r="C476" s="180">
        <f t="array" aca="1" ref="C476" ca="1">INDIRECT("'"&amp;A476&amp;"'!F"&amp;B476+59)</f>
        <v>0</v>
      </c>
      <c r="D476" s="180">
        <f t="array" aca="1" ref="D476" ca="1">INDIRECT("'"&amp;$A476&amp;"'!O"&amp;$B476+59)</f>
        <v>0</v>
      </c>
      <c r="E476" s="180">
        <f t="array" aca="1" ref="E476" ca="1">INDIRECT("'"&amp;$A476&amp;"'!P"&amp;$B476+59)</f>
        <v>0</v>
      </c>
      <c r="F476" s="180">
        <f t="array" aca="1" ref="F476" ca="1">INDIRECT("'"&amp;$A476&amp;"'!Q"&amp;$B476+59)</f>
        <v>0</v>
      </c>
      <c r="G476" s="180">
        <f t="array" aca="1" ref="G476" ca="1">INDIRECT("'"&amp;$A476&amp;"'!R"&amp;$B476+59)</f>
        <v>0</v>
      </c>
      <c r="H476" s="180">
        <f t="array" aca="1" ref="H476" ca="1">INDIRECT("'"&amp;$A476&amp;"'!S"&amp;$B476+59)</f>
        <v>0</v>
      </c>
      <c r="I476" s="180">
        <f t="array" aca="1" ref="I476" ca="1">INDIRECT("'"&amp;$A476&amp;"'!t"&amp;$B476+59)</f>
        <v>0</v>
      </c>
    </row>
    <row r="477" spans="1:9" x14ac:dyDescent="0.35">
      <c r="A477" s="180">
        <f t="shared" si="8"/>
        <v>12</v>
      </c>
      <c r="B477" s="180">
        <f>COUNTIF(A$1:A477,A477)</f>
        <v>27</v>
      </c>
      <c r="C477" s="180">
        <f t="array" aca="1" ref="C477" ca="1">INDIRECT("'"&amp;A477&amp;"'!F"&amp;B477+59)</f>
        <v>0</v>
      </c>
      <c r="D477" s="180">
        <f t="array" aca="1" ref="D477" ca="1">INDIRECT("'"&amp;$A477&amp;"'!O"&amp;$B477+59)</f>
        <v>0</v>
      </c>
      <c r="E477" s="180">
        <f t="array" aca="1" ref="E477" ca="1">INDIRECT("'"&amp;$A477&amp;"'!P"&amp;$B477+59)</f>
        <v>0</v>
      </c>
      <c r="F477" s="180">
        <f t="array" aca="1" ref="F477" ca="1">INDIRECT("'"&amp;$A477&amp;"'!Q"&amp;$B477+59)</f>
        <v>0</v>
      </c>
      <c r="G477" s="180">
        <f t="array" aca="1" ref="G477" ca="1">INDIRECT("'"&amp;$A477&amp;"'!R"&amp;$B477+59)</f>
        <v>0</v>
      </c>
      <c r="H477" s="180">
        <f t="array" aca="1" ref="H477" ca="1">INDIRECT("'"&amp;$A477&amp;"'!S"&amp;$B477+59)</f>
        <v>0</v>
      </c>
      <c r="I477" s="180">
        <f t="array" aca="1" ref="I477" ca="1">INDIRECT("'"&amp;$A477&amp;"'!t"&amp;$B477+59)</f>
        <v>0</v>
      </c>
    </row>
    <row r="478" spans="1:9" x14ac:dyDescent="0.35">
      <c r="A478" s="180">
        <f t="shared" si="8"/>
        <v>12</v>
      </c>
      <c r="B478" s="180">
        <f>COUNTIF(A$1:A478,A478)</f>
        <v>28</v>
      </c>
      <c r="C478" s="180">
        <f t="array" aca="1" ref="C478" ca="1">INDIRECT("'"&amp;A478&amp;"'!F"&amp;B478+59)</f>
        <v>0</v>
      </c>
      <c r="D478" s="180">
        <f t="array" aca="1" ref="D478" ca="1">INDIRECT("'"&amp;$A478&amp;"'!O"&amp;$B478+59)</f>
        <v>0</v>
      </c>
      <c r="E478" s="180">
        <f t="array" aca="1" ref="E478" ca="1">INDIRECT("'"&amp;$A478&amp;"'!P"&amp;$B478+59)</f>
        <v>0</v>
      </c>
      <c r="F478" s="180">
        <f t="array" aca="1" ref="F478" ca="1">INDIRECT("'"&amp;$A478&amp;"'!Q"&amp;$B478+59)</f>
        <v>0</v>
      </c>
      <c r="G478" s="180">
        <f t="array" aca="1" ref="G478" ca="1">INDIRECT("'"&amp;$A478&amp;"'!R"&amp;$B478+59)</f>
        <v>0</v>
      </c>
      <c r="H478" s="180">
        <f t="array" aca="1" ref="H478" ca="1">INDIRECT("'"&amp;$A478&amp;"'!S"&amp;$B478+59)</f>
        <v>0</v>
      </c>
      <c r="I478" s="180">
        <f t="array" aca="1" ref="I478" ca="1">INDIRECT("'"&amp;$A478&amp;"'!t"&amp;$B478+59)</f>
        <v>0</v>
      </c>
    </row>
    <row r="479" spans="1:9" x14ac:dyDescent="0.35">
      <c r="A479" s="180">
        <f t="shared" si="8"/>
        <v>12</v>
      </c>
      <c r="B479" s="180">
        <f>COUNTIF(A$1:A479,A479)</f>
        <v>29</v>
      </c>
      <c r="C479" s="180">
        <f t="array" aca="1" ref="C479" ca="1">INDIRECT("'"&amp;A479&amp;"'!F"&amp;B479+59)</f>
        <v>0</v>
      </c>
      <c r="D479" s="180">
        <f t="array" aca="1" ref="D479" ca="1">INDIRECT("'"&amp;$A479&amp;"'!O"&amp;$B479+59)</f>
        <v>0</v>
      </c>
      <c r="E479" s="180">
        <f t="array" aca="1" ref="E479" ca="1">INDIRECT("'"&amp;$A479&amp;"'!P"&amp;$B479+59)</f>
        <v>0</v>
      </c>
      <c r="F479" s="180">
        <f t="array" aca="1" ref="F479" ca="1">INDIRECT("'"&amp;$A479&amp;"'!Q"&amp;$B479+59)</f>
        <v>0</v>
      </c>
      <c r="G479" s="180">
        <f t="array" aca="1" ref="G479" ca="1">INDIRECT("'"&amp;$A479&amp;"'!R"&amp;$B479+59)</f>
        <v>0</v>
      </c>
      <c r="H479" s="180">
        <f t="array" aca="1" ref="H479" ca="1">INDIRECT("'"&amp;$A479&amp;"'!S"&amp;$B479+59)</f>
        <v>0</v>
      </c>
      <c r="I479" s="180">
        <f t="array" aca="1" ref="I479" ca="1">INDIRECT("'"&amp;$A479&amp;"'!t"&amp;$B479+59)</f>
        <v>0</v>
      </c>
    </row>
    <row r="480" spans="1:9" x14ac:dyDescent="0.35">
      <c r="A480" s="180">
        <f t="shared" si="8"/>
        <v>12</v>
      </c>
      <c r="B480" s="180">
        <f>COUNTIF(A$1:A480,A480)</f>
        <v>30</v>
      </c>
      <c r="C480" s="180">
        <f t="array" aca="1" ref="C480" ca="1">INDIRECT("'"&amp;A480&amp;"'!F"&amp;B480+59)</f>
        <v>0</v>
      </c>
      <c r="D480" s="180">
        <f t="array" aca="1" ref="D480" ca="1">INDIRECT("'"&amp;$A480&amp;"'!O"&amp;$B480+59)</f>
        <v>0</v>
      </c>
      <c r="E480" s="180">
        <f t="array" aca="1" ref="E480" ca="1">INDIRECT("'"&amp;$A480&amp;"'!P"&amp;$B480+59)</f>
        <v>0</v>
      </c>
      <c r="F480" s="180">
        <f t="array" aca="1" ref="F480" ca="1">INDIRECT("'"&amp;$A480&amp;"'!Q"&amp;$B480+59)</f>
        <v>0</v>
      </c>
      <c r="G480" s="180">
        <f t="array" aca="1" ref="G480" ca="1">INDIRECT("'"&amp;$A480&amp;"'!R"&amp;$B480+59)</f>
        <v>0</v>
      </c>
      <c r="H480" s="180">
        <f t="array" aca="1" ref="H480" ca="1">INDIRECT("'"&amp;$A480&amp;"'!S"&amp;$B480+59)</f>
        <v>0</v>
      </c>
      <c r="I480" s="180">
        <f t="array" aca="1" ref="I480" ca="1">INDIRECT("'"&amp;$A480&amp;"'!t"&amp;$B480+59)</f>
        <v>0</v>
      </c>
    </row>
    <row r="481" spans="1:9" x14ac:dyDescent="0.35">
      <c r="A481" s="180">
        <f t="shared" si="8"/>
        <v>12</v>
      </c>
      <c r="B481" s="180">
        <f>COUNTIF(A$1:A481,A481)</f>
        <v>31</v>
      </c>
      <c r="C481" s="180">
        <f t="array" aca="1" ref="C481" ca="1">INDIRECT("'"&amp;A481&amp;"'!F"&amp;B481+59)</f>
        <v>0</v>
      </c>
      <c r="D481" s="180">
        <f t="array" aca="1" ref="D481" ca="1">INDIRECT("'"&amp;$A481&amp;"'!O"&amp;$B481+59)</f>
        <v>0</v>
      </c>
      <c r="E481" s="180">
        <f t="array" aca="1" ref="E481" ca="1">INDIRECT("'"&amp;$A481&amp;"'!P"&amp;$B481+59)</f>
        <v>0</v>
      </c>
      <c r="F481" s="180">
        <f t="array" aca="1" ref="F481" ca="1">INDIRECT("'"&amp;$A481&amp;"'!Q"&amp;$B481+59)</f>
        <v>0</v>
      </c>
      <c r="G481" s="180">
        <f t="array" aca="1" ref="G481" ca="1">INDIRECT("'"&amp;$A481&amp;"'!R"&amp;$B481+59)</f>
        <v>0</v>
      </c>
      <c r="H481" s="180">
        <f t="array" aca="1" ref="H481" ca="1">INDIRECT("'"&amp;$A481&amp;"'!S"&amp;$B481+59)</f>
        <v>0</v>
      </c>
      <c r="I481" s="180">
        <f t="array" aca="1" ref="I481" ca="1">INDIRECT("'"&amp;$A481&amp;"'!t"&amp;$B481+59)</f>
        <v>0</v>
      </c>
    </row>
    <row r="482" spans="1:9" x14ac:dyDescent="0.35">
      <c r="A482" s="180">
        <f t="shared" si="8"/>
        <v>12</v>
      </c>
      <c r="B482" s="180">
        <f>COUNTIF(A$1:A482,A482)</f>
        <v>32</v>
      </c>
      <c r="C482" s="180">
        <f t="array" aca="1" ref="C482" ca="1">INDIRECT("'"&amp;A482&amp;"'!F"&amp;B482+59)</f>
        <v>0</v>
      </c>
      <c r="D482" s="180">
        <f t="array" aca="1" ref="D482" ca="1">INDIRECT("'"&amp;$A482&amp;"'!O"&amp;$B482+59)</f>
        <v>0</v>
      </c>
      <c r="E482" s="180">
        <f t="array" aca="1" ref="E482" ca="1">INDIRECT("'"&amp;$A482&amp;"'!P"&amp;$B482+59)</f>
        <v>0</v>
      </c>
      <c r="F482" s="180">
        <f t="array" aca="1" ref="F482" ca="1">INDIRECT("'"&amp;$A482&amp;"'!Q"&amp;$B482+59)</f>
        <v>0</v>
      </c>
      <c r="G482" s="180">
        <f t="array" aca="1" ref="G482" ca="1">INDIRECT("'"&amp;$A482&amp;"'!R"&amp;$B482+59)</f>
        <v>0</v>
      </c>
      <c r="H482" s="180">
        <f t="array" aca="1" ref="H482" ca="1">INDIRECT("'"&amp;$A482&amp;"'!S"&amp;$B482+59)</f>
        <v>0</v>
      </c>
      <c r="I482" s="180">
        <f t="array" aca="1" ref="I482" ca="1">INDIRECT("'"&amp;$A482&amp;"'!t"&amp;$B482+59)</f>
        <v>0</v>
      </c>
    </row>
    <row r="483" spans="1:9" x14ac:dyDescent="0.35">
      <c r="A483" s="180">
        <f t="shared" si="8"/>
        <v>12</v>
      </c>
      <c r="B483" s="180">
        <f>COUNTIF(A$1:A483,A483)</f>
        <v>33</v>
      </c>
      <c r="C483" s="180">
        <f t="array" aca="1" ref="C483" ca="1">INDIRECT("'"&amp;A483&amp;"'!F"&amp;B483+59)</f>
        <v>0</v>
      </c>
      <c r="D483" s="180">
        <f t="array" aca="1" ref="D483" ca="1">INDIRECT("'"&amp;$A483&amp;"'!O"&amp;$B483+59)</f>
        <v>0</v>
      </c>
      <c r="E483" s="180">
        <f t="array" aca="1" ref="E483" ca="1">INDIRECT("'"&amp;$A483&amp;"'!P"&amp;$B483+59)</f>
        <v>0</v>
      </c>
      <c r="F483" s="180">
        <f t="array" aca="1" ref="F483" ca="1">INDIRECT("'"&amp;$A483&amp;"'!Q"&amp;$B483+59)</f>
        <v>0</v>
      </c>
      <c r="G483" s="180">
        <f t="array" aca="1" ref="G483" ca="1">INDIRECT("'"&amp;$A483&amp;"'!R"&amp;$B483+59)</f>
        <v>0</v>
      </c>
      <c r="H483" s="180">
        <f t="array" aca="1" ref="H483" ca="1">INDIRECT("'"&amp;$A483&amp;"'!S"&amp;$B483+59)</f>
        <v>0</v>
      </c>
      <c r="I483" s="180">
        <f t="array" aca="1" ref="I483" ca="1">INDIRECT("'"&amp;$A483&amp;"'!t"&amp;$B483+59)</f>
        <v>0</v>
      </c>
    </row>
    <row r="484" spans="1:9" x14ac:dyDescent="0.35">
      <c r="A484" s="180">
        <f t="shared" si="8"/>
        <v>12</v>
      </c>
      <c r="B484" s="180">
        <f>COUNTIF(A$1:A484,A484)</f>
        <v>34</v>
      </c>
      <c r="C484" s="180">
        <f t="array" aca="1" ref="C484" ca="1">INDIRECT("'"&amp;A484&amp;"'!F"&amp;B484+59)</f>
        <v>0</v>
      </c>
      <c r="D484" s="180">
        <f t="array" aca="1" ref="D484" ca="1">INDIRECT("'"&amp;$A484&amp;"'!O"&amp;$B484+59)</f>
        <v>0</v>
      </c>
      <c r="E484" s="180">
        <f t="array" aca="1" ref="E484" ca="1">INDIRECT("'"&amp;$A484&amp;"'!P"&amp;$B484+59)</f>
        <v>0</v>
      </c>
      <c r="F484" s="180">
        <f t="array" aca="1" ref="F484" ca="1">INDIRECT("'"&amp;$A484&amp;"'!Q"&amp;$B484+59)</f>
        <v>0</v>
      </c>
      <c r="G484" s="180">
        <f t="array" aca="1" ref="G484" ca="1">INDIRECT("'"&amp;$A484&amp;"'!R"&amp;$B484+59)</f>
        <v>0</v>
      </c>
      <c r="H484" s="180">
        <f t="array" aca="1" ref="H484" ca="1">INDIRECT("'"&amp;$A484&amp;"'!S"&amp;$B484+59)</f>
        <v>0</v>
      </c>
      <c r="I484" s="180">
        <f t="array" aca="1" ref="I484" ca="1">INDIRECT("'"&amp;$A484&amp;"'!t"&amp;$B484+59)</f>
        <v>0</v>
      </c>
    </row>
    <row r="485" spans="1:9" x14ac:dyDescent="0.35">
      <c r="A485" s="180">
        <f t="shared" si="8"/>
        <v>12</v>
      </c>
      <c r="B485" s="180">
        <f>COUNTIF(A$1:A485,A485)</f>
        <v>35</v>
      </c>
      <c r="C485" s="180">
        <f t="array" aca="1" ref="C485" ca="1">INDIRECT("'"&amp;A485&amp;"'!F"&amp;B485+59)</f>
        <v>0</v>
      </c>
      <c r="D485" s="180">
        <f t="array" aca="1" ref="D485" ca="1">INDIRECT("'"&amp;$A485&amp;"'!O"&amp;$B485+59)</f>
        <v>0</v>
      </c>
      <c r="E485" s="180">
        <f t="array" aca="1" ref="E485" ca="1">INDIRECT("'"&amp;$A485&amp;"'!P"&amp;$B485+59)</f>
        <v>0</v>
      </c>
      <c r="F485" s="180">
        <f t="array" aca="1" ref="F485" ca="1">INDIRECT("'"&amp;$A485&amp;"'!Q"&amp;$B485+59)</f>
        <v>0</v>
      </c>
      <c r="G485" s="180">
        <f t="array" aca="1" ref="G485" ca="1">INDIRECT("'"&amp;$A485&amp;"'!R"&amp;$B485+59)</f>
        <v>0</v>
      </c>
      <c r="H485" s="180">
        <f t="array" aca="1" ref="H485" ca="1">INDIRECT("'"&amp;$A485&amp;"'!S"&amp;$B485+59)</f>
        <v>0</v>
      </c>
      <c r="I485" s="180">
        <f t="array" aca="1" ref="I485" ca="1">INDIRECT("'"&amp;$A485&amp;"'!t"&amp;$B485+59)</f>
        <v>0</v>
      </c>
    </row>
    <row r="486" spans="1:9" x14ac:dyDescent="0.35">
      <c r="A486" s="180">
        <f t="shared" si="8"/>
        <v>12</v>
      </c>
      <c r="B486" s="180">
        <f>COUNTIF(A$1:A486,A486)</f>
        <v>36</v>
      </c>
      <c r="C486" s="180">
        <f t="array" aca="1" ref="C486" ca="1">INDIRECT("'"&amp;A486&amp;"'!F"&amp;B486+59)</f>
        <v>0</v>
      </c>
      <c r="D486" s="180">
        <f t="array" aca="1" ref="D486" ca="1">INDIRECT("'"&amp;$A486&amp;"'!O"&amp;$B486+59)</f>
        <v>0</v>
      </c>
      <c r="E486" s="180">
        <f t="array" aca="1" ref="E486" ca="1">INDIRECT("'"&amp;$A486&amp;"'!P"&amp;$B486+59)</f>
        <v>0</v>
      </c>
      <c r="F486" s="180">
        <f t="array" aca="1" ref="F486" ca="1">INDIRECT("'"&amp;$A486&amp;"'!Q"&amp;$B486+59)</f>
        <v>0</v>
      </c>
      <c r="G486" s="180">
        <f t="array" aca="1" ref="G486" ca="1">INDIRECT("'"&amp;$A486&amp;"'!R"&amp;$B486+59)</f>
        <v>0</v>
      </c>
      <c r="H486" s="180">
        <f t="array" aca="1" ref="H486" ca="1">INDIRECT("'"&amp;$A486&amp;"'!S"&amp;$B486+59)</f>
        <v>0</v>
      </c>
      <c r="I486" s="180">
        <f t="array" aca="1" ref="I486" ca="1">INDIRECT("'"&amp;$A486&amp;"'!t"&amp;$B486+59)</f>
        <v>0</v>
      </c>
    </row>
    <row r="487" spans="1:9" x14ac:dyDescent="0.35">
      <c r="A487" s="180">
        <f t="shared" si="8"/>
        <v>12</v>
      </c>
      <c r="B487" s="180">
        <f>COUNTIF(A$1:A487,A487)</f>
        <v>37</v>
      </c>
      <c r="C487" s="180">
        <f t="array" aca="1" ref="C487" ca="1">INDIRECT("'"&amp;A487&amp;"'!F"&amp;B487+59)</f>
        <v>0</v>
      </c>
      <c r="D487" s="180">
        <f t="array" aca="1" ref="D487" ca="1">INDIRECT("'"&amp;$A487&amp;"'!O"&amp;$B487+59)</f>
        <v>0</v>
      </c>
      <c r="E487" s="180">
        <f t="array" aca="1" ref="E487" ca="1">INDIRECT("'"&amp;$A487&amp;"'!P"&amp;$B487+59)</f>
        <v>0</v>
      </c>
      <c r="F487" s="180">
        <f t="array" aca="1" ref="F487" ca="1">INDIRECT("'"&amp;$A487&amp;"'!Q"&amp;$B487+59)</f>
        <v>0</v>
      </c>
      <c r="G487" s="180">
        <f t="array" aca="1" ref="G487" ca="1">INDIRECT("'"&amp;$A487&amp;"'!R"&amp;$B487+59)</f>
        <v>0</v>
      </c>
      <c r="H487" s="180">
        <f t="array" aca="1" ref="H487" ca="1">INDIRECT("'"&amp;$A487&amp;"'!S"&amp;$B487+59)</f>
        <v>0</v>
      </c>
      <c r="I487" s="180">
        <f t="array" aca="1" ref="I487" ca="1">INDIRECT("'"&amp;$A487&amp;"'!t"&amp;$B487+59)</f>
        <v>0</v>
      </c>
    </row>
    <row r="488" spans="1:9" x14ac:dyDescent="0.35">
      <c r="A488" s="180">
        <f t="shared" si="8"/>
        <v>12</v>
      </c>
      <c r="B488" s="180">
        <f>COUNTIF(A$1:A488,A488)</f>
        <v>38</v>
      </c>
      <c r="C488" s="180">
        <f t="array" aca="1" ref="C488" ca="1">INDIRECT("'"&amp;A488&amp;"'!F"&amp;B488+59)</f>
        <v>0</v>
      </c>
      <c r="D488" s="180">
        <f t="array" aca="1" ref="D488" ca="1">INDIRECT("'"&amp;$A488&amp;"'!O"&amp;$B488+59)</f>
        <v>0</v>
      </c>
      <c r="E488" s="180">
        <f t="array" aca="1" ref="E488" ca="1">INDIRECT("'"&amp;$A488&amp;"'!P"&amp;$B488+59)</f>
        <v>0</v>
      </c>
      <c r="F488" s="180">
        <f t="array" aca="1" ref="F488" ca="1">INDIRECT("'"&amp;$A488&amp;"'!Q"&amp;$B488+59)</f>
        <v>0</v>
      </c>
      <c r="G488" s="180">
        <f t="array" aca="1" ref="G488" ca="1">INDIRECT("'"&amp;$A488&amp;"'!R"&amp;$B488+59)</f>
        <v>0</v>
      </c>
      <c r="H488" s="180">
        <f t="array" aca="1" ref="H488" ca="1">INDIRECT("'"&amp;$A488&amp;"'!S"&amp;$B488+59)</f>
        <v>0</v>
      </c>
      <c r="I488" s="180">
        <f t="array" aca="1" ref="I488" ca="1">INDIRECT("'"&amp;$A488&amp;"'!t"&amp;$B488+59)</f>
        <v>0</v>
      </c>
    </row>
    <row r="489" spans="1:9" x14ac:dyDescent="0.35">
      <c r="A489" s="180">
        <f t="shared" si="8"/>
        <v>12</v>
      </c>
      <c r="B489" s="180">
        <f>COUNTIF(A$1:A489,A489)</f>
        <v>39</v>
      </c>
      <c r="C489" s="180">
        <f t="array" aca="1" ref="C489" ca="1">INDIRECT("'"&amp;A489&amp;"'!F"&amp;B489+59)</f>
        <v>0</v>
      </c>
      <c r="D489" s="180">
        <f t="array" aca="1" ref="D489" ca="1">INDIRECT("'"&amp;$A489&amp;"'!O"&amp;$B489+59)</f>
        <v>0</v>
      </c>
      <c r="E489" s="180">
        <f t="array" aca="1" ref="E489" ca="1">INDIRECT("'"&amp;$A489&amp;"'!P"&amp;$B489+59)</f>
        <v>0</v>
      </c>
      <c r="F489" s="180">
        <f t="array" aca="1" ref="F489" ca="1">INDIRECT("'"&amp;$A489&amp;"'!Q"&amp;$B489+59)</f>
        <v>0</v>
      </c>
      <c r="G489" s="180">
        <f t="array" aca="1" ref="G489" ca="1">INDIRECT("'"&amp;$A489&amp;"'!R"&amp;$B489+59)</f>
        <v>0</v>
      </c>
      <c r="H489" s="180">
        <f t="array" aca="1" ref="H489" ca="1">INDIRECT("'"&amp;$A489&amp;"'!S"&amp;$B489+59)</f>
        <v>0</v>
      </c>
      <c r="I489" s="180">
        <f t="array" aca="1" ref="I489" ca="1">INDIRECT("'"&amp;$A489&amp;"'!t"&amp;$B489+59)</f>
        <v>0</v>
      </c>
    </row>
    <row r="490" spans="1:9" x14ac:dyDescent="0.35">
      <c r="A490" s="180">
        <f t="shared" si="8"/>
        <v>12</v>
      </c>
      <c r="B490" s="180">
        <f>COUNTIF(A$1:A490,A490)</f>
        <v>40</v>
      </c>
      <c r="C490" s="180">
        <f t="array" aca="1" ref="C490" ca="1">INDIRECT("'"&amp;A490&amp;"'!F"&amp;B490+59)</f>
        <v>0</v>
      </c>
      <c r="D490" s="180">
        <f t="array" aca="1" ref="D490" ca="1">INDIRECT("'"&amp;$A490&amp;"'!O"&amp;$B490+59)</f>
        <v>0</v>
      </c>
      <c r="E490" s="180">
        <f t="array" aca="1" ref="E490" ca="1">INDIRECT("'"&amp;$A490&amp;"'!P"&amp;$B490+59)</f>
        <v>0</v>
      </c>
      <c r="F490" s="180">
        <f t="array" aca="1" ref="F490" ca="1">INDIRECT("'"&amp;$A490&amp;"'!Q"&amp;$B490+59)</f>
        <v>0</v>
      </c>
      <c r="G490" s="180">
        <f t="array" aca="1" ref="G490" ca="1">INDIRECT("'"&amp;$A490&amp;"'!R"&amp;$B490+59)</f>
        <v>0</v>
      </c>
      <c r="H490" s="180">
        <f t="array" aca="1" ref="H490" ca="1">INDIRECT("'"&amp;$A490&amp;"'!S"&amp;$B490+59)</f>
        <v>0</v>
      </c>
      <c r="I490" s="180">
        <f t="array" aca="1" ref="I490" ca="1">INDIRECT("'"&amp;$A490&amp;"'!t"&amp;$B490+59)</f>
        <v>0</v>
      </c>
    </row>
    <row r="491" spans="1:9" x14ac:dyDescent="0.35">
      <c r="A491" s="180">
        <f t="shared" si="8"/>
        <v>12</v>
      </c>
      <c r="B491" s="180">
        <f>COUNTIF(A$1:A491,A491)</f>
        <v>41</v>
      </c>
      <c r="C491" s="180">
        <f t="array" aca="1" ref="C491" ca="1">INDIRECT("'"&amp;A491&amp;"'!F"&amp;B491+59)</f>
        <v>0</v>
      </c>
      <c r="D491" s="180">
        <f t="array" aca="1" ref="D491" ca="1">INDIRECT("'"&amp;$A491&amp;"'!O"&amp;$B491+59)</f>
        <v>0</v>
      </c>
      <c r="E491" s="180">
        <f t="array" aca="1" ref="E491" ca="1">INDIRECT("'"&amp;$A491&amp;"'!P"&amp;$B491+59)</f>
        <v>0</v>
      </c>
      <c r="F491" s="180">
        <f t="array" aca="1" ref="F491" ca="1">INDIRECT("'"&amp;$A491&amp;"'!Q"&amp;$B491+59)</f>
        <v>0</v>
      </c>
      <c r="G491" s="180">
        <f t="array" aca="1" ref="G491" ca="1">INDIRECT("'"&amp;$A491&amp;"'!R"&amp;$B491+59)</f>
        <v>0</v>
      </c>
      <c r="H491" s="180">
        <f t="array" aca="1" ref="H491" ca="1">INDIRECT("'"&amp;$A491&amp;"'!S"&amp;$B491+59)</f>
        <v>0</v>
      </c>
      <c r="I491" s="180">
        <f t="array" aca="1" ref="I491" ca="1">INDIRECT("'"&amp;$A491&amp;"'!t"&amp;$B491+59)</f>
        <v>0</v>
      </c>
    </row>
    <row r="492" spans="1:9" x14ac:dyDescent="0.35">
      <c r="A492" s="180">
        <f t="shared" si="8"/>
        <v>13</v>
      </c>
      <c r="B492" s="180">
        <f>COUNTIF(A$1:A492,A492)</f>
        <v>1</v>
      </c>
      <c r="C492" s="180">
        <f t="array" aca="1" ref="C492" ca="1">INDIRECT("'"&amp;A492&amp;"'!F"&amp;B492+59)</f>
        <v>0</v>
      </c>
      <c r="D492" s="180">
        <f t="array" aca="1" ref="D492" ca="1">INDIRECT("'"&amp;$A492&amp;"'!O"&amp;$B492+59)</f>
        <v>0</v>
      </c>
      <c r="E492" s="180">
        <f t="array" aca="1" ref="E492" ca="1">INDIRECT("'"&amp;$A492&amp;"'!P"&amp;$B492+59)</f>
        <v>0</v>
      </c>
      <c r="F492" s="180">
        <f t="array" aca="1" ref="F492" ca="1">INDIRECT("'"&amp;$A492&amp;"'!Q"&amp;$B492+59)</f>
        <v>0</v>
      </c>
      <c r="G492" s="180">
        <f t="array" aca="1" ref="G492" ca="1">INDIRECT("'"&amp;$A492&amp;"'!R"&amp;$B492+59)</f>
        <v>0</v>
      </c>
      <c r="H492" s="180">
        <f t="array" aca="1" ref="H492" ca="1">INDIRECT("'"&amp;$A492&amp;"'!S"&amp;$B492+59)</f>
        <v>0</v>
      </c>
      <c r="I492" s="180">
        <f t="array" aca="1" ref="I492" ca="1">INDIRECT("'"&amp;$A492&amp;"'!t"&amp;$B492+59)</f>
        <v>0</v>
      </c>
    </row>
    <row r="493" spans="1:9" x14ac:dyDescent="0.35">
      <c r="A493" s="180">
        <f t="shared" si="8"/>
        <v>13</v>
      </c>
      <c r="B493" s="180">
        <f>COUNTIF(A$1:A493,A493)</f>
        <v>2</v>
      </c>
      <c r="C493" s="180">
        <f t="array" aca="1" ref="C493" ca="1">INDIRECT("'"&amp;A493&amp;"'!F"&amp;B493+59)</f>
        <v>0</v>
      </c>
      <c r="D493" s="180">
        <f t="array" aca="1" ref="D493" ca="1">INDIRECT("'"&amp;$A493&amp;"'!O"&amp;$B493+59)</f>
        <v>0</v>
      </c>
      <c r="E493" s="180">
        <f t="array" aca="1" ref="E493" ca="1">INDIRECT("'"&amp;$A493&amp;"'!P"&amp;$B493+59)</f>
        <v>0</v>
      </c>
      <c r="F493" s="180">
        <f t="array" aca="1" ref="F493" ca="1">INDIRECT("'"&amp;$A493&amp;"'!Q"&amp;$B493+59)</f>
        <v>0</v>
      </c>
      <c r="G493" s="180">
        <f t="array" aca="1" ref="G493" ca="1">INDIRECT("'"&amp;$A493&amp;"'!R"&amp;$B493+59)</f>
        <v>0</v>
      </c>
      <c r="H493" s="180">
        <f t="array" aca="1" ref="H493" ca="1">INDIRECT("'"&amp;$A493&amp;"'!S"&amp;$B493+59)</f>
        <v>0</v>
      </c>
      <c r="I493" s="180">
        <f t="array" aca="1" ref="I493" ca="1">INDIRECT("'"&amp;$A493&amp;"'!t"&amp;$B493+59)</f>
        <v>0</v>
      </c>
    </row>
    <row r="494" spans="1:9" x14ac:dyDescent="0.35">
      <c r="A494" s="180">
        <f t="shared" si="8"/>
        <v>13</v>
      </c>
      <c r="B494" s="180">
        <f>COUNTIF(A$1:A494,A494)</f>
        <v>3</v>
      </c>
      <c r="C494" s="180">
        <f t="array" aca="1" ref="C494" ca="1">INDIRECT("'"&amp;A494&amp;"'!F"&amp;B494+59)</f>
        <v>0</v>
      </c>
      <c r="D494" s="180">
        <f t="array" aca="1" ref="D494" ca="1">INDIRECT("'"&amp;$A494&amp;"'!O"&amp;$B494+59)</f>
        <v>0</v>
      </c>
      <c r="E494" s="180">
        <f t="array" aca="1" ref="E494" ca="1">INDIRECT("'"&amp;$A494&amp;"'!P"&amp;$B494+59)</f>
        <v>0</v>
      </c>
      <c r="F494" s="180">
        <f t="array" aca="1" ref="F494" ca="1">INDIRECT("'"&amp;$A494&amp;"'!Q"&amp;$B494+59)</f>
        <v>0</v>
      </c>
      <c r="G494" s="180">
        <f t="array" aca="1" ref="G494" ca="1">INDIRECT("'"&amp;$A494&amp;"'!R"&amp;$B494+59)</f>
        <v>0</v>
      </c>
      <c r="H494" s="180">
        <f t="array" aca="1" ref="H494" ca="1">INDIRECT("'"&amp;$A494&amp;"'!S"&amp;$B494+59)</f>
        <v>0</v>
      </c>
      <c r="I494" s="180">
        <f t="array" aca="1" ref="I494" ca="1">INDIRECT("'"&amp;$A494&amp;"'!t"&amp;$B494+59)</f>
        <v>0</v>
      </c>
    </row>
    <row r="495" spans="1:9" x14ac:dyDescent="0.35">
      <c r="A495" s="180">
        <f t="shared" si="8"/>
        <v>13</v>
      </c>
      <c r="B495" s="180">
        <f>COUNTIF(A$1:A495,A495)</f>
        <v>4</v>
      </c>
      <c r="C495" s="180">
        <f t="array" aca="1" ref="C495" ca="1">INDIRECT("'"&amp;A495&amp;"'!F"&amp;B495+59)</f>
        <v>0</v>
      </c>
      <c r="D495" s="180">
        <f t="array" aca="1" ref="D495" ca="1">INDIRECT("'"&amp;$A495&amp;"'!O"&amp;$B495+59)</f>
        <v>0</v>
      </c>
      <c r="E495" s="180">
        <f t="array" aca="1" ref="E495" ca="1">INDIRECT("'"&amp;$A495&amp;"'!P"&amp;$B495+59)</f>
        <v>0</v>
      </c>
      <c r="F495" s="180">
        <f t="array" aca="1" ref="F495" ca="1">INDIRECT("'"&amp;$A495&amp;"'!Q"&amp;$B495+59)</f>
        <v>0</v>
      </c>
      <c r="G495" s="180">
        <f t="array" aca="1" ref="G495" ca="1">INDIRECT("'"&amp;$A495&amp;"'!R"&amp;$B495+59)</f>
        <v>0</v>
      </c>
      <c r="H495" s="180">
        <f t="array" aca="1" ref="H495" ca="1">INDIRECT("'"&amp;$A495&amp;"'!S"&amp;$B495+59)</f>
        <v>0</v>
      </c>
      <c r="I495" s="180">
        <f t="array" aca="1" ref="I495" ca="1">INDIRECT("'"&amp;$A495&amp;"'!t"&amp;$B495+59)</f>
        <v>0</v>
      </c>
    </row>
    <row r="496" spans="1:9" x14ac:dyDescent="0.35">
      <c r="A496" s="180">
        <f t="shared" si="8"/>
        <v>13</v>
      </c>
      <c r="B496" s="180">
        <f>COUNTIF(A$1:A496,A496)</f>
        <v>5</v>
      </c>
      <c r="C496" s="180">
        <f t="array" aca="1" ref="C496" ca="1">INDIRECT("'"&amp;A496&amp;"'!F"&amp;B496+59)</f>
        <v>0</v>
      </c>
      <c r="D496" s="180">
        <f t="array" aca="1" ref="D496" ca="1">INDIRECT("'"&amp;$A496&amp;"'!O"&amp;$B496+59)</f>
        <v>0</v>
      </c>
      <c r="E496" s="180">
        <f t="array" aca="1" ref="E496" ca="1">INDIRECT("'"&amp;$A496&amp;"'!P"&amp;$B496+59)</f>
        <v>0</v>
      </c>
      <c r="F496" s="180">
        <f t="array" aca="1" ref="F496" ca="1">INDIRECT("'"&amp;$A496&amp;"'!Q"&amp;$B496+59)</f>
        <v>0</v>
      </c>
      <c r="G496" s="180">
        <f t="array" aca="1" ref="G496" ca="1">INDIRECT("'"&amp;$A496&amp;"'!R"&amp;$B496+59)</f>
        <v>0</v>
      </c>
      <c r="H496" s="180">
        <f t="array" aca="1" ref="H496" ca="1">INDIRECT("'"&amp;$A496&amp;"'!S"&amp;$B496+59)</f>
        <v>0</v>
      </c>
      <c r="I496" s="180">
        <f t="array" aca="1" ref="I496" ca="1">INDIRECT("'"&amp;$A496&amp;"'!t"&amp;$B496+59)</f>
        <v>0</v>
      </c>
    </row>
    <row r="497" spans="1:9" x14ac:dyDescent="0.35">
      <c r="A497" s="180">
        <f t="shared" si="8"/>
        <v>13</v>
      </c>
      <c r="B497" s="180">
        <f>COUNTIF(A$1:A497,A497)</f>
        <v>6</v>
      </c>
      <c r="C497" s="180">
        <f t="array" aca="1" ref="C497" ca="1">INDIRECT("'"&amp;A497&amp;"'!F"&amp;B497+59)</f>
        <v>0</v>
      </c>
      <c r="D497" s="180">
        <f t="array" aca="1" ref="D497" ca="1">INDIRECT("'"&amp;$A497&amp;"'!O"&amp;$B497+59)</f>
        <v>0</v>
      </c>
      <c r="E497" s="180">
        <f t="array" aca="1" ref="E497" ca="1">INDIRECT("'"&amp;$A497&amp;"'!P"&amp;$B497+59)</f>
        <v>0</v>
      </c>
      <c r="F497" s="180">
        <f t="array" aca="1" ref="F497" ca="1">INDIRECT("'"&amp;$A497&amp;"'!Q"&amp;$B497+59)</f>
        <v>0</v>
      </c>
      <c r="G497" s="180">
        <f t="array" aca="1" ref="G497" ca="1">INDIRECT("'"&amp;$A497&amp;"'!R"&amp;$B497+59)</f>
        <v>0</v>
      </c>
      <c r="H497" s="180">
        <f t="array" aca="1" ref="H497" ca="1">INDIRECT("'"&amp;$A497&amp;"'!S"&amp;$B497+59)</f>
        <v>0</v>
      </c>
      <c r="I497" s="180">
        <f t="array" aca="1" ref="I497" ca="1">INDIRECT("'"&amp;$A497&amp;"'!t"&amp;$B497+59)</f>
        <v>0</v>
      </c>
    </row>
    <row r="498" spans="1:9" x14ac:dyDescent="0.35">
      <c r="A498" s="180">
        <f t="shared" si="8"/>
        <v>13</v>
      </c>
      <c r="B498" s="180">
        <f>COUNTIF(A$1:A498,A498)</f>
        <v>7</v>
      </c>
      <c r="C498" s="180">
        <f t="array" aca="1" ref="C498" ca="1">INDIRECT("'"&amp;A498&amp;"'!F"&amp;B498+59)</f>
        <v>0</v>
      </c>
      <c r="D498" s="180">
        <f t="array" aca="1" ref="D498" ca="1">INDIRECT("'"&amp;$A498&amp;"'!O"&amp;$B498+59)</f>
        <v>0</v>
      </c>
      <c r="E498" s="180">
        <f t="array" aca="1" ref="E498" ca="1">INDIRECT("'"&amp;$A498&amp;"'!P"&amp;$B498+59)</f>
        <v>0</v>
      </c>
      <c r="F498" s="180">
        <f t="array" aca="1" ref="F498" ca="1">INDIRECT("'"&amp;$A498&amp;"'!Q"&amp;$B498+59)</f>
        <v>0</v>
      </c>
      <c r="G498" s="180">
        <f t="array" aca="1" ref="G498" ca="1">INDIRECT("'"&amp;$A498&amp;"'!R"&amp;$B498+59)</f>
        <v>0</v>
      </c>
      <c r="H498" s="180">
        <f t="array" aca="1" ref="H498" ca="1">INDIRECT("'"&amp;$A498&amp;"'!S"&amp;$B498+59)</f>
        <v>0</v>
      </c>
      <c r="I498" s="180">
        <f t="array" aca="1" ref="I498" ca="1">INDIRECT("'"&amp;$A498&amp;"'!t"&amp;$B498+59)</f>
        <v>0</v>
      </c>
    </row>
    <row r="499" spans="1:9" x14ac:dyDescent="0.35">
      <c r="A499" s="180">
        <f t="shared" si="8"/>
        <v>13</v>
      </c>
      <c r="B499" s="180">
        <f>COUNTIF(A$1:A499,A499)</f>
        <v>8</v>
      </c>
      <c r="C499" s="180">
        <f t="array" aca="1" ref="C499" ca="1">INDIRECT("'"&amp;A499&amp;"'!F"&amp;B499+59)</f>
        <v>0</v>
      </c>
      <c r="D499" s="180">
        <f t="array" aca="1" ref="D499" ca="1">INDIRECT("'"&amp;$A499&amp;"'!O"&amp;$B499+59)</f>
        <v>0</v>
      </c>
      <c r="E499" s="180">
        <f t="array" aca="1" ref="E499" ca="1">INDIRECT("'"&amp;$A499&amp;"'!P"&amp;$B499+59)</f>
        <v>0</v>
      </c>
      <c r="F499" s="180">
        <f t="array" aca="1" ref="F499" ca="1">INDIRECT("'"&amp;$A499&amp;"'!Q"&amp;$B499+59)</f>
        <v>0</v>
      </c>
      <c r="G499" s="180">
        <f t="array" aca="1" ref="G499" ca="1">INDIRECT("'"&amp;$A499&amp;"'!R"&amp;$B499+59)</f>
        <v>0</v>
      </c>
      <c r="H499" s="180">
        <f t="array" aca="1" ref="H499" ca="1">INDIRECT("'"&amp;$A499&amp;"'!S"&amp;$B499+59)</f>
        <v>0</v>
      </c>
      <c r="I499" s="180">
        <f t="array" aca="1" ref="I499" ca="1">INDIRECT("'"&amp;$A499&amp;"'!t"&amp;$B499+59)</f>
        <v>0</v>
      </c>
    </row>
    <row r="500" spans="1:9" x14ac:dyDescent="0.35">
      <c r="A500" s="180">
        <f t="shared" si="8"/>
        <v>13</v>
      </c>
      <c r="B500" s="180">
        <f>COUNTIF(A$1:A500,A500)</f>
        <v>9</v>
      </c>
      <c r="C500" s="180">
        <f t="array" aca="1" ref="C500" ca="1">INDIRECT("'"&amp;A500&amp;"'!F"&amp;B500+59)</f>
        <v>0</v>
      </c>
      <c r="D500" s="180">
        <f t="array" aca="1" ref="D500" ca="1">INDIRECT("'"&amp;$A500&amp;"'!O"&amp;$B500+59)</f>
        <v>0</v>
      </c>
      <c r="E500" s="180">
        <f t="array" aca="1" ref="E500" ca="1">INDIRECT("'"&amp;$A500&amp;"'!P"&amp;$B500+59)</f>
        <v>0</v>
      </c>
      <c r="F500" s="180">
        <f t="array" aca="1" ref="F500" ca="1">INDIRECT("'"&amp;$A500&amp;"'!Q"&amp;$B500+59)</f>
        <v>0</v>
      </c>
      <c r="G500" s="180">
        <f t="array" aca="1" ref="G500" ca="1">INDIRECT("'"&amp;$A500&amp;"'!R"&amp;$B500+59)</f>
        <v>0</v>
      </c>
      <c r="H500" s="180">
        <f t="array" aca="1" ref="H500" ca="1">INDIRECT("'"&amp;$A500&amp;"'!S"&amp;$B500+59)</f>
        <v>0</v>
      </c>
      <c r="I500" s="180">
        <f t="array" aca="1" ref="I500" ca="1">INDIRECT("'"&amp;$A500&amp;"'!t"&amp;$B500+59)</f>
        <v>0</v>
      </c>
    </row>
    <row r="501" spans="1:9" x14ac:dyDescent="0.35">
      <c r="A501" s="180">
        <f t="shared" si="8"/>
        <v>13</v>
      </c>
      <c r="B501" s="180">
        <f>COUNTIF(A$1:A501,A501)</f>
        <v>10</v>
      </c>
      <c r="C501" s="180">
        <f t="array" aca="1" ref="C501" ca="1">INDIRECT("'"&amp;A501&amp;"'!F"&amp;B501+59)</f>
        <v>0</v>
      </c>
      <c r="D501" s="180">
        <f t="array" aca="1" ref="D501" ca="1">INDIRECT("'"&amp;$A501&amp;"'!O"&amp;$B501+59)</f>
        <v>0</v>
      </c>
      <c r="E501" s="180">
        <f t="array" aca="1" ref="E501" ca="1">INDIRECT("'"&amp;$A501&amp;"'!P"&amp;$B501+59)</f>
        <v>0</v>
      </c>
      <c r="F501" s="180">
        <f t="array" aca="1" ref="F501" ca="1">INDIRECT("'"&amp;$A501&amp;"'!Q"&amp;$B501+59)</f>
        <v>0</v>
      </c>
      <c r="G501" s="180">
        <f t="array" aca="1" ref="G501" ca="1">INDIRECT("'"&amp;$A501&amp;"'!R"&amp;$B501+59)</f>
        <v>0</v>
      </c>
      <c r="H501" s="180">
        <f t="array" aca="1" ref="H501" ca="1">INDIRECT("'"&amp;$A501&amp;"'!S"&amp;$B501+59)</f>
        <v>0</v>
      </c>
      <c r="I501" s="180">
        <f t="array" aca="1" ref="I501" ca="1">INDIRECT("'"&amp;$A501&amp;"'!t"&amp;$B501+59)</f>
        <v>0</v>
      </c>
    </row>
    <row r="502" spans="1:9" x14ac:dyDescent="0.35">
      <c r="A502" s="180">
        <f t="shared" si="8"/>
        <v>13</v>
      </c>
      <c r="B502" s="180">
        <f>COUNTIF(A$1:A502,A502)</f>
        <v>11</v>
      </c>
      <c r="C502" s="180">
        <f t="array" aca="1" ref="C502" ca="1">INDIRECT("'"&amp;A502&amp;"'!F"&amp;B502+59)</f>
        <v>0</v>
      </c>
      <c r="D502" s="180">
        <f t="array" aca="1" ref="D502" ca="1">INDIRECT("'"&amp;$A502&amp;"'!O"&amp;$B502+59)</f>
        <v>0</v>
      </c>
      <c r="E502" s="180">
        <f t="array" aca="1" ref="E502" ca="1">INDIRECT("'"&amp;$A502&amp;"'!P"&amp;$B502+59)</f>
        <v>0</v>
      </c>
      <c r="F502" s="180">
        <f t="array" aca="1" ref="F502" ca="1">INDIRECT("'"&amp;$A502&amp;"'!Q"&amp;$B502+59)</f>
        <v>0</v>
      </c>
      <c r="G502" s="180">
        <f t="array" aca="1" ref="G502" ca="1">INDIRECT("'"&amp;$A502&amp;"'!R"&amp;$B502+59)</f>
        <v>0</v>
      </c>
      <c r="H502" s="180">
        <f t="array" aca="1" ref="H502" ca="1">INDIRECT("'"&amp;$A502&amp;"'!S"&amp;$B502+59)</f>
        <v>0</v>
      </c>
      <c r="I502" s="180">
        <f t="array" aca="1" ref="I502" ca="1">INDIRECT("'"&amp;$A502&amp;"'!t"&amp;$B502+59)</f>
        <v>0</v>
      </c>
    </row>
    <row r="503" spans="1:9" x14ac:dyDescent="0.35">
      <c r="A503" s="180">
        <f t="shared" si="8"/>
        <v>13</v>
      </c>
      <c r="B503" s="180">
        <f>COUNTIF(A$1:A503,A503)</f>
        <v>12</v>
      </c>
      <c r="C503" s="180">
        <f t="array" aca="1" ref="C503" ca="1">INDIRECT("'"&amp;A503&amp;"'!F"&amp;B503+59)</f>
        <v>0</v>
      </c>
      <c r="D503" s="180">
        <f t="array" aca="1" ref="D503" ca="1">INDIRECT("'"&amp;$A503&amp;"'!O"&amp;$B503+59)</f>
        <v>0</v>
      </c>
      <c r="E503" s="180">
        <f t="array" aca="1" ref="E503" ca="1">INDIRECT("'"&amp;$A503&amp;"'!P"&amp;$B503+59)</f>
        <v>0</v>
      </c>
      <c r="F503" s="180">
        <f t="array" aca="1" ref="F503" ca="1">INDIRECT("'"&amp;$A503&amp;"'!Q"&amp;$B503+59)</f>
        <v>0</v>
      </c>
      <c r="G503" s="180">
        <f t="array" aca="1" ref="G503" ca="1">INDIRECT("'"&amp;$A503&amp;"'!R"&amp;$B503+59)</f>
        <v>0</v>
      </c>
      <c r="H503" s="180">
        <f t="array" aca="1" ref="H503" ca="1">INDIRECT("'"&amp;$A503&amp;"'!S"&amp;$B503+59)</f>
        <v>0</v>
      </c>
      <c r="I503" s="180">
        <f t="array" aca="1" ref="I503" ca="1">INDIRECT("'"&amp;$A503&amp;"'!t"&amp;$B503+59)</f>
        <v>0</v>
      </c>
    </row>
    <row r="504" spans="1:9" x14ac:dyDescent="0.35">
      <c r="A504" s="180">
        <f t="shared" si="8"/>
        <v>13</v>
      </c>
      <c r="B504" s="180">
        <f>COUNTIF(A$1:A504,A504)</f>
        <v>13</v>
      </c>
      <c r="C504" s="180">
        <f t="array" aca="1" ref="C504" ca="1">INDIRECT("'"&amp;A504&amp;"'!F"&amp;B504+59)</f>
        <v>0</v>
      </c>
      <c r="D504" s="180">
        <f t="array" aca="1" ref="D504" ca="1">INDIRECT("'"&amp;$A504&amp;"'!O"&amp;$B504+59)</f>
        <v>0</v>
      </c>
      <c r="E504" s="180">
        <f t="array" aca="1" ref="E504" ca="1">INDIRECT("'"&amp;$A504&amp;"'!P"&amp;$B504+59)</f>
        <v>0</v>
      </c>
      <c r="F504" s="180">
        <f t="array" aca="1" ref="F504" ca="1">INDIRECT("'"&amp;$A504&amp;"'!Q"&amp;$B504+59)</f>
        <v>0</v>
      </c>
      <c r="G504" s="180">
        <f t="array" aca="1" ref="G504" ca="1">INDIRECT("'"&amp;$A504&amp;"'!R"&amp;$B504+59)</f>
        <v>0</v>
      </c>
      <c r="H504" s="180">
        <f t="array" aca="1" ref="H504" ca="1">INDIRECT("'"&amp;$A504&amp;"'!S"&amp;$B504+59)</f>
        <v>0</v>
      </c>
      <c r="I504" s="180">
        <f t="array" aca="1" ref="I504" ca="1">INDIRECT("'"&amp;$A504&amp;"'!t"&amp;$B504+59)</f>
        <v>0</v>
      </c>
    </row>
    <row r="505" spans="1:9" x14ac:dyDescent="0.35">
      <c r="A505" s="180">
        <f t="shared" si="8"/>
        <v>13</v>
      </c>
      <c r="B505" s="180">
        <f>COUNTIF(A$1:A505,A505)</f>
        <v>14</v>
      </c>
      <c r="C505" s="180">
        <f t="array" aca="1" ref="C505" ca="1">INDIRECT("'"&amp;A505&amp;"'!F"&amp;B505+59)</f>
        <v>0</v>
      </c>
      <c r="D505" s="180">
        <f t="array" aca="1" ref="D505" ca="1">INDIRECT("'"&amp;$A505&amp;"'!O"&amp;$B505+59)</f>
        <v>0</v>
      </c>
      <c r="E505" s="180">
        <f t="array" aca="1" ref="E505" ca="1">INDIRECT("'"&amp;$A505&amp;"'!P"&amp;$B505+59)</f>
        <v>0</v>
      </c>
      <c r="F505" s="180">
        <f t="array" aca="1" ref="F505" ca="1">INDIRECT("'"&amp;$A505&amp;"'!Q"&amp;$B505+59)</f>
        <v>0</v>
      </c>
      <c r="G505" s="180">
        <f t="array" aca="1" ref="G505" ca="1">INDIRECT("'"&amp;$A505&amp;"'!R"&amp;$B505+59)</f>
        <v>0</v>
      </c>
      <c r="H505" s="180">
        <f t="array" aca="1" ref="H505" ca="1">INDIRECT("'"&amp;$A505&amp;"'!S"&amp;$B505+59)</f>
        <v>0</v>
      </c>
      <c r="I505" s="180">
        <f t="array" aca="1" ref="I505" ca="1">INDIRECT("'"&amp;$A505&amp;"'!t"&amp;$B505+59)</f>
        <v>0</v>
      </c>
    </row>
    <row r="506" spans="1:9" x14ac:dyDescent="0.35">
      <c r="A506" s="180">
        <f t="shared" si="8"/>
        <v>13</v>
      </c>
      <c r="B506" s="180">
        <f>COUNTIF(A$1:A506,A506)</f>
        <v>15</v>
      </c>
      <c r="C506" s="180">
        <f t="array" aca="1" ref="C506" ca="1">INDIRECT("'"&amp;A506&amp;"'!F"&amp;B506+59)</f>
        <v>0</v>
      </c>
      <c r="D506" s="180">
        <f t="array" aca="1" ref="D506" ca="1">INDIRECT("'"&amp;$A506&amp;"'!O"&amp;$B506+59)</f>
        <v>0</v>
      </c>
      <c r="E506" s="180">
        <f t="array" aca="1" ref="E506" ca="1">INDIRECT("'"&amp;$A506&amp;"'!P"&amp;$B506+59)</f>
        <v>0</v>
      </c>
      <c r="F506" s="180">
        <f t="array" aca="1" ref="F506" ca="1">INDIRECT("'"&amp;$A506&amp;"'!Q"&amp;$B506+59)</f>
        <v>0</v>
      </c>
      <c r="G506" s="180">
        <f t="array" aca="1" ref="G506" ca="1">INDIRECT("'"&amp;$A506&amp;"'!R"&amp;$B506+59)</f>
        <v>0</v>
      </c>
      <c r="H506" s="180">
        <f t="array" aca="1" ref="H506" ca="1">INDIRECT("'"&amp;$A506&amp;"'!S"&amp;$B506+59)</f>
        <v>0</v>
      </c>
      <c r="I506" s="180">
        <f t="array" aca="1" ref="I506" ca="1">INDIRECT("'"&amp;$A506&amp;"'!t"&amp;$B506+59)</f>
        <v>0</v>
      </c>
    </row>
    <row r="507" spans="1:9" x14ac:dyDescent="0.35">
      <c r="A507" s="180">
        <f t="shared" si="8"/>
        <v>13</v>
      </c>
      <c r="B507" s="180">
        <f>COUNTIF(A$1:A507,A507)</f>
        <v>16</v>
      </c>
      <c r="C507" s="180">
        <f t="array" aca="1" ref="C507" ca="1">INDIRECT("'"&amp;A507&amp;"'!F"&amp;B507+59)</f>
        <v>0</v>
      </c>
      <c r="D507" s="180">
        <f t="array" aca="1" ref="D507" ca="1">INDIRECT("'"&amp;$A507&amp;"'!O"&amp;$B507+59)</f>
        <v>0</v>
      </c>
      <c r="E507" s="180">
        <f t="array" aca="1" ref="E507" ca="1">INDIRECT("'"&amp;$A507&amp;"'!P"&amp;$B507+59)</f>
        <v>0</v>
      </c>
      <c r="F507" s="180">
        <f t="array" aca="1" ref="F507" ca="1">INDIRECT("'"&amp;$A507&amp;"'!Q"&amp;$B507+59)</f>
        <v>0</v>
      </c>
      <c r="G507" s="180">
        <f t="array" aca="1" ref="G507" ca="1">INDIRECT("'"&amp;$A507&amp;"'!R"&amp;$B507+59)</f>
        <v>0</v>
      </c>
      <c r="H507" s="180">
        <f t="array" aca="1" ref="H507" ca="1">INDIRECT("'"&amp;$A507&amp;"'!S"&amp;$B507+59)</f>
        <v>0</v>
      </c>
      <c r="I507" s="180">
        <f t="array" aca="1" ref="I507" ca="1">INDIRECT("'"&amp;$A507&amp;"'!t"&amp;$B507+59)</f>
        <v>0</v>
      </c>
    </row>
    <row r="508" spans="1:9" x14ac:dyDescent="0.35">
      <c r="A508" s="180">
        <f t="shared" si="8"/>
        <v>13</v>
      </c>
      <c r="B508" s="180">
        <f>COUNTIF(A$1:A508,A508)</f>
        <v>17</v>
      </c>
      <c r="C508" s="180">
        <f t="array" aca="1" ref="C508" ca="1">INDIRECT("'"&amp;A508&amp;"'!F"&amp;B508+59)</f>
        <v>0</v>
      </c>
      <c r="D508" s="180">
        <f t="array" aca="1" ref="D508" ca="1">INDIRECT("'"&amp;$A508&amp;"'!O"&amp;$B508+59)</f>
        <v>0</v>
      </c>
      <c r="E508" s="180">
        <f t="array" aca="1" ref="E508" ca="1">INDIRECT("'"&amp;$A508&amp;"'!P"&amp;$B508+59)</f>
        <v>0</v>
      </c>
      <c r="F508" s="180">
        <f t="array" aca="1" ref="F508" ca="1">INDIRECT("'"&amp;$A508&amp;"'!Q"&amp;$B508+59)</f>
        <v>0</v>
      </c>
      <c r="G508" s="180">
        <f t="array" aca="1" ref="G508" ca="1">INDIRECT("'"&amp;$A508&amp;"'!R"&amp;$B508+59)</f>
        <v>0</v>
      </c>
      <c r="H508" s="180">
        <f t="array" aca="1" ref="H508" ca="1">INDIRECT("'"&amp;$A508&amp;"'!S"&amp;$B508+59)</f>
        <v>0</v>
      </c>
      <c r="I508" s="180">
        <f t="array" aca="1" ref="I508" ca="1">INDIRECT("'"&amp;$A508&amp;"'!t"&amp;$B508+59)</f>
        <v>0</v>
      </c>
    </row>
    <row r="509" spans="1:9" x14ac:dyDescent="0.35">
      <c r="A509" s="180">
        <f t="shared" si="8"/>
        <v>13</v>
      </c>
      <c r="B509" s="180">
        <f>COUNTIF(A$1:A509,A509)</f>
        <v>18</v>
      </c>
      <c r="C509" s="180">
        <f t="array" aca="1" ref="C509" ca="1">INDIRECT("'"&amp;A509&amp;"'!F"&amp;B509+59)</f>
        <v>0</v>
      </c>
      <c r="D509" s="180">
        <f t="array" aca="1" ref="D509" ca="1">INDIRECT("'"&amp;$A509&amp;"'!O"&amp;$B509+59)</f>
        <v>0</v>
      </c>
      <c r="E509" s="180">
        <f t="array" aca="1" ref="E509" ca="1">INDIRECT("'"&amp;$A509&amp;"'!P"&amp;$B509+59)</f>
        <v>0</v>
      </c>
      <c r="F509" s="180">
        <f t="array" aca="1" ref="F509" ca="1">INDIRECT("'"&amp;$A509&amp;"'!Q"&amp;$B509+59)</f>
        <v>0</v>
      </c>
      <c r="G509" s="180">
        <f t="array" aca="1" ref="G509" ca="1">INDIRECT("'"&amp;$A509&amp;"'!R"&amp;$B509+59)</f>
        <v>0</v>
      </c>
      <c r="H509" s="180">
        <f t="array" aca="1" ref="H509" ca="1">INDIRECT("'"&amp;$A509&amp;"'!S"&amp;$B509+59)</f>
        <v>0</v>
      </c>
      <c r="I509" s="180">
        <f t="array" aca="1" ref="I509" ca="1">INDIRECT("'"&amp;$A509&amp;"'!t"&amp;$B509+59)</f>
        <v>0</v>
      </c>
    </row>
    <row r="510" spans="1:9" x14ac:dyDescent="0.35">
      <c r="A510" s="180">
        <f t="shared" si="8"/>
        <v>13</v>
      </c>
      <c r="B510" s="180">
        <f>COUNTIF(A$1:A510,A510)</f>
        <v>19</v>
      </c>
      <c r="C510" s="180">
        <f t="array" aca="1" ref="C510" ca="1">INDIRECT("'"&amp;A510&amp;"'!F"&amp;B510+59)</f>
        <v>0</v>
      </c>
      <c r="D510" s="180">
        <f t="array" aca="1" ref="D510" ca="1">INDIRECT("'"&amp;$A510&amp;"'!O"&amp;$B510+59)</f>
        <v>0</v>
      </c>
      <c r="E510" s="180">
        <f t="array" aca="1" ref="E510" ca="1">INDIRECT("'"&amp;$A510&amp;"'!P"&amp;$B510+59)</f>
        <v>0</v>
      </c>
      <c r="F510" s="180">
        <f t="array" aca="1" ref="F510" ca="1">INDIRECT("'"&amp;$A510&amp;"'!Q"&amp;$B510+59)</f>
        <v>0</v>
      </c>
      <c r="G510" s="180">
        <f t="array" aca="1" ref="G510" ca="1">INDIRECT("'"&amp;$A510&amp;"'!R"&amp;$B510+59)</f>
        <v>0</v>
      </c>
      <c r="H510" s="180">
        <f t="array" aca="1" ref="H510" ca="1">INDIRECT("'"&amp;$A510&amp;"'!S"&amp;$B510+59)</f>
        <v>0</v>
      </c>
      <c r="I510" s="180">
        <f t="array" aca="1" ref="I510" ca="1">INDIRECT("'"&amp;$A510&amp;"'!t"&amp;$B510+59)</f>
        <v>0</v>
      </c>
    </row>
    <row r="511" spans="1:9" x14ac:dyDescent="0.35">
      <c r="A511" s="180">
        <f t="shared" si="8"/>
        <v>13</v>
      </c>
      <c r="B511" s="180">
        <f>COUNTIF(A$1:A511,A511)</f>
        <v>20</v>
      </c>
      <c r="C511" s="180">
        <f t="array" aca="1" ref="C511" ca="1">INDIRECT("'"&amp;A511&amp;"'!F"&amp;B511+59)</f>
        <v>0</v>
      </c>
      <c r="D511" s="180">
        <f t="array" aca="1" ref="D511" ca="1">INDIRECT("'"&amp;$A511&amp;"'!O"&amp;$B511+59)</f>
        <v>0</v>
      </c>
      <c r="E511" s="180">
        <f t="array" aca="1" ref="E511" ca="1">INDIRECT("'"&amp;$A511&amp;"'!P"&amp;$B511+59)</f>
        <v>0</v>
      </c>
      <c r="F511" s="180">
        <f t="array" aca="1" ref="F511" ca="1">INDIRECT("'"&amp;$A511&amp;"'!Q"&amp;$B511+59)</f>
        <v>0</v>
      </c>
      <c r="G511" s="180">
        <f t="array" aca="1" ref="G511" ca="1">INDIRECT("'"&amp;$A511&amp;"'!R"&amp;$B511+59)</f>
        <v>0</v>
      </c>
      <c r="H511" s="180">
        <f t="array" aca="1" ref="H511" ca="1">INDIRECT("'"&amp;$A511&amp;"'!S"&amp;$B511+59)</f>
        <v>0</v>
      </c>
      <c r="I511" s="180">
        <f t="array" aca="1" ref="I511" ca="1">INDIRECT("'"&amp;$A511&amp;"'!t"&amp;$B511+59)</f>
        <v>0</v>
      </c>
    </row>
    <row r="512" spans="1:9" x14ac:dyDescent="0.35">
      <c r="A512" s="180">
        <f t="shared" si="8"/>
        <v>13</v>
      </c>
      <c r="B512" s="180">
        <f>COUNTIF(A$1:A512,A512)</f>
        <v>21</v>
      </c>
      <c r="C512" s="180">
        <f t="array" aca="1" ref="C512" ca="1">INDIRECT("'"&amp;A512&amp;"'!F"&amp;B512+59)</f>
        <v>0</v>
      </c>
      <c r="D512" s="180">
        <f t="array" aca="1" ref="D512" ca="1">INDIRECT("'"&amp;$A512&amp;"'!O"&amp;$B512+59)</f>
        <v>0</v>
      </c>
      <c r="E512" s="180">
        <f t="array" aca="1" ref="E512" ca="1">INDIRECT("'"&amp;$A512&amp;"'!P"&amp;$B512+59)</f>
        <v>0</v>
      </c>
      <c r="F512" s="180">
        <f t="array" aca="1" ref="F512" ca="1">INDIRECT("'"&amp;$A512&amp;"'!Q"&amp;$B512+59)</f>
        <v>0</v>
      </c>
      <c r="G512" s="180">
        <f t="array" aca="1" ref="G512" ca="1">INDIRECT("'"&amp;$A512&amp;"'!R"&amp;$B512+59)</f>
        <v>0</v>
      </c>
      <c r="H512" s="180">
        <f t="array" aca="1" ref="H512" ca="1">INDIRECT("'"&amp;$A512&amp;"'!S"&amp;$B512+59)</f>
        <v>0</v>
      </c>
      <c r="I512" s="180">
        <f t="array" aca="1" ref="I512" ca="1">INDIRECT("'"&amp;$A512&amp;"'!t"&amp;$B512+59)</f>
        <v>0</v>
      </c>
    </row>
    <row r="513" spans="1:9" x14ac:dyDescent="0.35">
      <c r="A513" s="180">
        <f t="shared" si="8"/>
        <v>13</v>
      </c>
      <c r="B513" s="180">
        <f>COUNTIF(A$1:A513,A513)</f>
        <v>22</v>
      </c>
      <c r="C513" s="180">
        <f t="array" aca="1" ref="C513" ca="1">INDIRECT("'"&amp;A513&amp;"'!F"&amp;B513+59)</f>
        <v>0</v>
      </c>
      <c r="D513" s="180">
        <f t="array" aca="1" ref="D513" ca="1">INDIRECT("'"&amp;$A513&amp;"'!O"&amp;$B513+59)</f>
        <v>0</v>
      </c>
      <c r="E513" s="180">
        <f t="array" aca="1" ref="E513" ca="1">INDIRECT("'"&amp;$A513&amp;"'!P"&amp;$B513+59)</f>
        <v>0</v>
      </c>
      <c r="F513" s="180">
        <f t="array" aca="1" ref="F513" ca="1">INDIRECT("'"&amp;$A513&amp;"'!Q"&amp;$B513+59)</f>
        <v>0</v>
      </c>
      <c r="G513" s="180">
        <f t="array" aca="1" ref="G513" ca="1">INDIRECT("'"&amp;$A513&amp;"'!R"&amp;$B513+59)</f>
        <v>0</v>
      </c>
      <c r="H513" s="180">
        <f t="array" aca="1" ref="H513" ca="1">INDIRECT("'"&amp;$A513&amp;"'!S"&amp;$B513+59)</f>
        <v>0</v>
      </c>
      <c r="I513" s="180">
        <f t="array" aca="1" ref="I513" ca="1">INDIRECT("'"&amp;$A513&amp;"'!t"&amp;$B513+59)</f>
        <v>0</v>
      </c>
    </row>
    <row r="514" spans="1:9" x14ac:dyDescent="0.35">
      <c r="A514" s="180">
        <f t="shared" ref="A514:A577" si="9">ROUNDDOWN(((ROW()+41)/41),0)</f>
        <v>13</v>
      </c>
      <c r="B514" s="180">
        <f>COUNTIF(A$1:A514,A514)</f>
        <v>23</v>
      </c>
      <c r="C514" s="180">
        <f t="array" aca="1" ref="C514" ca="1">INDIRECT("'"&amp;A514&amp;"'!F"&amp;B514+59)</f>
        <v>0</v>
      </c>
      <c r="D514" s="180">
        <f t="array" aca="1" ref="D514" ca="1">INDIRECT("'"&amp;$A514&amp;"'!O"&amp;$B514+59)</f>
        <v>0</v>
      </c>
      <c r="E514" s="180">
        <f t="array" aca="1" ref="E514" ca="1">INDIRECT("'"&amp;$A514&amp;"'!P"&amp;$B514+59)</f>
        <v>0</v>
      </c>
      <c r="F514" s="180">
        <f t="array" aca="1" ref="F514" ca="1">INDIRECT("'"&amp;$A514&amp;"'!Q"&amp;$B514+59)</f>
        <v>0</v>
      </c>
      <c r="G514" s="180">
        <f t="array" aca="1" ref="G514" ca="1">INDIRECT("'"&amp;$A514&amp;"'!R"&amp;$B514+59)</f>
        <v>0</v>
      </c>
      <c r="H514" s="180">
        <f t="array" aca="1" ref="H514" ca="1">INDIRECT("'"&amp;$A514&amp;"'!S"&amp;$B514+59)</f>
        <v>0</v>
      </c>
      <c r="I514" s="180">
        <f t="array" aca="1" ref="I514" ca="1">INDIRECT("'"&amp;$A514&amp;"'!t"&amp;$B514+59)</f>
        <v>0</v>
      </c>
    </row>
    <row r="515" spans="1:9" x14ac:dyDescent="0.35">
      <c r="A515" s="180">
        <f t="shared" si="9"/>
        <v>13</v>
      </c>
      <c r="B515" s="180">
        <f>COUNTIF(A$1:A515,A515)</f>
        <v>24</v>
      </c>
      <c r="C515" s="180">
        <f t="array" aca="1" ref="C515" ca="1">INDIRECT("'"&amp;A515&amp;"'!F"&amp;B515+59)</f>
        <v>0</v>
      </c>
      <c r="D515" s="180">
        <f t="array" aca="1" ref="D515" ca="1">INDIRECT("'"&amp;$A515&amp;"'!O"&amp;$B515+59)</f>
        <v>0</v>
      </c>
      <c r="E515" s="180">
        <f t="array" aca="1" ref="E515" ca="1">INDIRECT("'"&amp;$A515&amp;"'!P"&amp;$B515+59)</f>
        <v>0</v>
      </c>
      <c r="F515" s="180">
        <f t="array" aca="1" ref="F515" ca="1">INDIRECT("'"&amp;$A515&amp;"'!Q"&amp;$B515+59)</f>
        <v>0</v>
      </c>
      <c r="G515" s="180">
        <f t="array" aca="1" ref="G515" ca="1">INDIRECT("'"&amp;$A515&amp;"'!R"&amp;$B515+59)</f>
        <v>0</v>
      </c>
      <c r="H515" s="180">
        <f t="array" aca="1" ref="H515" ca="1">INDIRECT("'"&amp;$A515&amp;"'!S"&amp;$B515+59)</f>
        <v>0</v>
      </c>
      <c r="I515" s="180">
        <f t="array" aca="1" ref="I515" ca="1">INDIRECT("'"&amp;$A515&amp;"'!t"&amp;$B515+59)</f>
        <v>0</v>
      </c>
    </row>
    <row r="516" spans="1:9" x14ac:dyDescent="0.35">
      <c r="A516" s="180">
        <f t="shared" si="9"/>
        <v>13</v>
      </c>
      <c r="B516" s="180">
        <f>COUNTIF(A$1:A516,A516)</f>
        <v>25</v>
      </c>
      <c r="C516" s="180">
        <f t="array" aca="1" ref="C516" ca="1">INDIRECT("'"&amp;A516&amp;"'!F"&amp;B516+59)</f>
        <v>0</v>
      </c>
      <c r="D516" s="180">
        <f t="array" aca="1" ref="D516" ca="1">INDIRECT("'"&amp;$A516&amp;"'!O"&amp;$B516+59)</f>
        <v>0</v>
      </c>
      <c r="E516" s="180">
        <f t="array" aca="1" ref="E516" ca="1">INDIRECT("'"&amp;$A516&amp;"'!P"&amp;$B516+59)</f>
        <v>0</v>
      </c>
      <c r="F516" s="180">
        <f t="array" aca="1" ref="F516" ca="1">INDIRECT("'"&amp;$A516&amp;"'!Q"&amp;$B516+59)</f>
        <v>0</v>
      </c>
      <c r="G516" s="180">
        <f t="array" aca="1" ref="G516" ca="1">INDIRECT("'"&amp;$A516&amp;"'!R"&amp;$B516+59)</f>
        <v>0</v>
      </c>
      <c r="H516" s="180">
        <f t="array" aca="1" ref="H516" ca="1">INDIRECT("'"&amp;$A516&amp;"'!S"&amp;$B516+59)</f>
        <v>0</v>
      </c>
      <c r="I516" s="180">
        <f t="array" aca="1" ref="I516" ca="1">INDIRECT("'"&amp;$A516&amp;"'!t"&amp;$B516+59)</f>
        <v>0</v>
      </c>
    </row>
    <row r="517" spans="1:9" x14ac:dyDescent="0.35">
      <c r="A517" s="180">
        <f t="shared" si="9"/>
        <v>13</v>
      </c>
      <c r="B517" s="180">
        <f>COUNTIF(A$1:A517,A517)</f>
        <v>26</v>
      </c>
      <c r="C517" s="180">
        <f t="array" aca="1" ref="C517" ca="1">INDIRECT("'"&amp;A517&amp;"'!F"&amp;B517+59)</f>
        <v>0</v>
      </c>
      <c r="D517" s="180">
        <f t="array" aca="1" ref="D517" ca="1">INDIRECT("'"&amp;$A517&amp;"'!O"&amp;$B517+59)</f>
        <v>0</v>
      </c>
      <c r="E517" s="180">
        <f t="array" aca="1" ref="E517" ca="1">INDIRECT("'"&amp;$A517&amp;"'!P"&amp;$B517+59)</f>
        <v>0</v>
      </c>
      <c r="F517" s="180">
        <f t="array" aca="1" ref="F517" ca="1">INDIRECT("'"&amp;$A517&amp;"'!Q"&amp;$B517+59)</f>
        <v>0</v>
      </c>
      <c r="G517" s="180">
        <f t="array" aca="1" ref="G517" ca="1">INDIRECT("'"&amp;$A517&amp;"'!R"&amp;$B517+59)</f>
        <v>0</v>
      </c>
      <c r="H517" s="180">
        <f t="array" aca="1" ref="H517" ca="1">INDIRECT("'"&amp;$A517&amp;"'!S"&amp;$B517+59)</f>
        <v>0</v>
      </c>
      <c r="I517" s="180">
        <f t="array" aca="1" ref="I517" ca="1">INDIRECT("'"&amp;$A517&amp;"'!t"&amp;$B517+59)</f>
        <v>0</v>
      </c>
    </row>
    <row r="518" spans="1:9" x14ac:dyDescent="0.35">
      <c r="A518" s="180">
        <f t="shared" si="9"/>
        <v>13</v>
      </c>
      <c r="B518" s="180">
        <f>COUNTIF(A$1:A518,A518)</f>
        <v>27</v>
      </c>
      <c r="C518" s="180">
        <f t="array" aca="1" ref="C518" ca="1">INDIRECT("'"&amp;A518&amp;"'!F"&amp;B518+59)</f>
        <v>0</v>
      </c>
      <c r="D518" s="180">
        <f t="array" aca="1" ref="D518" ca="1">INDIRECT("'"&amp;$A518&amp;"'!O"&amp;$B518+59)</f>
        <v>0</v>
      </c>
      <c r="E518" s="180">
        <f t="array" aca="1" ref="E518" ca="1">INDIRECT("'"&amp;$A518&amp;"'!P"&amp;$B518+59)</f>
        <v>0</v>
      </c>
      <c r="F518" s="180">
        <f t="array" aca="1" ref="F518" ca="1">INDIRECT("'"&amp;$A518&amp;"'!Q"&amp;$B518+59)</f>
        <v>0</v>
      </c>
      <c r="G518" s="180">
        <f t="array" aca="1" ref="G518" ca="1">INDIRECT("'"&amp;$A518&amp;"'!R"&amp;$B518+59)</f>
        <v>0</v>
      </c>
      <c r="H518" s="180">
        <f t="array" aca="1" ref="H518" ca="1">INDIRECT("'"&amp;$A518&amp;"'!S"&amp;$B518+59)</f>
        <v>0</v>
      </c>
      <c r="I518" s="180">
        <f t="array" aca="1" ref="I518" ca="1">INDIRECT("'"&amp;$A518&amp;"'!t"&amp;$B518+59)</f>
        <v>0</v>
      </c>
    </row>
    <row r="519" spans="1:9" x14ac:dyDescent="0.35">
      <c r="A519" s="180">
        <f t="shared" si="9"/>
        <v>13</v>
      </c>
      <c r="B519" s="180">
        <f>COUNTIF(A$1:A519,A519)</f>
        <v>28</v>
      </c>
      <c r="C519" s="180">
        <f t="array" aca="1" ref="C519" ca="1">INDIRECT("'"&amp;A519&amp;"'!F"&amp;B519+59)</f>
        <v>0</v>
      </c>
      <c r="D519" s="180">
        <f t="array" aca="1" ref="D519" ca="1">INDIRECT("'"&amp;$A519&amp;"'!O"&amp;$B519+59)</f>
        <v>0</v>
      </c>
      <c r="E519" s="180">
        <f t="array" aca="1" ref="E519" ca="1">INDIRECT("'"&amp;$A519&amp;"'!P"&amp;$B519+59)</f>
        <v>0</v>
      </c>
      <c r="F519" s="180">
        <f t="array" aca="1" ref="F519" ca="1">INDIRECT("'"&amp;$A519&amp;"'!Q"&amp;$B519+59)</f>
        <v>0</v>
      </c>
      <c r="G519" s="180">
        <f t="array" aca="1" ref="G519" ca="1">INDIRECT("'"&amp;$A519&amp;"'!R"&amp;$B519+59)</f>
        <v>0</v>
      </c>
      <c r="H519" s="180">
        <f t="array" aca="1" ref="H519" ca="1">INDIRECT("'"&amp;$A519&amp;"'!S"&amp;$B519+59)</f>
        <v>0</v>
      </c>
      <c r="I519" s="180">
        <f t="array" aca="1" ref="I519" ca="1">INDIRECT("'"&amp;$A519&amp;"'!t"&amp;$B519+59)</f>
        <v>0</v>
      </c>
    </row>
    <row r="520" spans="1:9" x14ac:dyDescent="0.35">
      <c r="A520" s="180">
        <f t="shared" si="9"/>
        <v>13</v>
      </c>
      <c r="B520" s="180">
        <f>COUNTIF(A$1:A520,A520)</f>
        <v>29</v>
      </c>
      <c r="C520" s="180">
        <f t="array" aca="1" ref="C520" ca="1">INDIRECT("'"&amp;A520&amp;"'!F"&amp;B520+59)</f>
        <v>0</v>
      </c>
      <c r="D520" s="180">
        <f t="array" aca="1" ref="D520" ca="1">INDIRECT("'"&amp;$A520&amp;"'!O"&amp;$B520+59)</f>
        <v>0</v>
      </c>
      <c r="E520" s="180">
        <f t="array" aca="1" ref="E520" ca="1">INDIRECT("'"&amp;$A520&amp;"'!P"&amp;$B520+59)</f>
        <v>0</v>
      </c>
      <c r="F520" s="180">
        <f t="array" aca="1" ref="F520" ca="1">INDIRECT("'"&amp;$A520&amp;"'!Q"&amp;$B520+59)</f>
        <v>0</v>
      </c>
      <c r="G520" s="180">
        <f t="array" aca="1" ref="G520" ca="1">INDIRECT("'"&amp;$A520&amp;"'!R"&amp;$B520+59)</f>
        <v>0</v>
      </c>
      <c r="H520" s="180">
        <f t="array" aca="1" ref="H520" ca="1">INDIRECT("'"&amp;$A520&amp;"'!S"&amp;$B520+59)</f>
        <v>0</v>
      </c>
      <c r="I520" s="180">
        <f t="array" aca="1" ref="I520" ca="1">INDIRECT("'"&amp;$A520&amp;"'!t"&amp;$B520+59)</f>
        <v>0</v>
      </c>
    </row>
    <row r="521" spans="1:9" x14ac:dyDescent="0.35">
      <c r="A521" s="180">
        <f t="shared" si="9"/>
        <v>13</v>
      </c>
      <c r="B521" s="180">
        <f>COUNTIF(A$1:A521,A521)</f>
        <v>30</v>
      </c>
      <c r="C521" s="180">
        <f t="array" aca="1" ref="C521" ca="1">INDIRECT("'"&amp;A521&amp;"'!F"&amp;B521+59)</f>
        <v>0</v>
      </c>
      <c r="D521" s="180">
        <f t="array" aca="1" ref="D521" ca="1">INDIRECT("'"&amp;$A521&amp;"'!O"&amp;$B521+59)</f>
        <v>0</v>
      </c>
      <c r="E521" s="180">
        <f t="array" aca="1" ref="E521" ca="1">INDIRECT("'"&amp;$A521&amp;"'!P"&amp;$B521+59)</f>
        <v>0</v>
      </c>
      <c r="F521" s="180">
        <f t="array" aca="1" ref="F521" ca="1">INDIRECT("'"&amp;$A521&amp;"'!Q"&amp;$B521+59)</f>
        <v>0</v>
      </c>
      <c r="G521" s="180">
        <f t="array" aca="1" ref="G521" ca="1">INDIRECT("'"&amp;$A521&amp;"'!R"&amp;$B521+59)</f>
        <v>0</v>
      </c>
      <c r="H521" s="180">
        <f t="array" aca="1" ref="H521" ca="1">INDIRECT("'"&amp;$A521&amp;"'!S"&amp;$B521+59)</f>
        <v>0</v>
      </c>
      <c r="I521" s="180">
        <f t="array" aca="1" ref="I521" ca="1">INDIRECT("'"&amp;$A521&amp;"'!t"&amp;$B521+59)</f>
        <v>0</v>
      </c>
    </row>
    <row r="522" spans="1:9" x14ac:dyDescent="0.35">
      <c r="A522" s="180">
        <f t="shared" si="9"/>
        <v>13</v>
      </c>
      <c r="B522" s="180">
        <f>COUNTIF(A$1:A522,A522)</f>
        <v>31</v>
      </c>
      <c r="C522" s="180">
        <f t="array" aca="1" ref="C522" ca="1">INDIRECT("'"&amp;A522&amp;"'!F"&amp;B522+59)</f>
        <v>0</v>
      </c>
      <c r="D522" s="180">
        <f t="array" aca="1" ref="D522" ca="1">INDIRECT("'"&amp;$A522&amp;"'!O"&amp;$B522+59)</f>
        <v>0</v>
      </c>
      <c r="E522" s="180">
        <f t="array" aca="1" ref="E522" ca="1">INDIRECT("'"&amp;$A522&amp;"'!P"&amp;$B522+59)</f>
        <v>0</v>
      </c>
      <c r="F522" s="180">
        <f t="array" aca="1" ref="F522" ca="1">INDIRECT("'"&amp;$A522&amp;"'!Q"&amp;$B522+59)</f>
        <v>0</v>
      </c>
      <c r="G522" s="180">
        <f t="array" aca="1" ref="G522" ca="1">INDIRECT("'"&amp;$A522&amp;"'!R"&amp;$B522+59)</f>
        <v>0</v>
      </c>
      <c r="H522" s="180">
        <f t="array" aca="1" ref="H522" ca="1">INDIRECT("'"&amp;$A522&amp;"'!S"&amp;$B522+59)</f>
        <v>0</v>
      </c>
      <c r="I522" s="180">
        <f t="array" aca="1" ref="I522" ca="1">INDIRECT("'"&amp;$A522&amp;"'!t"&amp;$B522+59)</f>
        <v>0</v>
      </c>
    </row>
    <row r="523" spans="1:9" x14ac:dyDescent="0.35">
      <c r="A523" s="180">
        <f t="shared" si="9"/>
        <v>13</v>
      </c>
      <c r="B523" s="180">
        <f>COUNTIF(A$1:A523,A523)</f>
        <v>32</v>
      </c>
      <c r="C523" s="180">
        <f t="array" aca="1" ref="C523" ca="1">INDIRECT("'"&amp;A523&amp;"'!F"&amp;B523+59)</f>
        <v>0</v>
      </c>
      <c r="D523" s="180">
        <f t="array" aca="1" ref="D523" ca="1">INDIRECT("'"&amp;$A523&amp;"'!O"&amp;$B523+59)</f>
        <v>0</v>
      </c>
      <c r="E523" s="180">
        <f t="array" aca="1" ref="E523" ca="1">INDIRECT("'"&amp;$A523&amp;"'!P"&amp;$B523+59)</f>
        <v>0</v>
      </c>
      <c r="F523" s="180">
        <f t="array" aca="1" ref="F523" ca="1">INDIRECT("'"&amp;$A523&amp;"'!Q"&amp;$B523+59)</f>
        <v>0</v>
      </c>
      <c r="G523" s="180">
        <f t="array" aca="1" ref="G523" ca="1">INDIRECT("'"&amp;$A523&amp;"'!R"&amp;$B523+59)</f>
        <v>0</v>
      </c>
      <c r="H523" s="180">
        <f t="array" aca="1" ref="H523" ca="1">INDIRECT("'"&amp;$A523&amp;"'!S"&amp;$B523+59)</f>
        <v>0</v>
      </c>
      <c r="I523" s="180">
        <f t="array" aca="1" ref="I523" ca="1">INDIRECT("'"&amp;$A523&amp;"'!t"&amp;$B523+59)</f>
        <v>0</v>
      </c>
    </row>
    <row r="524" spans="1:9" x14ac:dyDescent="0.35">
      <c r="A524" s="180">
        <f t="shared" si="9"/>
        <v>13</v>
      </c>
      <c r="B524" s="180">
        <f>COUNTIF(A$1:A524,A524)</f>
        <v>33</v>
      </c>
      <c r="C524" s="180">
        <f t="array" aca="1" ref="C524" ca="1">INDIRECT("'"&amp;A524&amp;"'!F"&amp;B524+59)</f>
        <v>0</v>
      </c>
      <c r="D524" s="180">
        <f t="array" aca="1" ref="D524" ca="1">INDIRECT("'"&amp;$A524&amp;"'!O"&amp;$B524+59)</f>
        <v>0</v>
      </c>
      <c r="E524" s="180">
        <f t="array" aca="1" ref="E524" ca="1">INDIRECT("'"&amp;$A524&amp;"'!P"&amp;$B524+59)</f>
        <v>0</v>
      </c>
      <c r="F524" s="180">
        <f t="array" aca="1" ref="F524" ca="1">INDIRECT("'"&amp;$A524&amp;"'!Q"&amp;$B524+59)</f>
        <v>0</v>
      </c>
      <c r="G524" s="180">
        <f t="array" aca="1" ref="G524" ca="1">INDIRECT("'"&amp;$A524&amp;"'!R"&amp;$B524+59)</f>
        <v>0</v>
      </c>
      <c r="H524" s="180">
        <f t="array" aca="1" ref="H524" ca="1">INDIRECT("'"&amp;$A524&amp;"'!S"&amp;$B524+59)</f>
        <v>0</v>
      </c>
      <c r="I524" s="180">
        <f t="array" aca="1" ref="I524" ca="1">INDIRECT("'"&amp;$A524&amp;"'!t"&amp;$B524+59)</f>
        <v>0</v>
      </c>
    </row>
    <row r="525" spans="1:9" x14ac:dyDescent="0.35">
      <c r="A525" s="180">
        <f t="shared" si="9"/>
        <v>13</v>
      </c>
      <c r="B525" s="180">
        <f>COUNTIF(A$1:A525,A525)</f>
        <v>34</v>
      </c>
      <c r="C525" s="180">
        <f t="array" aca="1" ref="C525" ca="1">INDIRECT("'"&amp;A525&amp;"'!F"&amp;B525+59)</f>
        <v>0</v>
      </c>
      <c r="D525" s="180">
        <f t="array" aca="1" ref="D525" ca="1">INDIRECT("'"&amp;$A525&amp;"'!O"&amp;$B525+59)</f>
        <v>0</v>
      </c>
      <c r="E525" s="180">
        <f t="array" aca="1" ref="E525" ca="1">INDIRECT("'"&amp;$A525&amp;"'!P"&amp;$B525+59)</f>
        <v>0</v>
      </c>
      <c r="F525" s="180">
        <f t="array" aca="1" ref="F525" ca="1">INDIRECT("'"&amp;$A525&amp;"'!Q"&amp;$B525+59)</f>
        <v>0</v>
      </c>
      <c r="G525" s="180">
        <f t="array" aca="1" ref="G525" ca="1">INDIRECT("'"&amp;$A525&amp;"'!R"&amp;$B525+59)</f>
        <v>0</v>
      </c>
      <c r="H525" s="180">
        <f t="array" aca="1" ref="H525" ca="1">INDIRECT("'"&amp;$A525&amp;"'!S"&amp;$B525+59)</f>
        <v>0</v>
      </c>
      <c r="I525" s="180">
        <f t="array" aca="1" ref="I525" ca="1">INDIRECT("'"&amp;$A525&amp;"'!t"&amp;$B525+59)</f>
        <v>0</v>
      </c>
    </row>
    <row r="526" spans="1:9" x14ac:dyDescent="0.35">
      <c r="A526" s="180">
        <f t="shared" si="9"/>
        <v>13</v>
      </c>
      <c r="B526" s="180">
        <f>COUNTIF(A$1:A526,A526)</f>
        <v>35</v>
      </c>
      <c r="C526" s="180">
        <f t="array" aca="1" ref="C526" ca="1">INDIRECT("'"&amp;A526&amp;"'!F"&amp;B526+59)</f>
        <v>0</v>
      </c>
      <c r="D526" s="180">
        <f t="array" aca="1" ref="D526" ca="1">INDIRECT("'"&amp;$A526&amp;"'!O"&amp;$B526+59)</f>
        <v>0</v>
      </c>
      <c r="E526" s="180">
        <f t="array" aca="1" ref="E526" ca="1">INDIRECT("'"&amp;$A526&amp;"'!P"&amp;$B526+59)</f>
        <v>0</v>
      </c>
      <c r="F526" s="180">
        <f t="array" aca="1" ref="F526" ca="1">INDIRECT("'"&amp;$A526&amp;"'!Q"&amp;$B526+59)</f>
        <v>0</v>
      </c>
      <c r="G526" s="180">
        <f t="array" aca="1" ref="G526" ca="1">INDIRECT("'"&amp;$A526&amp;"'!R"&amp;$B526+59)</f>
        <v>0</v>
      </c>
      <c r="H526" s="180">
        <f t="array" aca="1" ref="H526" ca="1">INDIRECT("'"&amp;$A526&amp;"'!S"&amp;$B526+59)</f>
        <v>0</v>
      </c>
      <c r="I526" s="180">
        <f t="array" aca="1" ref="I526" ca="1">INDIRECT("'"&amp;$A526&amp;"'!t"&amp;$B526+59)</f>
        <v>0</v>
      </c>
    </row>
    <row r="527" spans="1:9" x14ac:dyDescent="0.35">
      <c r="A527" s="180">
        <f t="shared" si="9"/>
        <v>13</v>
      </c>
      <c r="B527" s="180">
        <f>COUNTIF(A$1:A527,A527)</f>
        <v>36</v>
      </c>
      <c r="C527" s="180">
        <f t="array" aca="1" ref="C527" ca="1">INDIRECT("'"&amp;A527&amp;"'!F"&amp;B527+59)</f>
        <v>0</v>
      </c>
      <c r="D527" s="180">
        <f t="array" aca="1" ref="D527" ca="1">INDIRECT("'"&amp;$A527&amp;"'!O"&amp;$B527+59)</f>
        <v>0</v>
      </c>
      <c r="E527" s="180">
        <f t="array" aca="1" ref="E527" ca="1">INDIRECT("'"&amp;$A527&amp;"'!P"&amp;$B527+59)</f>
        <v>0</v>
      </c>
      <c r="F527" s="180">
        <f t="array" aca="1" ref="F527" ca="1">INDIRECT("'"&amp;$A527&amp;"'!Q"&amp;$B527+59)</f>
        <v>0</v>
      </c>
      <c r="G527" s="180">
        <f t="array" aca="1" ref="G527" ca="1">INDIRECT("'"&amp;$A527&amp;"'!R"&amp;$B527+59)</f>
        <v>0</v>
      </c>
      <c r="H527" s="180">
        <f t="array" aca="1" ref="H527" ca="1">INDIRECT("'"&amp;$A527&amp;"'!S"&amp;$B527+59)</f>
        <v>0</v>
      </c>
      <c r="I527" s="180">
        <f t="array" aca="1" ref="I527" ca="1">INDIRECT("'"&amp;$A527&amp;"'!t"&amp;$B527+59)</f>
        <v>0</v>
      </c>
    </row>
    <row r="528" spans="1:9" x14ac:dyDescent="0.35">
      <c r="A528" s="180">
        <f t="shared" si="9"/>
        <v>13</v>
      </c>
      <c r="B528" s="180">
        <f>COUNTIF(A$1:A528,A528)</f>
        <v>37</v>
      </c>
      <c r="C528" s="180">
        <f t="array" aca="1" ref="C528" ca="1">INDIRECT("'"&amp;A528&amp;"'!F"&amp;B528+59)</f>
        <v>0</v>
      </c>
      <c r="D528" s="180">
        <f t="array" aca="1" ref="D528" ca="1">INDIRECT("'"&amp;$A528&amp;"'!O"&amp;$B528+59)</f>
        <v>0</v>
      </c>
      <c r="E528" s="180">
        <f t="array" aca="1" ref="E528" ca="1">INDIRECT("'"&amp;$A528&amp;"'!P"&amp;$B528+59)</f>
        <v>0</v>
      </c>
      <c r="F528" s="180">
        <f t="array" aca="1" ref="F528" ca="1">INDIRECT("'"&amp;$A528&amp;"'!Q"&amp;$B528+59)</f>
        <v>0</v>
      </c>
      <c r="G528" s="180">
        <f t="array" aca="1" ref="G528" ca="1">INDIRECT("'"&amp;$A528&amp;"'!R"&amp;$B528+59)</f>
        <v>0</v>
      </c>
      <c r="H528" s="180">
        <f t="array" aca="1" ref="H528" ca="1">INDIRECT("'"&amp;$A528&amp;"'!S"&amp;$B528+59)</f>
        <v>0</v>
      </c>
      <c r="I528" s="180">
        <f t="array" aca="1" ref="I528" ca="1">INDIRECT("'"&amp;$A528&amp;"'!t"&amp;$B528+59)</f>
        <v>0</v>
      </c>
    </row>
    <row r="529" spans="1:9" x14ac:dyDescent="0.35">
      <c r="A529" s="180">
        <f t="shared" si="9"/>
        <v>13</v>
      </c>
      <c r="B529" s="180">
        <f>COUNTIF(A$1:A529,A529)</f>
        <v>38</v>
      </c>
      <c r="C529" s="180">
        <f t="array" aca="1" ref="C529" ca="1">INDIRECT("'"&amp;A529&amp;"'!F"&amp;B529+59)</f>
        <v>0</v>
      </c>
      <c r="D529" s="180">
        <f t="array" aca="1" ref="D529" ca="1">INDIRECT("'"&amp;$A529&amp;"'!O"&amp;$B529+59)</f>
        <v>0</v>
      </c>
      <c r="E529" s="180">
        <f t="array" aca="1" ref="E529" ca="1">INDIRECT("'"&amp;$A529&amp;"'!P"&amp;$B529+59)</f>
        <v>0</v>
      </c>
      <c r="F529" s="180">
        <f t="array" aca="1" ref="F529" ca="1">INDIRECT("'"&amp;$A529&amp;"'!Q"&amp;$B529+59)</f>
        <v>0</v>
      </c>
      <c r="G529" s="180">
        <f t="array" aca="1" ref="G529" ca="1">INDIRECT("'"&amp;$A529&amp;"'!R"&amp;$B529+59)</f>
        <v>0</v>
      </c>
      <c r="H529" s="180">
        <f t="array" aca="1" ref="H529" ca="1">INDIRECT("'"&amp;$A529&amp;"'!S"&amp;$B529+59)</f>
        <v>0</v>
      </c>
      <c r="I529" s="180">
        <f t="array" aca="1" ref="I529" ca="1">INDIRECT("'"&amp;$A529&amp;"'!t"&amp;$B529+59)</f>
        <v>0</v>
      </c>
    </row>
    <row r="530" spans="1:9" x14ac:dyDescent="0.35">
      <c r="A530" s="180">
        <f t="shared" si="9"/>
        <v>13</v>
      </c>
      <c r="B530" s="180">
        <f>COUNTIF(A$1:A530,A530)</f>
        <v>39</v>
      </c>
      <c r="C530" s="180">
        <f t="array" aca="1" ref="C530" ca="1">INDIRECT("'"&amp;A530&amp;"'!F"&amp;B530+59)</f>
        <v>0</v>
      </c>
      <c r="D530" s="180">
        <f t="array" aca="1" ref="D530" ca="1">INDIRECT("'"&amp;$A530&amp;"'!O"&amp;$B530+59)</f>
        <v>0</v>
      </c>
      <c r="E530" s="180">
        <f t="array" aca="1" ref="E530" ca="1">INDIRECT("'"&amp;$A530&amp;"'!P"&amp;$B530+59)</f>
        <v>0</v>
      </c>
      <c r="F530" s="180">
        <f t="array" aca="1" ref="F530" ca="1">INDIRECT("'"&amp;$A530&amp;"'!Q"&amp;$B530+59)</f>
        <v>0</v>
      </c>
      <c r="G530" s="180">
        <f t="array" aca="1" ref="G530" ca="1">INDIRECT("'"&amp;$A530&amp;"'!R"&amp;$B530+59)</f>
        <v>0</v>
      </c>
      <c r="H530" s="180">
        <f t="array" aca="1" ref="H530" ca="1">INDIRECT("'"&amp;$A530&amp;"'!S"&amp;$B530+59)</f>
        <v>0</v>
      </c>
      <c r="I530" s="180">
        <f t="array" aca="1" ref="I530" ca="1">INDIRECT("'"&amp;$A530&amp;"'!t"&amp;$B530+59)</f>
        <v>0</v>
      </c>
    </row>
    <row r="531" spans="1:9" x14ac:dyDescent="0.35">
      <c r="A531" s="180">
        <f t="shared" si="9"/>
        <v>13</v>
      </c>
      <c r="B531" s="180">
        <f>COUNTIF(A$1:A531,A531)</f>
        <v>40</v>
      </c>
      <c r="C531" s="180">
        <f t="array" aca="1" ref="C531" ca="1">INDIRECT("'"&amp;A531&amp;"'!F"&amp;B531+59)</f>
        <v>0</v>
      </c>
      <c r="D531" s="180">
        <f t="array" aca="1" ref="D531" ca="1">INDIRECT("'"&amp;$A531&amp;"'!O"&amp;$B531+59)</f>
        <v>0</v>
      </c>
      <c r="E531" s="180">
        <f t="array" aca="1" ref="E531" ca="1">INDIRECT("'"&amp;$A531&amp;"'!P"&amp;$B531+59)</f>
        <v>0</v>
      </c>
      <c r="F531" s="180">
        <f t="array" aca="1" ref="F531" ca="1">INDIRECT("'"&amp;$A531&amp;"'!Q"&amp;$B531+59)</f>
        <v>0</v>
      </c>
      <c r="G531" s="180">
        <f t="array" aca="1" ref="G531" ca="1">INDIRECT("'"&amp;$A531&amp;"'!R"&amp;$B531+59)</f>
        <v>0</v>
      </c>
      <c r="H531" s="180">
        <f t="array" aca="1" ref="H531" ca="1">INDIRECT("'"&amp;$A531&amp;"'!S"&amp;$B531+59)</f>
        <v>0</v>
      </c>
      <c r="I531" s="180">
        <f t="array" aca="1" ref="I531" ca="1">INDIRECT("'"&amp;$A531&amp;"'!t"&amp;$B531+59)</f>
        <v>0</v>
      </c>
    </row>
    <row r="532" spans="1:9" x14ac:dyDescent="0.35">
      <c r="A532" s="180">
        <f t="shared" si="9"/>
        <v>13</v>
      </c>
      <c r="B532" s="180">
        <f>COUNTIF(A$1:A532,A532)</f>
        <v>41</v>
      </c>
      <c r="C532" s="180">
        <f t="array" aca="1" ref="C532" ca="1">INDIRECT("'"&amp;A532&amp;"'!F"&amp;B532+59)</f>
        <v>0</v>
      </c>
      <c r="D532" s="180">
        <f t="array" aca="1" ref="D532" ca="1">INDIRECT("'"&amp;$A532&amp;"'!O"&amp;$B532+59)</f>
        <v>0</v>
      </c>
      <c r="E532" s="180">
        <f t="array" aca="1" ref="E532" ca="1">INDIRECT("'"&amp;$A532&amp;"'!P"&amp;$B532+59)</f>
        <v>0</v>
      </c>
      <c r="F532" s="180">
        <f t="array" aca="1" ref="F532" ca="1">INDIRECT("'"&amp;$A532&amp;"'!Q"&amp;$B532+59)</f>
        <v>0</v>
      </c>
      <c r="G532" s="180">
        <f t="array" aca="1" ref="G532" ca="1">INDIRECT("'"&amp;$A532&amp;"'!R"&amp;$B532+59)</f>
        <v>0</v>
      </c>
      <c r="H532" s="180">
        <f t="array" aca="1" ref="H532" ca="1">INDIRECT("'"&amp;$A532&amp;"'!S"&amp;$B532+59)</f>
        <v>0</v>
      </c>
      <c r="I532" s="180">
        <f t="array" aca="1" ref="I532" ca="1">INDIRECT("'"&amp;$A532&amp;"'!t"&amp;$B532+59)</f>
        <v>0</v>
      </c>
    </row>
    <row r="533" spans="1:9" x14ac:dyDescent="0.35">
      <c r="A533" s="180">
        <f t="shared" si="9"/>
        <v>14</v>
      </c>
      <c r="B533" s="180">
        <f>COUNTIF(A$1:A533,A533)</f>
        <v>1</v>
      </c>
      <c r="C533" s="180">
        <f t="array" aca="1" ref="C533" ca="1">INDIRECT("'"&amp;A533&amp;"'!F"&amp;B533+59)</f>
        <v>0</v>
      </c>
      <c r="D533" s="180">
        <f t="array" aca="1" ref="D533" ca="1">INDIRECT("'"&amp;$A533&amp;"'!O"&amp;$B533+59)</f>
        <v>0</v>
      </c>
      <c r="E533" s="180">
        <f t="array" aca="1" ref="E533" ca="1">INDIRECT("'"&amp;$A533&amp;"'!P"&amp;$B533+59)</f>
        <v>0</v>
      </c>
      <c r="F533" s="180">
        <f t="array" aca="1" ref="F533" ca="1">INDIRECT("'"&amp;$A533&amp;"'!Q"&amp;$B533+59)</f>
        <v>0</v>
      </c>
      <c r="G533" s="180">
        <f t="array" aca="1" ref="G533" ca="1">INDIRECT("'"&amp;$A533&amp;"'!R"&amp;$B533+59)</f>
        <v>0</v>
      </c>
      <c r="H533" s="180">
        <f t="array" aca="1" ref="H533" ca="1">INDIRECT("'"&amp;$A533&amp;"'!S"&amp;$B533+59)</f>
        <v>0</v>
      </c>
      <c r="I533" s="180">
        <f t="array" aca="1" ref="I533" ca="1">INDIRECT("'"&amp;$A533&amp;"'!t"&amp;$B533+59)</f>
        <v>0</v>
      </c>
    </row>
    <row r="534" spans="1:9" x14ac:dyDescent="0.35">
      <c r="A534" s="180">
        <f t="shared" si="9"/>
        <v>14</v>
      </c>
      <c r="B534" s="180">
        <f>COUNTIF(A$1:A534,A534)</f>
        <v>2</v>
      </c>
      <c r="C534" s="180">
        <f t="array" aca="1" ref="C534" ca="1">INDIRECT("'"&amp;A534&amp;"'!F"&amp;B534+59)</f>
        <v>0</v>
      </c>
      <c r="D534" s="180">
        <f t="array" aca="1" ref="D534" ca="1">INDIRECT("'"&amp;$A534&amp;"'!O"&amp;$B534+59)</f>
        <v>0</v>
      </c>
      <c r="E534" s="180">
        <f t="array" aca="1" ref="E534" ca="1">INDIRECT("'"&amp;$A534&amp;"'!P"&amp;$B534+59)</f>
        <v>0</v>
      </c>
      <c r="F534" s="180">
        <f t="array" aca="1" ref="F534" ca="1">INDIRECT("'"&amp;$A534&amp;"'!Q"&amp;$B534+59)</f>
        <v>0</v>
      </c>
      <c r="G534" s="180">
        <f t="array" aca="1" ref="G534" ca="1">INDIRECT("'"&amp;$A534&amp;"'!R"&amp;$B534+59)</f>
        <v>0</v>
      </c>
      <c r="H534" s="180">
        <f t="array" aca="1" ref="H534" ca="1">INDIRECT("'"&amp;$A534&amp;"'!S"&amp;$B534+59)</f>
        <v>0</v>
      </c>
      <c r="I534" s="180">
        <f t="array" aca="1" ref="I534" ca="1">INDIRECT("'"&amp;$A534&amp;"'!t"&amp;$B534+59)</f>
        <v>0</v>
      </c>
    </row>
    <row r="535" spans="1:9" x14ac:dyDescent="0.35">
      <c r="A535" s="180">
        <f t="shared" si="9"/>
        <v>14</v>
      </c>
      <c r="B535" s="180">
        <f>COUNTIF(A$1:A535,A535)</f>
        <v>3</v>
      </c>
      <c r="C535" s="180">
        <f t="array" aca="1" ref="C535" ca="1">INDIRECT("'"&amp;A535&amp;"'!F"&amp;B535+59)</f>
        <v>0</v>
      </c>
      <c r="D535" s="180">
        <f t="array" aca="1" ref="D535" ca="1">INDIRECT("'"&amp;$A535&amp;"'!O"&amp;$B535+59)</f>
        <v>0</v>
      </c>
      <c r="E535" s="180">
        <f t="array" aca="1" ref="E535" ca="1">INDIRECT("'"&amp;$A535&amp;"'!P"&amp;$B535+59)</f>
        <v>0</v>
      </c>
      <c r="F535" s="180">
        <f t="array" aca="1" ref="F535" ca="1">INDIRECT("'"&amp;$A535&amp;"'!Q"&amp;$B535+59)</f>
        <v>0</v>
      </c>
      <c r="G535" s="180">
        <f t="array" aca="1" ref="G535" ca="1">INDIRECT("'"&amp;$A535&amp;"'!R"&amp;$B535+59)</f>
        <v>0</v>
      </c>
      <c r="H535" s="180">
        <f t="array" aca="1" ref="H535" ca="1">INDIRECT("'"&amp;$A535&amp;"'!S"&amp;$B535+59)</f>
        <v>0</v>
      </c>
      <c r="I535" s="180">
        <f t="array" aca="1" ref="I535" ca="1">INDIRECT("'"&amp;$A535&amp;"'!t"&amp;$B535+59)</f>
        <v>0</v>
      </c>
    </row>
    <row r="536" spans="1:9" x14ac:dyDescent="0.35">
      <c r="A536" s="180">
        <f t="shared" si="9"/>
        <v>14</v>
      </c>
      <c r="B536" s="180">
        <f>COUNTIF(A$1:A536,A536)</f>
        <v>4</v>
      </c>
      <c r="C536" s="180">
        <f t="array" aca="1" ref="C536" ca="1">INDIRECT("'"&amp;A536&amp;"'!F"&amp;B536+59)</f>
        <v>0</v>
      </c>
      <c r="D536" s="180">
        <f t="array" aca="1" ref="D536" ca="1">INDIRECT("'"&amp;$A536&amp;"'!O"&amp;$B536+59)</f>
        <v>0</v>
      </c>
      <c r="E536" s="180">
        <f t="array" aca="1" ref="E536" ca="1">INDIRECT("'"&amp;$A536&amp;"'!P"&amp;$B536+59)</f>
        <v>0</v>
      </c>
      <c r="F536" s="180">
        <f t="array" aca="1" ref="F536" ca="1">INDIRECT("'"&amp;$A536&amp;"'!Q"&amp;$B536+59)</f>
        <v>0</v>
      </c>
      <c r="G536" s="180">
        <f t="array" aca="1" ref="G536" ca="1">INDIRECT("'"&amp;$A536&amp;"'!R"&amp;$B536+59)</f>
        <v>0</v>
      </c>
      <c r="H536" s="180">
        <f t="array" aca="1" ref="H536" ca="1">INDIRECT("'"&amp;$A536&amp;"'!S"&amp;$B536+59)</f>
        <v>0</v>
      </c>
      <c r="I536" s="180">
        <f t="array" aca="1" ref="I536" ca="1">INDIRECT("'"&amp;$A536&amp;"'!t"&amp;$B536+59)</f>
        <v>0</v>
      </c>
    </row>
    <row r="537" spans="1:9" x14ac:dyDescent="0.35">
      <c r="A537" s="180">
        <f t="shared" si="9"/>
        <v>14</v>
      </c>
      <c r="B537" s="180">
        <f>COUNTIF(A$1:A537,A537)</f>
        <v>5</v>
      </c>
      <c r="C537" s="180">
        <f t="array" aca="1" ref="C537" ca="1">INDIRECT("'"&amp;A537&amp;"'!F"&amp;B537+59)</f>
        <v>0</v>
      </c>
      <c r="D537" s="180">
        <f t="array" aca="1" ref="D537" ca="1">INDIRECT("'"&amp;$A537&amp;"'!O"&amp;$B537+59)</f>
        <v>0</v>
      </c>
      <c r="E537" s="180">
        <f t="array" aca="1" ref="E537" ca="1">INDIRECT("'"&amp;$A537&amp;"'!P"&amp;$B537+59)</f>
        <v>0</v>
      </c>
      <c r="F537" s="180">
        <f t="array" aca="1" ref="F537" ca="1">INDIRECT("'"&amp;$A537&amp;"'!Q"&amp;$B537+59)</f>
        <v>0</v>
      </c>
      <c r="G537" s="180">
        <f t="array" aca="1" ref="G537" ca="1">INDIRECT("'"&amp;$A537&amp;"'!R"&amp;$B537+59)</f>
        <v>0</v>
      </c>
      <c r="H537" s="180">
        <f t="array" aca="1" ref="H537" ca="1">INDIRECT("'"&amp;$A537&amp;"'!S"&amp;$B537+59)</f>
        <v>0</v>
      </c>
      <c r="I537" s="180">
        <f t="array" aca="1" ref="I537" ca="1">INDIRECT("'"&amp;$A537&amp;"'!t"&amp;$B537+59)</f>
        <v>0</v>
      </c>
    </row>
    <row r="538" spans="1:9" x14ac:dyDescent="0.35">
      <c r="A538" s="180">
        <f t="shared" si="9"/>
        <v>14</v>
      </c>
      <c r="B538" s="180">
        <f>COUNTIF(A$1:A538,A538)</f>
        <v>6</v>
      </c>
      <c r="C538" s="180">
        <f t="array" aca="1" ref="C538" ca="1">INDIRECT("'"&amp;A538&amp;"'!F"&amp;B538+59)</f>
        <v>0</v>
      </c>
      <c r="D538" s="180">
        <f t="array" aca="1" ref="D538" ca="1">INDIRECT("'"&amp;$A538&amp;"'!O"&amp;$B538+59)</f>
        <v>0</v>
      </c>
      <c r="E538" s="180">
        <f t="array" aca="1" ref="E538" ca="1">INDIRECT("'"&amp;$A538&amp;"'!P"&amp;$B538+59)</f>
        <v>0</v>
      </c>
      <c r="F538" s="180">
        <f t="array" aca="1" ref="F538" ca="1">INDIRECT("'"&amp;$A538&amp;"'!Q"&amp;$B538+59)</f>
        <v>0</v>
      </c>
      <c r="G538" s="180">
        <f t="array" aca="1" ref="G538" ca="1">INDIRECT("'"&amp;$A538&amp;"'!R"&amp;$B538+59)</f>
        <v>0</v>
      </c>
      <c r="H538" s="180">
        <f t="array" aca="1" ref="H538" ca="1">INDIRECT("'"&amp;$A538&amp;"'!S"&amp;$B538+59)</f>
        <v>0</v>
      </c>
      <c r="I538" s="180">
        <f t="array" aca="1" ref="I538" ca="1">INDIRECT("'"&amp;$A538&amp;"'!t"&amp;$B538+59)</f>
        <v>0</v>
      </c>
    </row>
    <row r="539" spans="1:9" x14ac:dyDescent="0.35">
      <c r="A539" s="180">
        <f t="shared" si="9"/>
        <v>14</v>
      </c>
      <c r="B539" s="180">
        <f>COUNTIF(A$1:A539,A539)</f>
        <v>7</v>
      </c>
      <c r="C539" s="180">
        <f t="array" aca="1" ref="C539" ca="1">INDIRECT("'"&amp;A539&amp;"'!F"&amp;B539+59)</f>
        <v>0</v>
      </c>
      <c r="D539" s="180">
        <f t="array" aca="1" ref="D539" ca="1">INDIRECT("'"&amp;$A539&amp;"'!O"&amp;$B539+59)</f>
        <v>0</v>
      </c>
      <c r="E539" s="180">
        <f t="array" aca="1" ref="E539" ca="1">INDIRECT("'"&amp;$A539&amp;"'!P"&amp;$B539+59)</f>
        <v>0</v>
      </c>
      <c r="F539" s="180">
        <f t="array" aca="1" ref="F539" ca="1">INDIRECT("'"&amp;$A539&amp;"'!Q"&amp;$B539+59)</f>
        <v>0</v>
      </c>
      <c r="G539" s="180">
        <f t="array" aca="1" ref="G539" ca="1">INDIRECT("'"&amp;$A539&amp;"'!R"&amp;$B539+59)</f>
        <v>0</v>
      </c>
      <c r="H539" s="180">
        <f t="array" aca="1" ref="H539" ca="1">INDIRECT("'"&amp;$A539&amp;"'!S"&amp;$B539+59)</f>
        <v>0</v>
      </c>
      <c r="I539" s="180">
        <f t="array" aca="1" ref="I539" ca="1">INDIRECT("'"&amp;$A539&amp;"'!t"&amp;$B539+59)</f>
        <v>0</v>
      </c>
    </row>
    <row r="540" spans="1:9" x14ac:dyDescent="0.35">
      <c r="A540" s="180">
        <f t="shared" si="9"/>
        <v>14</v>
      </c>
      <c r="B540" s="180">
        <f>COUNTIF(A$1:A540,A540)</f>
        <v>8</v>
      </c>
      <c r="C540" s="180">
        <f t="array" aca="1" ref="C540" ca="1">INDIRECT("'"&amp;A540&amp;"'!F"&amp;B540+59)</f>
        <v>0</v>
      </c>
      <c r="D540" s="180">
        <f t="array" aca="1" ref="D540" ca="1">INDIRECT("'"&amp;$A540&amp;"'!O"&amp;$B540+59)</f>
        <v>0</v>
      </c>
      <c r="E540" s="180">
        <f t="array" aca="1" ref="E540" ca="1">INDIRECT("'"&amp;$A540&amp;"'!P"&amp;$B540+59)</f>
        <v>0</v>
      </c>
      <c r="F540" s="180">
        <f t="array" aca="1" ref="F540" ca="1">INDIRECT("'"&amp;$A540&amp;"'!Q"&amp;$B540+59)</f>
        <v>0</v>
      </c>
      <c r="G540" s="180">
        <f t="array" aca="1" ref="G540" ca="1">INDIRECT("'"&amp;$A540&amp;"'!R"&amp;$B540+59)</f>
        <v>0</v>
      </c>
      <c r="H540" s="180">
        <f t="array" aca="1" ref="H540" ca="1">INDIRECT("'"&amp;$A540&amp;"'!S"&amp;$B540+59)</f>
        <v>0</v>
      </c>
      <c r="I540" s="180">
        <f t="array" aca="1" ref="I540" ca="1">INDIRECT("'"&amp;$A540&amp;"'!t"&amp;$B540+59)</f>
        <v>0</v>
      </c>
    </row>
    <row r="541" spans="1:9" x14ac:dyDescent="0.35">
      <c r="A541" s="180">
        <f t="shared" si="9"/>
        <v>14</v>
      </c>
      <c r="B541" s="180">
        <f>COUNTIF(A$1:A541,A541)</f>
        <v>9</v>
      </c>
      <c r="C541" s="180">
        <f t="array" aca="1" ref="C541" ca="1">INDIRECT("'"&amp;A541&amp;"'!F"&amp;B541+59)</f>
        <v>0</v>
      </c>
      <c r="D541" s="180">
        <f t="array" aca="1" ref="D541" ca="1">INDIRECT("'"&amp;$A541&amp;"'!O"&amp;$B541+59)</f>
        <v>0</v>
      </c>
      <c r="E541" s="180">
        <f t="array" aca="1" ref="E541" ca="1">INDIRECT("'"&amp;$A541&amp;"'!P"&amp;$B541+59)</f>
        <v>0</v>
      </c>
      <c r="F541" s="180">
        <f t="array" aca="1" ref="F541" ca="1">INDIRECT("'"&amp;$A541&amp;"'!Q"&amp;$B541+59)</f>
        <v>0</v>
      </c>
      <c r="G541" s="180">
        <f t="array" aca="1" ref="G541" ca="1">INDIRECT("'"&amp;$A541&amp;"'!R"&amp;$B541+59)</f>
        <v>0</v>
      </c>
      <c r="H541" s="180">
        <f t="array" aca="1" ref="H541" ca="1">INDIRECT("'"&amp;$A541&amp;"'!S"&amp;$B541+59)</f>
        <v>0</v>
      </c>
      <c r="I541" s="180">
        <f t="array" aca="1" ref="I541" ca="1">INDIRECT("'"&amp;$A541&amp;"'!t"&amp;$B541+59)</f>
        <v>0</v>
      </c>
    </row>
    <row r="542" spans="1:9" x14ac:dyDescent="0.35">
      <c r="A542" s="180">
        <f t="shared" si="9"/>
        <v>14</v>
      </c>
      <c r="B542" s="180">
        <f>COUNTIF(A$1:A542,A542)</f>
        <v>10</v>
      </c>
      <c r="C542" s="180">
        <f t="array" aca="1" ref="C542" ca="1">INDIRECT("'"&amp;A542&amp;"'!F"&amp;B542+59)</f>
        <v>0</v>
      </c>
      <c r="D542" s="180">
        <f t="array" aca="1" ref="D542" ca="1">INDIRECT("'"&amp;$A542&amp;"'!O"&amp;$B542+59)</f>
        <v>0</v>
      </c>
      <c r="E542" s="180">
        <f t="array" aca="1" ref="E542" ca="1">INDIRECT("'"&amp;$A542&amp;"'!P"&amp;$B542+59)</f>
        <v>0</v>
      </c>
      <c r="F542" s="180">
        <f t="array" aca="1" ref="F542" ca="1">INDIRECT("'"&amp;$A542&amp;"'!Q"&amp;$B542+59)</f>
        <v>0</v>
      </c>
      <c r="G542" s="180">
        <f t="array" aca="1" ref="G542" ca="1">INDIRECT("'"&amp;$A542&amp;"'!R"&amp;$B542+59)</f>
        <v>0</v>
      </c>
      <c r="H542" s="180">
        <f t="array" aca="1" ref="H542" ca="1">INDIRECT("'"&amp;$A542&amp;"'!S"&amp;$B542+59)</f>
        <v>0</v>
      </c>
      <c r="I542" s="180">
        <f t="array" aca="1" ref="I542" ca="1">INDIRECT("'"&amp;$A542&amp;"'!t"&amp;$B542+59)</f>
        <v>0</v>
      </c>
    </row>
    <row r="543" spans="1:9" x14ac:dyDescent="0.35">
      <c r="A543" s="180">
        <f t="shared" si="9"/>
        <v>14</v>
      </c>
      <c r="B543" s="180">
        <f>COUNTIF(A$1:A543,A543)</f>
        <v>11</v>
      </c>
      <c r="C543" s="180">
        <f t="array" aca="1" ref="C543" ca="1">INDIRECT("'"&amp;A543&amp;"'!F"&amp;B543+59)</f>
        <v>0</v>
      </c>
      <c r="D543" s="180">
        <f t="array" aca="1" ref="D543" ca="1">INDIRECT("'"&amp;$A543&amp;"'!O"&amp;$B543+59)</f>
        <v>0</v>
      </c>
      <c r="E543" s="180">
        <f t="array" aca="1" ref="E543" ca="1">INDIRECT("'"&amp;$A543&amp;"'!P"&amp;$B543+59)</f>
        <v>0</v>
      </c>
      <c r="F543" s="180">
        <f t="array" aca="1" ref="F543" ca="1">INDIRECT("'"&amp;$A543&amp;"'!Q"&amp;$B543+59)</f>
        <v>0</v>
      </c>
      <c r="G543" s="180">
        <f t="array" aca="1" ref="G543" ca="1">INDIRECT("'"&amp;$A543&amp;"'!R"&amp;$B543+59)</f>
        <v>0</v>
      </c>
      <c r="H543" s="180">
        <f t="array" aca="1" ref="H543" ca="1">INDIRECT("'"&amp;$A543&amp;"'!S"&amp;$B543+59)</f>
        <v>0</v>
      </c>
      <c r="I543" s="180">
        <f t="array" aca="1" ref="I543" ca="1">INDIRECT("'"&amp;$A543&amp;"'!t"&amp;$B543+59)</f>
        <v>0</v>
      </c>
    </row>
    <row r="544" spans="1:9" x14ac:dyDescent="0.35">
      <c r="A544" s="180">
        <f t="shared" si="9"/>
        <v>14</v>
      </c>
      <c r="B544" s="180">
        <f>COUNTIF(A$1:A544,A544)</f>
        <v>12</v>
      </c>
      <c r="C544" s="180">
        <f t="array" aca="1" ref="C544" ca="1">INDIRECT("'"&amp;A544&amp;"'!F"&amp;B544+59)</f>
        <v>0</v>
      </c>
      <c r="D544" s="180">
        <f t="array" aca="1" ref="D544" ca="1">INDIRECT("'"&amp;$A544&amp;"'!O"&amp;$B544+59)</f>
        <v>0</v>
      </c>
      <c r="E544" s="180">
        <f t="array" aca="1" ref="E544" ca="1">INDIRECT("'"&amp;$A544&amp;"'!P"&amp;$B544+59)</f>
        <v>0</v>
      </c>
      <c r="F544" s="180">
        <f t="array" aca="1" ref="F544" ca="1">INDIRECT("'"&amp;$A544&amp;"'!Q"&amp;$B544+59)</f>
        <v>0</v>
      </c>
      <c r="G544" s="180">
        <f t="array" aca="1" ref="G544" ca="1">INDIRECT("'"&amp;$A544&amp;"'!R"&amp;$B544+59)</f>
        <v>0</v>
      </c>
      <c r="H544" s="180">
        <f t="array" aca="1" ref="H544" ca="1">INDIRECT("'"&amp;$A544&amp;"'!S"&amp;$B544+59)</f>
        <v>0</v>
      </c>
      <c r="I544" s="180">
        <f t="array" aca="1" ref="I544" ca="1">INDIRECT("'"&amp;$A544&amp;"'!t"&amp;$B544+59)</f>
        <v>0</v>
      </c>
    </row>
    <row r="545" spans="1:9" x14ac:dyDescent="0.35">
      <c r="A545" s="180">
        <f t="shared" si="9"/>
        <v>14</v>
      </c>
      <c r="B545" s="180">
        <f>COUNTIF(A$1:A545,A545)</f>
        <v>13</v>
      </c>
      <c r="C545" s="180">
        <f t="array" aca="1" ref="C545" ca="1">INDIRECT("'"&amp;A545&amp;"'!F"&amp;B545+59)</f>
        <v>0</v>
      </c>
      <c r="D545" s="180">
        <f t="array" aca="1" ref="D545" ca="1">INDIRECT("'"&amp;$A545&amp;"'!O"&amp;$B545+59)</f>
        <v>0</v>
      </c>
      <c r="E545" s="180">
        <f t="array" aca="1" ref="E545" ca="1">INDIRECT("'"&amp;$A545&amp;"'!P"&amp;$B545+59)</f>
        <v>0</v>
      </c>
      <c r="F545" s="180">
        <f t="array" aca="1" ref="F545" ca="1">INDIRECT("'"&amp;$A545&amp;"'!Q"&amp;$B545+59)</f>
        <v>0</v>
      </c>
      <c r="G545" s="180">
        <f t="array" aca="1" ref="G545" ca="1">INDIRECT("'"&amp;$A545&amp;"'!R"&amp;$B545+59)</f>
        <v>0</v>
      </c>
      <c r="H545" s="180">
        <f t="array" aca="1" ref="H545" ca="1">INDIRECT("'"&amp;$A545&amp;"'!S"&amp;$B545+59)</f>
        <v>0</v>
      </c>
      <c r="I545" s="180">
        <f t="array" aca="1" ref="I545" ca="1">INDIRECT("'"&amp;$A545&amp;"'!t"&amp;$B545+59)</f>
        <v>0</v>
      </c>
    </row>
    <row r="546" spans="1:9" x14ac:dyDescent="0.35">
      <c r="A546" s="180">
        <f t="shared" si="9"/>
        <v>14</v>
      </c>
      <c r="B546" s="180">
        <f>COUNTIF(A$1:A546,A546)</f>
        <v>14</v>
      </c>
      <c r="C546" s="180">
        <f t="array" aca="1" ref="C546" ca="1">INDIRECT("'"&amp;A546&amp;"'!F"&amp;B546+59)</f>
        <v>0</v>
      </c>
      <c r="D546" s="180">
        <f t="array" aca="1" ref="D546" ca="1">INDIRECT("'"&amp;$A546&amp;"'!O"&amp;$B546+59)</f>
        <v>0</v>
      </c>
      <c r="E546" s="180">
        <f t="array" aca="1" ref="E546" ca="1">INDIRECT("'"&amp;$A546&amp;"'!P"&amp;$B546+59)</f>
        <v>0</v>
      </c>
      <c r="F546" s="180">
        <f t="array" aca="1" ref="F546" ca="1">INDIRECT("'"&amp;$A546&amp;"'!Q"&amp;$B546+59)</f>
        <v>0</v>
      </c>
      <c r="G546" s="180">
        <f t="array" aca="1" ref="G546" ca="1">INDIRECT("'"&amp;$A546&amp;"'!R"&amp;$B546+59)</f>
        <v>0</v>
      </c>
      <c r="H546" s="180">
        <f t="array" aca="1" ref="H546" ca="1">INDIRECT("'"&amp;$A546&amp;"'!S"&amp;$B546+59)</f>
        <v>0</v>
      </c>
      <c r="I546" s="180">
        <f t="array" aca="1" ref="I546" ca="1">INDIRECT("'"&amp;$A546&amp;"'!t"&amp;$B546+59)</f>
        <v>0</v>
      </c>
    </row>
    <row r="547" spans="1:9" x14ac:dyDescent="0.35">
      <c r="A547" s="180">
        <f t="shared" si="9"/>
        <v>14</v>
      </c>
      <c r="B547" s="180">
        <f>COUNTIF(A$1:A547,A547)</f>
        <v>15</v>
      </c>
      <c r="C547" s="180">
        <f t="array" aca="1" ref="C547" ca="1">INDIRECT("'"&amp;A547&amp;"'!F"&amp;B547+59)</f>
        <v>0</v>
      </c>
      <c r="D547" s="180">
        <f t="array" aca="1" ref="D547" ca="1">INDIRECT("'"&amp;$A547&amp;"'!O"&amp;$B547+59)</f>
        <v>0</v>
      </c>
      <c r="E547" s="180">
        <f t="array" aca="1" ref="E547" ca="1">INDIRECT("'"&amp;$A547&amp;"'!P"&amp;$B547+59)</f>
        <v>0</v>
      </c>
      <c r="F547" s="180">
        <f t="array" aca="1" ref="F547" ca="1">INDIRECT("'"&amp;$A547&amp;"'!Q"&amp;$B547+59)</f>
        <v>0</v>
      </c>
      <c r="G547" s="180">
        <f t="array" aca="1" ref="G547" ca="1">INDIRECT("'"&amp;$A547&amp;"'!R"&amp;$B547+59)</f>
        <v>0</v>
      </c>
      <c r="H547" s="180">
        <f t="array" aca="1" ref="H547" ca="1">INDIRECT("'"&amp;$A547&amp;"'!S"&amp;$B547+59)</f>
        <v>0</v>
      </c>
      <c r="I547" s="180">
        <f t="array" aca="1" ref="I547" ca="1">INDIRECT("'"&amp;$A547&amp;"'!t"&amp;$B547+59)</f>
        <v>0</v>
      </c>
    </row>
    <row r="548" spans="1:9" x14ac:dyDescent="0.35">
      <c r="A548" s="180">
        <f t="shared" si="9"/>
        <v>14</v>
      </c>
      <c r="B548" s="180">
        <f>COUNTIF(A$1:A548,A548)</f>
        <v>16</v>
      </c>
      <c r="C548" s="180">
        <f t="array" aca="1" ref="C548" ca="1">INDIRECT("'"&amp;A548&amp;"'!F"&amp;B548+59)</f>
        <v>0</v>
      </c>
      <c r="D548" s="180">
        <f t="array" aca="1" ref="D548" ca="1">INDIRECT("'"&amp;$A548&amp;"'!O"&amp;$B548+59)</f>
        <v>0</v>
      </c>
      <c r="E548" s="180">
        <f t="array" aca="1" ref="E548" ca="1">INDIRECT("'"&amp;$A548&amp;"'!P"&amp;$B548+59)</f>
        <v>0</v>
      </c>
      <c r="F548" s="180">
        <f t="array" aca="1" ref="F548" ca="1">INDIRECT("'"&amp;$A548&amp;"'!Q"&amp;$B548+59)</f>
        <v>0</v>
      </c>
      <c r="G548" s="180">
        <f t="array" aca="1" ref="G548" ca="1">INDIRECT("'"&amp;$A548&amp;"'!R"&amp;$B548+59)</f>
        <v>0</v>
      </c>
      <c r="H548" s="180">
        <f t="array" aca="1" ref="H548" ca="1">INDIRECT("'"&amp;$A548&amp;"'!S"&amp;$B548+59)</f>
        <v>0</v>
      </c>
      <c r="I548" s="180">
        <f t="array" aca="1" ref="I548" ca="1">INDIRECT("'"&amp;$A548&amp;"'!t"&amp;$B548+59)</f>
        <v>0</v>
      </c>
    </row>
    <row r="549" spans="1:9" x14ac:dyDescent="0.35">
      <c r="A549" s="180">
        <f t="shared" si="9"/>
        <v>14</v>
      </c>
      <c r="B549" s="180">
        <f>COUNTIF(A$1:A549,A549)</f>
        <v>17</v>
      </c>
      <c r="C549" s="180">
        <f t="array" aca="1" ref="C549" ca="1">INDIRECT("'"&amp;A549&amp;"'!F"&amp;B549+59)</f>
        <v>0</v>
      </c>
      <c r="D549" s="180">
        <f t="array" aca="1" ref="D549" ca="1">INDIRECT("'"&amp;$A549&amp;"'!O"&amp;$B549+59)</f>
        <v>0</v>
      </c>
      <c r="E549" s="180">
        <f t="array" aca="1" ref="E549" ca="1">INDIRECT("'"&amp;$A549&amp;"'!P"&amp;$B549+59)</f>
        <v>0</v>
      </c>
      <c r="F549" s="180">
        <f t="array" aca="1" ref="F549" ca="1">INDIRECT("'"&amp;$A549&amp;"'!Q"&amp;$B549+59)</f>
        <v>0</v>
      </c>
      <c r="G549" s="180">
        <f t="array" aca="1" ref="G549" ca="1">INDIRECT("'"&amp;$A549&amp;"'!R"&amp;$B549+59)</f>
        <v>0</v>
      </c>
      <c r="H549" s="180">
        <f t="array" aca="1" ref="H549" ca="1">INDIRECT("'"&amp;$A549&amp;"'!S"&amp;$B549+59)</f>
        <v>0</v>
      </c>
      <c r="I549" s="180">
        <f t="array" aca="1" ref="I549" ca="1">INDIRECT("'"&amp;$A549&amp;"'!t"&amp;$B549+59)</f>
        <v>0</v>
      </c>
    </row>
    <row r="550" spans="1:9" x14ac:dyDescent="0.35">
      <c r="A550" s="180">
        <f t="shared" si="9"/>
        <v>14</v>
      </c>
      <c r="B550" s="180">
        <f>COUNTIF(A$1:A550,A550)</f>
        <v>18</v>
      </c>
      <c r="C550" s="180">
        <f t="array" aca="1" ref="C550" ca="1">INDIRECT("'"&amp;A550&amp;"'!F"&amp;B550+59)</f>
        <v>0</v>
      </c>
      <c r="D550" s="180">
        <f t="array" aca="1" ref="D550" ca="1">INDIRECT("'"&amp;$A550&amp;"'!O"&amp;$B550+59)</f>
        <v>0</v>
      </c>
      <c r="E550" s="180">
        <f t="array" aca="1" ref="E550" ca="1">INDIRECT("'"&amp;$A550&amp;"'!P"&amp;$B550+59)</f>
        <v>0</v>
      </c>
      <c r="F550" s="180">
        <f t="array" aca="1" ref="F550" ca="1">INDIRECT("'"&amp;$A550&amp;"'!Q"&amp;$B550+59)</f>
        <v>0</v>
      </c>
      <c r="G550" s="180">
        <f t="array" aca="1" ref="G550" ca="1">INDIRECT("'"&amp;$A550&amp;"'!R"&amp;$B550+59)</f>
        <v>0</v>
      </c>
      <c r="H550" s="180">
        <f t="array" aca="1" ref="H550" ca="1">INDIRECT("'"&amp;$A550&amp;"'!S"&amp;$B550+59)</f>
        <v>0</v>
      </c>
      <c r="I550" s="180">
        <f t="array" aca="1" ref="I550" ca="1">INDIRECT("'"&amp;$A550&amp;"'!t"&amp;$B550+59)</f>
        <v>0</v>
      </c>
    </row>
    <row r="551" spans="1:9" x14ac:dyDescent="0.35">
      <c r="A551" s="180">
        <f t="shared" si="9"/>
        <v>14</v>
      </c>
      <c r="B551" s="180">
        <f>COUNTIF(A$1:A551,A551)</f>
        <v>19</v>
      </c>
      <c r="C551" s="180">
        <f t="array" aca="1" ref="C551" ca="1">INDIRECT("'"&amp;A551&amp;"'!F"&amp;B551+59)</f>
        <v>0</v>
      </c>
      <c r="D551" s="180">
        <f t="array" aca="1" ref="D551" ca="1">INDIRECT("'"&amp;$A551&amp;"'!O"&amp;$B551+59)</f>
        <v>0</v>
      </c>
      <c r="E551" s="180">
        <f t="array" aca="1" ref="E551" ca="1">INDIRECT("'"&amp;$A551&amp;"'!P"&amp;$B551+59)</f>
        <v>0</v>
      </c>
      <c r="F551" s="180">
        <f t="array" aca="1" ref="F551" ca="1">INDIRECT("'"&amp;$A551&amp;"'!Q"&amp;$B551+59)</f>
        <v>0</v>
      </c>
      <c r="G551" s="180">
        <f t="array" aca="1" ref="G551" ca="1">INDIRECT("'"&amp;$A551&amp;"'!R"&amp;$B551+59)</f>
        <v>0</v>
      </c>
      <c r="H551" s="180">
        <f t="array" aca="1" ref="H551" ca="1">INDIRECT("'"&amp;$A551&amp;"'!S"&amp;$B551+59)</f>
        <v>0</v>
      </c>
      <c r="I551" s="180">
        <f t="array" aca="1" ref="I551" ca="1">INDIRECT("'"&amp;$A551&amp;"'!t"&amp;$B551+59)</f>
        <v>0</v>
      </c>
    </row>
    <row r="552" spans="1:9" x14ac:dyDescent="0.35">
      <c r="A552" s="180">
        <f t="shared" si="9"/>
        <v>14</v>
      </c>
      <c r="B552" s="180">
        <f>COUNTIF(A$1:A552,A552)</f>
        <v>20</v>
      </c>
      <c r="C552" s="180">
        <f t="array" aca="1" ref="C552" ca="1">INDIRECT("'"&amp;A552&amp;"'!F"&amp;B552+59)</f>
        <v>0</v>
      </c>
      <c r="D552" s="180">
        <f t="array" aca="1" ref="D552" ca="1">INDIRECT("'"&amp;$A552&amp;"'!O"&amp;$B552+59)</f>
        <v>0</v>
      </c>
      <c r="E552" s="180">
        <f t="array" aca="1" ref="E552" ca="1">INDIRECT("'"&amp;$A552&amp;"'!P"&amp;$B552+59)</f>
        <v>0</v>
      </c>
      <c r="F552" s="180">
        <f t="array" aca="1" ref="F552" ca="1">INDIRECT("'"&amp;$A552&amp;"'!Q"&amp;$B552+59)</f>
        <v>0</v>
      </c>
      <c r="G552" s="180">
        <f t="array" aca="1" ref="G552" ca="1">INDIRECT("'"&amp;$A552&amp;"'!R"&amp;$B552+59)</f>
        <v>0</v>
      </c>
      <c r="H552" s="180">
        <f t="array" aca="1" ref="H552" ca="1">INDIRECT("'"&amp;$A552&amp;"'!S"&amp;$B552+59)</f>
        <v>0</v>
      </c>
      <c r="I552" s="180">
        <f t="array" aca="1" ref="I552" ca="1">INDIRECT("'"&amp;$A552&amp;"'!t"&amp;$B552+59)</f>
        <v>0</v>
      </c>
    </row>
    <row r="553" spans="1:9" x14ac:dyDescent="0.35">
      <c r="A553" s="180">
        <f t="shared" si="9"/>
        <v>14</v>
      </c>
      <c r="B553" s="180">
        <f>COUNTIF(A$1:A553,A553)</f>
        <v>21</v>
      </c>
      <c r="C553" s="180">
        <f t="array" aca="1" ref="C553" ca="1">INDIRECT("'"&amp;A553&amp;"'!F"&amp;B553+59)</f>
        <v>0</v>
      </c>
      <c r="D553" s="180">
        <f t="array" aca="1" ref="D553" ca="1">INDIRECT("'"&amp;$A553&amp;"'!O"&amp;$B553+59)</f>
        <v>0</v>
      </c>
      <c r="E553" s="180">
        <f t="array" aca="1" ref="E553" ca="1">INDIRECT("'"&amp;$A553&amp;"'!P"&amp;$B553+59)</f>
        <v>0</v>
      </c>
      <c r="F553" s="180">
        <f t="array" aca="1" ref="F553" ca="1">INDIRECT("'"&amp;$A553&amp;"'!Q"&amp;$B553+59)</f>
        <v>0</v>
      </c>
      <c r="G553" s="180">
        <f t="array" aca="1" ref="G553" ca="1">INDIRECT("'"&amp;$A553&amp;"'!R"&amp;$B553+59)</f>
        <v>0</v>
      </c>
      <c r="H553" s="180">
        <f t="array" aca="1" ref="H553" ca="1">INDIRECT("'"&amp;$A553&amp;"'!S"&amp;$B553+59)</f>
        <v>0</v>
      </c>
      <c r="I553" s="180">
        <f t="array" aca="1" ref="I553" ca="1">INDIRECT("'"&amp;$A553&amp;"'!t"&amp;$B553+59)</f>
        <v>0</v>
      </c>
    </row>
    <row r="554" spans="1:9" x14ac:dyDescent="0.35">
      <c r="A554" s="180">
        <f t="shared" si="9"/>
        <v>14</v>
      </c>
      <c r="B554" s="180">
        <f>COUNTIF(A$1:A554,A554)</f>
        <v>22</v>
      </c>
      <c r="C554" s="180">
        <f t="array" aca="1" ref="C554" ca="1">INDIRECT("'"&amp;A554&amp;"'!F"&amp;B554+59)</f>
        <v>0</v>
      </c>
      <c r="D554" s="180">
        <f t="array" aca="1" ref="D554" ca="1">INDIRECT("'"&amp;$A554&amp;"'!O"&amp;$B554+59)</f>
        <v>0</v>
      </c>
      <c r="E554" s="180">
        <f t="array" aca="1" ref="E554" ca="1">INDIRECT("'"&amp;$A554&amp;"'!P"&amp;$B554+59)</f>
        <v>0</v>
      </c>
      <c r="F554" s="180">
        <f t="array" aca="1" ref="F554" ca="1">INDIRECT("'"&amp;$A554&amp;"'!Q"&amp;$B554+59)</f>
        <v>0</v>
      </c>
      <c r="G554" s="180">
        <f t="array" aca="1" ref="G554" ca="1">INDIRECT("'"&amp;$A554&amp;"'!R"&amp;$B554+59)</f>
        <v>0</v>
      </c>
      <c r="H554" s="180">
        <f t="array" aca="1" ref="H554" ca="1">INDIRECT("'"&amp;$A554&amp;"'!S"&amp;$B554+59)</f>
        <v>0</v>
      </c>
      <c r="I554" s="180">
        <f t="array" aca="1" ref="I554" ca="1">INDIRECT("'"&amp;$A554&amp;"'!t"&amp;$B554+59)</f>
        <v>0</v>
      </c>
    </row>
    <row r="555" spans="1:9" x14ac:dyDescent="0.35">
      <c r="A555" s="180">
        <f t="shared" si="9"/>
        <v>14</v>
      </c>
      <c r="B555" s="180">
        <f>COUNTIF(A$1:A555,A555)</f>
        <v>23</v>
      </c>
      <c r="C555" s="180">
        <f t="array" aca="1" ref="C555" ca="1">INDIRECT("'"&amp;A555&amp;"'!F"&amp;B555+59)</f>
        <v>0</v>
      </c>
      <c r="D555" s="180">
        <f t="array" aca="1" ref="D555" ca="1">INDIRECT("'"&amp;$A555&amp;"'!O"&amp;$B555+59)</f>
        <v>0</v>
      </c>
      <c r="E555" s="180">
        <f t="array" aca="1" ref="E555" ca="1">INDIRECT("'"&amp;$A555&amp;"'!P"&amp;$B555+59)</f>
        <v>0</v>
      </c>
      <c r="F555" s="180">
        <f t="array" aca="1" ref="F555" ca="1">INDIRECT("'"&amp;$A555&amp;"'!Q"&amp;$B555+59)</f>
        <v>0</v>
      </c>
      <c r="G555" s="180">
        <f t="array" aca="1" ref="G555" ca="1">INDIRECT("'"&amp;$A555&amp;"'!R"&amp;$B555+59)</f>
        <v>0</v>
      </c>
      <c r="H555" s="180">
        <f t="array" aca="1" ref="H555" ca="1">INDIRECT("'"&amp;$A555&amp;"'!S"&amp;$B555+59)</f>
        <v>0</v>
      </c>
      <c r="I555" s="180">
        <f t="array" aca="1" ref="I555" ca="1">INDIRECT("'"&amp;$A555&amp;"'!t"&amp;$B555+59)</f>
        <v>0</v>
      </c>
    </row>
    <row r="556" spans="1:9" x14ac:dyDescent="0.35">
      <c r="A556" s="180">
        <f t="shared" si="9"/>
        <v>14</v>
      </c>
      <c r="B556" s="180">
        <f>COUNTIF(A$1:A556,A556)</f>
        <v>24</v>
      </c>
      <c r="C556" s="180">
        <f t="array" aca="1" ref="C556" ca="1">INDIRECT("'"&amp;A556&amp;"'!F"&amp;B556+59)</f>
        <v>0</v>
      </c>
      <c r="D556" s="180">
        <f t="array" aca="1" ref="D556" ca="1">INDIRECT("'"&amp;$A556&amp;"'!O"&amp;$B556+59)</f>
        <v>0</v>
      </c>
      <c r="E556" s="180">
        <f t="array" aca="1" ref="E556" ca="1">INDIRECT("'"&amp;$A556&amp;"'!P"&amp;$B556+59)</f>
        <v>0</v>
      </c>
      <c r="F556" s="180">
        <f t="array" aca="1" ref="F556" ca="1">INDIRECT("'"&amp;$A556&amp;"'!Q"&amp;$B556+59)</f>
        <v>0</v>
      </c>
      <c r="G556" s="180">
        <f t="array" aca="1" ref="G556" ca="1">INDIRECT("'"&amp;$A556&amp;"'!R"&amp;$B556+59)</f>
        <v>0</v>
      </c>
      <c r="H556" s="180">
        <f t="array" aca="1" ref="H556" ca="1">INDIRECT("'"&amp;$A556&amp;"'!S"&amp;$B556+59)</f>
        <v>0</v>
      </c>
      <c r="I556" s="180">
        <f t="array" aca="1" ref="I556" ca="1">INDIRECT("'"&amp;$A556&amp;"'!t"&amp;$B556+59)</f>
        <v>0</v>
      </c>
    </row>
    <row r="557" spans="1:9" x14ac:dyDescent="0.35">
      <c r="A557" s="180">
        <f t="shared" si="9"/>
        <v>14</v>
      </c>
      <c r="B557" s="180">
        <f>COUNTIF(A$1:A557,A557)</f>
        <v>25</v>
      </c>
      <c r="C557" s="180">
        <f t="array" aca="1" ref="C557" ca="1">INDIRECT("'"&amp;A557&amp;"'!F"&amp;B557+59)</f>
        <v>0</v>
      </c>
      <c r="D557" s="180">
        <f t="array" aca="1" ref="D557" ca="1">INDIRECT("'"&amp;$A557&amp;"'!O"&amp;$B557+59)</f>
        <v>0</v>
      </c>
      <c r="E557" s="180">
        <f t="array" aca="1" ref="E557" ca="1">INDIRECT("'"&amp;$A557&amp;"'!P"&amp;$B557+59)</f>
        <v>0</v>
      </c>
      <c r="F557" s="180">
        <f t="array" aca="1" ref="F557" ca="1">INDIRECT("'"&amp;$A557&amp;"'!Q"&amp;$B557+59)</f>
        <v>0</v>
      </c>
      <c r="G557" s="180">
        <f t="array" aca="1" ref="G557" ca="1">INDIRECT("'"&amp;$A557&amp;"'!R"&amp;$B557+59)</f>
        <v>0</v>
      </c>
      <c r="H557" s="180">
        <f t="array" aca="1" ref="H557" ca="1">INDIRECT("'"&amp;$A557&amp;"'!S"&amp;$B557+59)</f>
        <v>0</v>
      </c>
      <c r="I557" s="180">
        <f t="array" aca="1" ref="I557" ca="1">INDIRECT("'"&amp;$A557&amp;"'!t"&amp;$B557+59)</f>
        <v>0</v>
      </c>
    </row>
    <row r="558" spans="1:9" x14ac:dyDescent="0.35">
      <c r="A558" s="180">
        <f t="shared" si="9"/>
        <v>14</v>
      </c>
      <c r="B558" s="180">
        <f>COUNTIF(A$1:A558,A558)</f>
        <v>26</v>
      </c>
      <c r="C558" s="180">
        <f t="array" aca="1" ref="C558" ca="1">INDIRECT("'"&amp;A558&amp;"'!F"&amp;B558+59)</f>
        <v>0</v>
      </c>
      <c r="D558" s="180">
        <f t="array" aca="1" ref="D558" ca="1">INDIRECT("'"&amp;$A558&amp;"'!O"&amp;$B558+59)</f>
        <v>0</v>
      </c>
      <c r="E558" s="180">
        <f t="array" aca="1" ref="E558" ca="1">INDIRECT("'"&amp;$A558&amp;"'!P"&amp;$B558+59)</f>
        <v>0</v>
      </c>
      <c r="F558" s="180">
        <f t="array" aca="1" ref="F558" ca="1">INDIRECT("'"&amp;$A558&amp;"'!Q"&amp;$B558+59)</f>
        <v>0</v>
      </c>
      <c r="G558" s="180">
        <f t="array" aca="1" ref="G558" ca="1">INDIRECT("'"&amp;$A558&amp;"'!R"&amp;$B558+59)</f>
        <v>0</v>
      </c>
      <c r="H558" s="180">
        <f t="array" aca="1" ref="H558" ca="1">INDIRECT("'"&amp;$A558&amp;"'!S"&amp;$B558+59)</f>
        <v>0</v>
      </c>
      <c r="I558" s="180">
        <f t="array" aca="1" ref="I558" ca="1">INDIRECT("'"&amp;$A558&amp;"'!t"&amp;$B558+59)</f>
        <v>0</v>
      </c>
    </row>
    <row r="559" spans="1:9" x14ac:dyDescent="0.35">
      <c r="A559" s="180">
        <f t="shared" si="9"/>
        <v>14</v>
      </c>
      <c r="B559" s="180">
        <f>COUNTIF(A$1:A559,A559)</f>
        <v>27</v>
      </c>
      <c r="C559" s="180">
        <f t="array" aca="1" ref="C559" ca="1">INDIRECT("'"&amp;A559&amp;"'!F"&amp;B559+59)</f>
        <v>0</v>
      </c>
      <c r="D559" s="180">
        <f t="array" aca="1" ref="D559" ca="1">INDIRECT("'"&amp;$A559&amp;"'!O"&amp;$B559+59)</f>
        <v>0</v>
      </c>
      <c r="E559" s="180">
        <f t="array" aca="1" ref="E559" ca="1">INDIRECT("'"&amp;$A559&amp;"'!P"&amp;$B559+59)</f>
        <v>0</v>
      </c>
      <c r="F559" s="180">
        <f t="array" aca="1" ref="F559" ca="1">INDIRECT("'"&amp;$A559&amp;"'!Q"&amp;$B559+59)</f>
        <v>0</v>
      </c>
      <c r="G559" s="180">
        <f t="array" aca="1" ref="G559" ca="1">INDIRECT("'"&amp;$A559&amp;"'!R"&amp;$B559+59)</f>
        <v>0</v>
      </c>
      <c r="H559" s="180">
        <f t="array" aca="1" ref="H559" ca="1">INDIRECT("'"&amp;$A559&amp;"'!S"&amp;$B559+59)</f>
        <v>0</v>
      </c>
      <c r="I559" s="180">
        <f t="array" aca="1" ref="I559" ca="1">INDIRECT("'"&amp;$A559&amp;"'!t"&amp;$B559+59)</f>
        <v>0</v>
      </c>
    </row>
    <row r="560" spans="1:9" x14ac:dyDescent="0.35">
      <c r="A560" s="180">
        <f t="shared" si="9"/>
        <v>14</v>
      </c>
      <c r="B560" s="180">
        <f>COUNTIF(A$1:A560,A560)</f>
        <v>28</v>
      </c>
      <c r="C560" s="180">
        <f t="array" aca="1" ref="C560" ca="1">INDIRECT("'"&amp;A560&amp;"'!F"&amp;B560+59)</f>
        <v>0</v>
      </c>
      <c r="D560" s="180">
        <f t="array" aca="1" ref="D560" ca="1">INDIRECT("'"&amp;$A560&amp;"'!O"&amp;$B560+59)</f>
        <v>0</v>
      </c>
      <c r="E560" s="180">
        <f t="array" aca="1" ref="E560" ca="1">INDIRECT("'"&amp;$A560&amp;"'!P"&amp;$B560+59)</f>
        <v>0</v>
      </c>
      <c r="F560" s="180">
        <f t="array" aca="1" ref="F560" ca="1">INDIRECT("'"&amp;$A560&amp;"'!Q"&amp;$B560+59)</f>
        <v>0</v>
      </c>
      <c r="G560" s="180">
        <f t="array" aca="1" ref="G560" ca="1">INDIRECT("'"&amp;$A560&amp;"'!R"&amp;$B560+59)</f>
        <v>0</v>
      </c>
      <c r="H560" s="180">
        <f t="array" aca="1" ref="H560" ca="1">INDIRECT("'"&amp;$A560&amp;"'!S"&amp;$B560+59)</f>
        <v>0</v>
      </c>
      <c r="I560" s="180">
        <f t="array" aca="1" ref="I560" ca="1">INDIRECT("'"&amp;$A560&amp;"'!t"&amp;$B560+59)</f>
        <v>0</v>
      </c>
    </row>
    <row r="561" spans="1:9" x14ac:dyDescent="0.35">
      <c r="A561" s="180">
        <f t="shared" si="9"/>
        <v>14</v>
      </c>
      <c r="B561" s="180">
        <f>COUNTIF(A$1:A561,A561)</f>
        <v>29</v>
      </c>
      <c r="C561" s="180">
        <f t="array" aca="1" ref="C561" ca="1">INDIRECT("'"&amp;A561&amp;"'!F"&amp;B561+59)</f>
        <v>0</v>
      </c>
      <c r="D561" s="180">
        <f t="array" aca="1" ref="D561" ca="1">INDIRECT("'"&amp;$A561&amp;"'!O"&amp;$B561+59)</f>
        <v>0</v>
      </c>
      <c r="E561" s="180">
        <f t="array" aca="1" ref="E561" ca="1">INDIRECT("'"&amp;$A561&amp;"'!P"&amp;$B561+59)</f>
        <v>0</v>
      </c>
      <c r="F561" s="180">
        <f t="array" aca="1" ref="F561" ca="1">INDIRECT("'"&amp;$A561&amp;"'!Q"&amp;$B561+59)</f>
        <v>0</v>
      </c>
      <c r="G561" s="180">
        <f t="array" aca="1" ref="G561" ca="1">INDIRECT("'"&amp;$A561&amp;"'!R"&amp;$B561+59)</f>
        <v>0</v>
      </c>
      <c r="H561" s="180">
        <f t="array" aca="1" ref="H561" ca="1">INDIRECT("'"&amp;$A561&amp;"'!S"&amp;$B561+59)</f>
        <v>0</v>
      </c>
      <c r="I561" s="180">
        <f t="array" aca="1" ref="I561" ca="1">INDIRECT("'"&amp;$A561&amp;"'!t"&amp;$B561+59)</f>
        <v>0</v>
      </c>
    </row>
    <row r="562" spans="1:9" x14ac:dyDescent="0.35">
      <c r="A562" s="180">
        <f t="shared" si="9"/>
        <v>14</v>
      </c>
      <c r="B562" s="180">
        <f>COUNTIF(A$1:A562,A562)</f>
        <v>30</v>
      </c>
      <c r="C562" s="180">
        <f t="array" aca="1" ref="C562" ca="1">INDIRECT("'"&amp;A562&amp;"'!F"&amp;B562+59)</f>
        <v>0</v>
      </c>
      <c r="D562" s="180">
        <f t="array" aca="1" ref="D562" ca="1">INDIRECT("'"&amp;$A562&amp;"'!O"&amp;$B562+59)</f>
        <v>0</v>
      </c>
      <c r="E562" s="180">
        <f t="array" aca="1" ref="E562" ca="1">INDIRECT("'"&amp;$A562&amp;"'!P"&amp;$B562+59)</f>
        <v>0</v>
      </c>
      <c r="F562" s="180">
        <f t="array" aca="1" ref="F562" ca="1">INDIRECT("'"&amp;$A562&amp;"'!Q"&amp;$B562+59)</f>
        <v>0</v>
      </c>
      <c r="G562" s="180">
        <f t="array" aca="1" ref="G562" ca="1">INDIRECT("'"&amp;$A562&amp;"'!R"&amp;$B562+59)</f>
        <v>0</v>
      </c>
      <c r="H562" s="180">
        <f t="array" aca="1" ref="H562" ca="1">INDIRECT("'"&amp;$A562&amp;"'!S"&amp;$B562+59)</f>
        <v>0</v>
      </c>
      <c r="I562" s="180">
        <f t="array" aca="1" ref="I562" ca="1">INDIRECT("'"&amp;$A562&amp;"'!t"&amp;$B562+59)</f>
        <v>0</v>
      </c>
    </row>
    <row r="563" spans="1:9" x14ac:dyDescent="0.35">
      <c r="A563" s="180">
        <f t="shared" si="9"/>
        <v>14</v>
      </c>
      <c r="B563" s="180">
        <f>COUNTIF(A$1:A563,A563)</f>
        <v>31</v>
      </c>
      <c r="C563" s="180">
        <f t="array" aca="1" ref="C563" ca="1">INDIRECT("'"&amp;A563&amp;"'!F"&amp;B563+59)</f>
        <v>0</v>
      </c>
      <c r="D563" s="180">
        <f t="array" aca="1" ref="D563" ca="1">INDIRECT("'"&amp;$A563&amp;"'!O"&amp;$B563+59)</f>
        <v>0</v>
      </c>
      <c r="E563" s="180">
        <f t="array" aca="1" ref="E563" ca="1">INDIRECT("'"&amp;$A563&amp;"'!P"&amp;$B563+59)</f>
        <v>0</v>
      </c>
      <c r="F563" s="180">
        <f t="array" aca="1" ref="F563" ca="1">INDIRECT("'"&amp;$A563&amp;"'!Q"&amp;$B563+59)</f>
        <v>0</v>
      </c>
      <c r="G563" s="180">
        <f t="array" aca="1" ref="G563" ca="1">INDIRECT("'"&amp;$A563&amp;"'!R"&amp;$B563+59)</f>
        <v>0</v>
      </c>
      <c r="H563" s="180">
        <f t="array" aca="1" ref="H563" ca="1">INDIRECT("'"&amp;$A563&amp;"'!S"&amp;$B563+59)</f>
        <v>0</v>
      </c>
      <c r="I563" s="180">
        <f t="array" aca="1" ref="I563" ca="1">INDIRECT("'"&amp;$A563&amp;"'!t"&amp;$B563+59)</f>
        <v>0</v>
      </c>
    </row>
    <row r="564" spans="1:9" x14ac:dyDescent="0.35">
      <c r="A564" s="180">
        <f t="shared" si="9"/>
        <v>14</v>
      </c>
      <c r="B564" s="180">
        <f>COUNTIF(A$1:A564,A564)</f>
        <v>32</v>
      </c>
      <c r="C564" s="180">
        <f t="array" aca="1" ref="C564" ca="1">INDIRECT("'"&amp;A564&amp;"'!F"&amp;B564+59)</f>
        <v>0</v>
      </c>
      <c r="D564" s="180">
        <f t="array" aca="1" ref="D564" ca="1">INDIRECT("'"&amp;$A564&amp;"'!O"&amp;$B564+59)</f>
        <v>0</v>
      </c>
      <c r="E564" s="180">
        <f t="array" aca="1" ref="E564" ca="1">INDIRECT("'"&amp;$A564&amp;"'!P"&amp;$B564+59)</f>
        <v>0</v>
      </c>
      <c r="F564" s="180">
        <f t="array" aca="1" ref="F564" ca="1">INDIRECT("'"&amp;$A564&amp;"'!Q"&amp;$B564+59)</f>
        <v>0</v>
      </c>
      <c r="G564" s="180">
        <f t="array" aca="1" ref="G564" ca="1">INDIRECT("'"&amp;$A564&amp;"'!R"&amp;$B564+59)</f>
        <v>0</v>
      </c>
      <c r="H564" s="180">
        <f t="array" aca="1" ref="H564" ca="1">INDIRECT("'"&amp;$A564&amp;"'!S"&amp;$B564+59)</f>
        <v>0</v>
      </c>
      <c r="I564" s="180">
        <f t="array" aca="1" ref="I564" ca="1">INDIRECT("'"&amp;$A564&amp;"'!t"&amp;$B564+59)</f>
        <v>0</v>
      </c>
    </row>
    <row r="565" spans="1:9" x14ac:dyDescent="0.35">
      <c r="A565" s="180">
        <f t="shared" si="9"/>
        <v>14</v>
      </c>
      <c r="B565" s="180">
        <f>COUNTIF(A$1:A565,A565)</f>
        <v>33</v>
      </c>
      <c r="C565" s="180">
        <f t="array" aca="1" ref="C565" ca="1">INDIRECT("'"&amp;A565&amp;"'!F"&amp;B565+59)</f>
        <v>0</v>
      </c>
      <c r="D565" s="180">
        <f t="array" aca="1" ref="D565" ca="1">INDIRECT("'"&amp;$A565&amp;"'!O"&amp;$B565+59)</f>
        <v>0</v>
      </c>
      <c r="E565" s="180">
        <f t="array" aca="1" ref="E565" ca="1">INDIRECT("'"&amp;$A565&amp;"'!P"&amp;$B565+59)</f>
        <v>0</v>
      </c>
      <c r="F565" s="180">
        <f t="array" aca="1" ref="F565" ca="1">INDIRECT("'"&amp;$A565&amp;"'!Q"&amp;$B565+59)</f>
        <v>0</v>
      </c>
      <c r="G565" s="180">
        <f t="array" aca="1" ref="G565" ca="1">INDIRECT("'"&amp;$A565&amp;"'!R"&amp;$B565+59)</f>
        <v>0</v>
      </c>
      <c r="H565" s="180">
        <f t="array" aca="1" ref="H565" ca="1">INDIRECT("'"&amp;$A565&amp;"'!S"&amp;$B565+59)</f>
        <v>0</v>
      </c>
      <c r="I565" s="180">
        <f t="array" aca="1" ref="I565" ca="1">INDIRECT("'"&amp;$A565&amp;"'!t"&amp;$B565+59)</f>
        <v>0</v>
      </c>
    </row>
    <row r="566" spans="1:9" x14ac:dyDescent="0.35">
      <c r="A566" s="180">
        <f t="shared" si="9"/>
        <v>14</v>
      </c>
      <c r="B566" s="180">
        <f>COUNTIF(A$1:A566,A566)</f>
        <v>34</v>
      </c>
      <c r="C566" s="180">
        <f t="array" aca="1" ref="C566" ca="1">INDIRECT("'"&amp;A566&amp;"'!F"&amp;B566+59)</f>
        <v>0</v>
      </c>
      <c r="D566" s="180">
        <f t="array" aca="1" ref="D566" ca="1">INDIRECT("'"&amp;$A566&amp;"'!O"&amp;$B566+59)</f>
        <v>0</v>
      </c>
      <c r="E566" s="180">
        <f t="array" aca="1" ref="E566" ca="1">INDIRECT("'"&amp;$A566&amp;"'!P"&amp;$B566+59)</f>
        <v>0</v>
      </c>
      <c r="F566" s="180">
        <f t="array" aca="1" ref="F566" ca="1">INDIRECT("'"&amp;$A566&amp;"'!Q"&amp;$B566+59)</f>
        <v>0</v>
      </c>
      <c r="G566" s="180">
        <f t="array" aca="1" ref="G566" ca="1">INDIRECT("'"&amp;$A566&amp;"'!R"&amp;$B566+59)</f>
        <v>0</v>
      </c>
      <c r="H566" s="180">
        <f t="array" aca="1" ref="H566" ca="1">INDIRECT("'"&amp;$A566&amp;"'!S"&amp;$B566+59)</f>
        <v>0</v>
      </c>
      <c r="I566" s="180">
        <f t="array" aca="1" ref="I566" ca="1">INDIRECT("'"&amp;$A566&amp;"'!t"&amp;$B566+59)</f>
        <v>0</v>
      </c>
    </row>
    <row r="567" spans="1:9" x14ac:dyDescent="0.35">
      <c r="A567" s="180">
        <f t="shared" si="9"/>
        <v>14</v>
      </c>
      <c r="B567" s="180">
        <f>COUNTIF(A$1:A567,A567)</f>
        <v>35</v>
      </c>
      <c r="C567" s="180">
        <f t="array" aca="1" ref="C567" ca="1">INDIRECT("'"&amp;A567&amp;"'!F"&amp;B567+59)</f>
        <v>0</v>
      </c>
      <c r="D567" s="180">
        <f t="array" aca="1" ref="D567" ca="1">INDIRECT("'"&amp;$A567&amp;"'!O"&amp;$B567+59)</f>
        <v>0</v>
      </c>
      <c r="E567" s="180">
        <f t="array" aca="1" ref="E567" ca="1">INDIRECT("'"&amp;$A567&amp;"'!P"&amp;$B567+59)</f>
        <v>0</v>
      </c>
      <c r="F567" s="180">
        <f t="array" aca="1" ref="F567" ca="1">INDIRECT("'"&amp;$A567&amp;"'!Q"&amp;$B567+59)</f>
        <v>0</v>
      </c>
      <c r="G567" s="180">
        <f t="array" aca="1" ref="G567" ca="1">INDIRECT("'"&amp;$A567&amp;"'!R"&amp;$B567+59)</f>
        <v>0</v>
      </c>
      <c r="H567" s="180">
        <f t="array" aca="1" ref="H567" ca="1">INDIRECT("'"&amp;$A567&amp;"'!S"&amp;$B567+59)</f>
        <v>0</v>
      </c>
      <c r="I567" s="180">
        <f t="array" aca="1" ref="I567" ca="1">INDIRECT("'"&amp;$A567&amp;"'!t"&amp;$B567+59)</f>
        <v>0</v>
      </c>
    </row>
    <row r="568" spans="1:9" x14ac:dyDescent="0.35">
      <c r="A568" s="180">
        <f t="shared" si="9"/>
        <v>14</v>
      </c>
      <c r="B568" s="180">
        <f>COUNTIF(A$1:A568,A568)</f>
        <v>36</v>
      </c>
      <c r="C568" s="180">
        <f t="array" aca="1" ref="C568" ca="1">INDIRECT("'"&amp;A568&amp;"'!F"&amp;B568+59)</f>
        <v>0</v>
      </c>
      <c r="D568" s="180">
        <f t="array" aca="1" ref="D568" ca="1">INDIRECT("'"&amp;$A568&amp;"'!O"&amp;$B568+59)</f>
        <v>0</v>
      </c>
      <c r="E568" s="180">
        <f t="array" aca="1" ref="E568" ca="1">INDIRECT("'"&amp;$A568&amp;"'!P"&amp;$B568+59)</f>
        <v>0</v>
      </c>
      <c r="F568" s="180">
        <f t="array" aca="1" ref="F568" ca="1">INDIRECT("'"&amp;$A568&amp;"'!Q"&amp;$B568+59)</f>
        <v>0</v>
      </c>
      <c r="G568" s="180">
        <f t="array" aca="1" ref="G568" ca="1">INDIRECT("'"&amp;$A568&amp;"'!R"&amp;$B568+59)</f>
        <v>0</v>
      </c>
      <c r="H568" s="180">
        <f t="array" aca="1" ref="H568" ca="1">INDIRECT("'"&amp;$A568&amp;"'!S"&amp;$B568+59)</f>
        <v>0</v>
      </c>
      <c r="I568" s="180">
        <f t="array" aca="1" ref="I568" ca="1">INDIRECT("'"&amp;$A568&amp;"'!t"&amp;$B568+59)</f>
        <v>0</v>
      </c>
    </row>
    <row r="569" spans="1:9" x14ac:dyDescent="0.35">
      <c r="A569" s="180">
        <f t="shared" si="9"/>
        <v>14</v>
      </c>
      <c r="B569" s="180">
        <f>COUNTIF(A$1:A569,A569)</f>
        <v>37</v>
      </c>
      <c r="C569" s="180">
        <f t="array" aca="1" ref="C569" ca="1">INDIRECT("'"&amp;A569&amp;"'!F"&amp;B569+59)</f>
        <v>0</v>
      </c>
      <c r="D569" s="180">
        <f t="array" aca="1" ref="D569" ca="1">INDIRECT("'"&amp;$A569&amp;"'!O"&amp;$B569+59)</f>
        <v>0</v>
      </c>
      <c r="E569" s="180">
        <f t="array" aca="1" ref="E569" ca="1">INDIRECT("'"&amp;$A569&amp;"'!P"&amp;$B569+59)</f>
        <v>0</v>
      </c>
      <c r="F569" s="180">
        <f t="array" aca="1" ref="F569" ca="1">INDIRECT("'"&amp;$A569&amp;"'!Q"&amp;$B569+59)</f>
        <v>0</v>
      </c>
      <c r="G569" s="180">
        <f t="array" aca="1" ref="G569" ca="1">INDIRECT("'"&amp;$A569&amp;"'!R"&amp;$B569+59)</f>
        <v>0</v>
      </c>
      <c r="H569" s="180">
        <f t="array" aca="1" ref="H569" ca="1">INDIRECT("'"&amp;$A569&amp;"'!S"&amp;$B569+59)</f>
        <v>0</v>
      </c>
      <c r="I569" s="180">
        <f t="array" aca="1" ref="I569" ca="1">INDIRECT("'"&amp;$A569&amp;"'!t"&amp;$B569+59)</f>
        <v>0</v>
      </c>
    </row>
    <row r="570" spans="1:9" x14ac:dyDescent="0.35">
      <c r="A570" s="180">
        <f t="shared" si="9"/>
        <v>14</v>
      </c>
      <c r="B570" s="180">
        <f>COUNTIF(A$1:A570,A570)</f>
        <v>38</v>
      </c>
      <c r="C570" s="180">
        <f t="array" aca="1" ref="C570" ca="1">INDIRECT("'"&amp;A570&amp;"'!F"&amp;B570+59)</f>
        <v>0</v>
      </c>
      <c r="D570" s="180">
        <f t="array" aca="1" ref="D570" ca="1">INDIRECT("'"&amp;$A570&amp;"'!O"&amp;$B570+59)</f>
        <v>0</v>
      </c>
      <c r="E570" s="180">
        <f t="array" aca="1" ref="E570" ca="1">INDIRECT("'"&amp;$A570&amp;"'!P"&amp;$B570+59)</f>
        <v>0</v>
      </c>
      <c r="F570" s="180">
        <f t="array" aca="1" ref="F570" ca="1">INDIRECT("'"&amp;$A570&amp;"'!Q"&amp;$B570+59)</f>
        <v>0</v>
      </c>
      <c r="G570" s="180">
        <f t="array" aca="1" ref="G570" ca="1">INDIRECT("'"&amp;$A570&amp;"'!R"&amp;$B570+59)</f>
        <v>0</v>
      </c>
      <c r="H570" s="180">
        <f t="array" aca="1" ref="H570" ca="1">INDIRECT("'"&amp;$A570&amp;"'!S"&amp;$B570+59)</f>
        <v>0</v>
      </c>
      <c r="I570" s="180">
        <f t="array" aca="1" ref="I570" ca="1">INDIRECT("'"&amp;$A570&amp;"'!t"&amp;$B570+59)</f>
        <v>0</v>
      </c>
    </row>
    <row r="571" spans="1:9" x14ac:dyDescent="0.35">
      <c r="A571" s="180">
        <f t="shared" si="9"/>
        <v>14</v>
      </c>
      <c r="B571" s="180">
        <f>COUNTIF(A$1:A571,A571)</f>
        <v>39</v>
      </c>
      <c r="C571" s="180">
        <f t="array" aca="1" ref="C571" ca="1">INDIRECT("'"&amp;A571&amp;"'!F"&amp;B571+59)</f>
        <v>0</v>
      </c>
      <c r="D571" s="180">
        <f t="array" aca="1" ref="D571" ca="1">INDIRECT("'"&amp;$A571&amp;"'!O"&amp;$B571+59)</f>
        <v>0</v>
      </c>
      <c r="E571" s="180">
        <f t="array" aca="1" ref="E571" ca="1">INDIRECT("'"&amp;$A571&amp;"'!P"&amp;$B571+59)</f>
        <v>0</v>
      </c>
      <c r="F571" s="180">
        <f t="array" aca="1" ref="F571" ca="1">INDIRECT("'"&amp;$A571&amp;"'!Q"&amp;$B571+59)</f>
        <v>0</v>
      </c>
      <c r="G571" s="180">
        <f t="array" aca="1" ref="G571" ca="1">INDIRECT("'"&amp;$A571&amp;"'!R"&amp;$B571+59)</f>
        <v>0</v>
      </c>
      <c r="H571" s="180">
        <f t="array" aca="1" ref="H571" ca="1">INDIRECT("'"&amp;$A571&amp;"'!S"&amp;$B571+59)</f>
        <v>0</v>
      </c>
      <c r="I571" s="180">
        <f t="array" aca="1" ref="I571" ca="1">INDIRECT("'"&amp;$A571&amp;"'!t"&amp;$B571+59)</f>
        <v>0</v>
      </c>
    </row>
    <row r="572" spans="1:9" x14ac:dyDescent="0.35">
      <c r="A572" s="180">
        <f t="shared" si="9"/>
        <v>14</v>
      </c>
      <c r="B572" s="180">
        <f>COUNTIF(A$1:A572,A572)</f>
        <v>40</v>
      </c>
      <c r="C572" s="180">
        <f t="array" aca="1" ref="C572" ca="1">INDIRECT("'"&amp;A572&amp;"'!F"&amp;B572+59)</f>
        <v>0</v>
      </c>
      <c r="D572" s="180">
        <f t="array" aca="1" ref="D572" ca="1">INDIRECT("'"&amp;$A572&amp;"'!O"&amp;$B572+59)</f>
        <v>0</v>
      </c>
      <c r="E572" s="180">
        <f t="array" aca="1" ref="E572" ca="1">INDIRECT("'"&amp;$A572&amp;"'!P"&amp;$B572+59)</f>
        <v>0</v>
      </c>
      <c r="F572" s="180">
        <f t="array" aca="1" ref="F572" ca="1">INDIRECT("'"&amp;$A572&amp;"'!Q"&amp;$B572+59)</f>
        <v>0</v>
      </c>
      <c r="G572" s="180">
        <f t="array" aca="1" ref="G572" ca="1">INDIRECT("'"&amp;$A572&amp;"'!R"&amp;$B572+59)</f>
        <v>0</v>
      </c>
      <c r="H572" s="180">
        <f t="array" aca="1" ref="H572" ca="1">INDIRECT("'"&amp;$A572&amp;"'!S"&amp;$B572+59)</f>
        <v>0</v>
      </c>
      <c r="I572" s="180">
        <f t="array" aca="1" ref="I572" ca="1">INDIRECT("'"&amp;$A572&amp;"'!t"&amp;$B572+59)</f>
        <v>0</v>
      </c>
    </row>
    <row r="573" spans="1:9" x14ac:dyDescent="0.35">
      <c r="A573" s="180">
        <f t="shared" si="9"/>
        <v>14</v>
      </c>
      <c r="B573" s="180">
        <f>COUNTIF(A$1:A573,A573)</f>
        <v>41</v>
      </c>
      <c r="C573" s="180">
        <f t="array" aca="1" ref="C573" ca="1">INDIRECT("'"&amp;A573&amp;"'!F"&amp;B573+59)</f>
        <v>0</v>
      </c>
      <c r="D573" s="180">
        <f t="array" aca="1" ref="D573" ca="1">INDIRECT("'"&amp;$A573&amp;"'!O"&amp;$B573+59)</f>
        <v>0</v>
      </c>
      <c r="E573" s="180">
        <f t="array" aca="1" ref="E573" ca="1">INDIRECT("'"&amp;$A573&amp;"'!P"&amp;$B573+59)</f>
        <v>0</v>
      </c>
      <c r="F573" s="180">
        <f t="array" aca="1" ref="F573" ca="1">INDIRECT("'"&amp;$A573&amp;"'!Q"&amp;$B573+59)</f>
        <v>0</v>
      </c>
      <c r="G573" s="180">
        <f t="array" aca="1" ref="G573" ca="1">INDIRECT("'"&amp;$A573&amp;"'!R"&amp;$B573+59)</f>
        <v>0</v>
      </c>
      <c r="H573" s="180">
        <f t="array" aca="1" ref="H573" ca="1">INDIRECT("'"&amp;$A573&amp;"'!S"&amp;$B573+59)</f>
        <v>0</v>
      </c>
      <c r="I573" s="180">
        <f t="array" aca="1" ref="I573" ca="1">INDIRECT("'"&amp;$A573&amp;"'!t"&amp;$B573+59)</f>
        <v>0</v>
      </c>
    </row>
    <row r="574" spans="1:9" x14ac:dyDescent="0.35">
      <c r="A574" s="180">
        <f t="shared" si="9"/>
        <v>15</v>
      </c>
      <c r="B574" s="180">
        <f>COUNTIF(A$1:A574,A574)</f>
        <v>1</v>
      </c>
      <c r="C574" s="180">
        <f t="array" aca="1" ref="C574" ca="1">INDIRECT("'"&amp;A574&amp;"'!F"&amp;B574+59)</f>
        <v>0</v>
      </c>
      <c r="D574" s="180">
        <f t="array" aca="1" ref="D574" ca="1">INDIRECT("'"&amp;$A574&amp;"'!O"&amp;$B574+59)</f>
        <v>0</v>
      </c>
      <c r="E574" s="180">
        <f t="array" aca="1" ref="E574" ca="1">INDIRECT("'"&amp;$A574&amp;"'!P"&amp;$B574+59)</f>
        <v>0</v>
      </c>
      <c r="F574" s="180">
        <f t="array" aca="1" ref="F574" ca="1">INDIRECT("'"&amp;$A574&amp;"'!Q"&amp;$B574+59)</f>
        <v>0</v>
      </c>
      <c r="G574" s="180">
        <f t="array" aca="1" ref="G574" ca="1">INDIRECT("'"&amp;$A574&amp;"'!R"&amp;$B574+59)</f>
        <v>0</v>
      </c>
      <c r="H574" s="180">
        <f t="array" aca="1" ref="H574" ca="1">INDIRECT("'"&amp;$A574&amp;"'!S"&amp;$B574+59)</f>
        <v>0</v>
      </c>
      <c r="I574" s="180">
        <f t="array" aca="1" ref="I574" ca="1">INDIRECT("'"&amp;$A574&amp;"'!t"&amp;$B574+59)</f>
        <v>0</v>
      </c>
    </row>
    <row r="575" spans="1:9" x14ac:dyDescent="0.35">
      <c r="A575" s="180">
        <f t="shared" si="9"/>
        <v>15</v>
      </c>
      <c r="B575" s="180">
        <f>COUNTIF(A$1:A575,A575)</f>
        <v>2</v>
      </c>
      <c r="C575" s="180">
        <f t="array" aca="1" ref="C575" ca="1">INDIRECT("'"&amp;A575&amp;"'!F"&amp;B575+59)</f>
        <v>0</v>
      </c>
      <c r="D575" s="180">
        <f t="array" aca="1" ref="D575" ca="1">INDIRECT("'"&amp;$A575&amp;"'!O"&amp;$B575+59)</f>
        <v>0</v>
      </c>
      <c r="E575" s="180">
        <f t="array" aca="1" ref="E575" ca="1">INDIRECT("'"&amp;$A575&amp;"'!P"&amp;$B575+59)</f>
        <v>0</v>
      </c>
      <c r="F575" s="180">
        <f t="array" aca="1" ref="F575" ca="1">INDIRECT("'"&amp;$A575&amp;"'!Q"&amp;$B575+59)</f>
        <v>0</v>
      </c>
      <c r="G575" s="180">
        <f t="array" aca="1" ref="G575" ca="1">INDIRECT("'"&amp;$A575&amp;"'!R"&amp;$B575+59)</f>
        <v>0</v>
      </c>
      <c r="H575" s="180">
        <f t="array" aca="1" ref="H575" ca="1">INDIRECT("'"&amp;$A575&amp;"'!S"&amp;$B575+59)</f>
        <v>0</v>
      </c>
      <c r="I575" s="180">
        <f t="array" aca="1" ref="I575" ca="1">INDIRECT("'"&amp;$A575&amp;"'!t"&amp;$B575+59)</f>
        <v>0</v>
      </c>
    </row>
    <row r="576" spans="1:9" x14ac:dyDescent="0.35">
      <c r="A576" s="180">
        <f t="shared" si="9"/>
        <v>15</v>
      </c>
      <c r="B576" s="180">
        <f>COUNTIF(A$1:A576,A576)</f>
        <v>3</v>
      </c>
      <c r="C576" s="180">
        <f t="array" aca="1" ref="C576" ca="1">INDIRECT("'"&amp;A576&amp;"'!F"&amp;B576+59)</f>
        <v>0</v>
      </c>
      <c r="D576" s="180">
        <f t="array" aca="1" ref="D576" ca="1">INDIRECT("'"&amp;$A576&amp;"'!O"&amp;$B576+59)</f>
        <v>0</v>
      </c>
      <c r="E576" s="180">
        <f t="array" aca="1" ref="E576" ca="1">INDIRECT("'"&amp;$A576&amp;"'!P"&amp;$B576+59)</f>
        <v>0</v>
      </c>
      <c r="F576" s="180">
        <f t="array" aca="1" ref="F576" ca="1">INDIRECT("'"&amp;$A576&amp;"'!Q"&amp;$B576+59)</f>
        <v>0</v>
      </c>
      <c r="G576" s="180">
        <f t="array" aca="1" ref="G576" ca="1">INDIRECT("'"&amp;$A576&amp;"'!R"&amp;$B576+59)</f>
        <v>0</v>
      </c>
      <c r="H576" s="180">
        <f t="array" aca="1" ref="H576" ca="1">INDIRECT("'"&amp;$A576&amp;"'!S"&amp;$B576+59)</f>
        <v>0</v>
      </c>
      <c r="I576" s="180">
        <f t="array" aca="1" ref="I576" ca="1">INDIRECT("'"&amp;$A576&amp;"'!t"&amp;$B576+59)</f>
        <v>0</v>
      </c>
    </row>
    <row r="577" spans="1:9" x14ac:dyDescent="0.35">
      <c r="A577" s="180">
        <f t="shared" si="9"/>
        <v>15</v>
      </c>
      <c r="B577" s="180">
        <f>COUNTIF(A$1:A577,A577)</f>
        <v>4</v>
      </c>
      <c r="C577" s="180">
        <f t="array" aca="1" ref="C577" ca="1">INDIRECT("'"&amp;A577&amp;"'!F"&amp;B577+59)</f>
        <v>0</v>
      </c>
      <c r="D577" s="180">
        <f t="array" aca="1" ref="D577" ca="1">INDIRECT("'"&amp;$A577&amp;"'!O"&amp;$B577+59)</f>
        <v>0</v>
      </c>
      <c r="E577" s="180">
        <f t="array" aca="1" ref="E577" ca="1">INDIRECT("'"&amp;$A577&amp;"'!P"&amp;$B577+59)</f>
        <v>0</v>
      </c>
      <c r="F577" s="180">
        <f t="array" aca="1" ref="F577" ca="1">INDIRECT("'"&amp;$A577&amp;"'!Q"&amp;$B577+59)</f>
        <v>0</v>
      </c>
      <c r="G577" s="180">
        <f t="array" aca="1" ref="G577" ca="1">INDIRECT("'"&amp;$A577&amp;"'!R"&amp;$B577+59)</f>
        <v>0</v>
      </c>
      <c r="H577" s="180">
        <f t="array" aca="1" ref="H577" ca="1">INDIRECT("'"&amp;$A577&amp;"'!S"&amp;$B577+59)</f>
        <v>0</v>
      </c>
      <c r="I577" s="180">
        <f t="array" aca="1" ref="I577" ca="1">INDIRECT("'"&amp;$A577&amp;"'!t"&amp;$B577+59)</f>
        <v>0</v>
      </c>
    </row>
    <row r="578" spans="1:9" x14ac:dyDescent="0.35">
      <c r="A578" s="180">
        <f t="shared" ref="A578:A641" si="10">ROUNDDOWN(((ROW()+41)/41),0)</f>
        <v>15</v>
      </c>
      <c r="B578" s="180">
        <f>COUNTIF(A$1:A578,A578)</f>
        <v>5</v>
      </c>
      <c r="C578" s="180">
        <f t="array" aca="1" ref="C578" ca="1">INDIRECT("'"&amp;A578&amp;"'!F"&amp;B578+59)</f>
        <v>0</v>
      </c>
      <c r="D578" s="180">
        <f t="array" aca="1" ref="D578" ca="1">INDIRECT("'"&amp;$A578&amp;"'!O"&amp;$B578+59)</f>
        <v>0</v>
      </c>
      <c r="E578" s="180">
        <f t="array" aca="1" ref="E578" ca="1">INDIRECT("'"&amp;$A578&amp;"'!P"&amp;$B578+59)</f>
        <v>0</v>
      </c>
      <c r="F578" s="180">
        <f t="array" aca="1" ref="F578" ca="1">INDIRECT("'"&amp;$A578&amp;"'!Q"&amp;$B578+59)</f>
        <v>0</v>
      </c>
      <c r="G578" s="180">
        <f t="array" aca="1" ref="G578" ca="1">INDIRECT("'"&amp;$A578&amp;"'!R"&amp;$B578+59)</f>
        <v>0</v>
      </c>
      <c r="H578" s="180">
        <f t="array" aca="1" ref="H578" ca="1">INDIRECT("'"&amp;$A578&amp;"'!S"&amp;$B578+59)</f>
        <v>0</v>
      </c>
      <c r="I578" s="180">
        <f t="array" aca="1" ref="I578" ca="1">INDIRECT("'"&amp;$A578&amp;"'!t"&amp;$B578+59)</f>
        <v>0</v>
      </c>
    </row>
    <row r="579" spans="1:9" x14ac:dyDescent="0.35">
      <c r="A579" s="180">
        <f t="shared" si="10"/>
        <v>15</v>
      </c>
      <c r="B579" s="180">
        <f>COUNTIF(A$1:A579,A579)</f>
        <v>6</v>
      </c>
      <c r="C579" s="180">
        <f t="array" aca="1" ref="C579" ca="1">INDIRECT("'"&amp;A579&amp;"'!F"&amp;B579+59)</f>
        <v>0</v>
      </c>
      <c r="D579" s="180">
        <f t="array" aca="1" ref="D579" ca="1">INDIRECT("'"&amp;$A579&amp;"'!O"&amp;$B579+59)</f>
        <v>0</v>
      </c>
      <c r="E579" s="180">
        <f t="array" aca="1" ref="E579" ca="1">INDIRECT("'"&amp;$A579&amp;"'!P"&amp;$B579+59)</f>
        <v>0</v>
      </c>
      <c r="F579" s="180">
        <f t="array" aca="1" ref="F579" ca="1">INDIRECT("'"&amp;$A579&amp;"'!Q"&amp;$B579+59)</f>
        <v>0</v>
      </c>
      <c r="G579" s="180">
        <f t="array" aca="1" ref="G579" ca="1">INDIRECT("'"&amp;$A579&amp;"'!R"&amp;$B579+59)</f>
        <v>0</v>
      </c>
      <c r="H579" s="180">
        <f t="array" aca="1" ref="H579" ca="1">INDIRECT("'"&amp;$A579&amp;"'!S"&amp;$B579+59)</f>
        <v>0</v>
      </c>
      <c r="I579" s="180">
        <f t="array" aca="1" ref="I579" ca="1">INDIRECT("'"&amp;$A579&amp;"'!t"&amp;$B579+59)</f>
        <v>0</v>
      </c>
    </row>
    <row r="580" spans="1:9" x14ac:dyDescent="0.35">
      <c r="A580" s="180">
        <f t="shared" si="10"/>
        <v>15</v>
      </c>
      <c r="B580" s="180">
        <f>COUNTIF(A$1:A580,A580)</f>
        <v>7</v>
      </c>
      <c r="C580" s="180">
        <f t="array" aca="1" ref="C580" ca="1">INDIRECT("'"&amp;A580&amp;"'!F"&amp;B580+59)</f>
        <v>0</v>
      </c>
      <c r="D580" s="180">
        <f t="array" aca="1" ref="D580" ca="1">INDIRECT("'"&amp;$A580&amp;"'!O"&amp;$B580+59)</f>
        <v>0</v>
      </c>
      <c r="E580" s="180">
        <f t="array" aca="1" ref="E580" ca="1">INDIRECT("'"&amp;$A580&amp;"'!P"&amp;$B580+59)</f>
        <v>0</v>
      </c>
      <c r="F580" s="180">
        <f t="array" aca="1" ref="F580" ca="1">INDIRECT("'"&amp;$A580&amp;"'!Q"&amp;$B580+59)</f>
        <v>0</v>
      </c>
      <c r="G580" s="180">
        <f t="array" aca="1" ref="G580" ca="1">INDIRECT("'"&amp;$A580&amp;"'!R"&amp;$B580+59)</f>
        <v>0</v>
      </c>
      <c r="H580" s="180">
        <f t="array" aca="1" ref="H580" ca="1">INDIRECT("'"&amp;$A580&amp;"'!S"&amp;$B580+59)</f>
        <v>0</v>
      </c>
      <c r="I580" s="180">
        <f t="array" aca="1" ref="I580" ca="1">INDIRECT("'"&amp;$A580&amp;"'!t"&amp;$B580+59)</f>
        <v>0</v>
      </c>
    </row>
    <row r="581" spans="1:9" x14ac:dyDescent="0.35">
      <c r="A581" s="180">
        <f t="shared" si="10"/>
        <v>15</v>
      </c>
      <c r="B581" s="180">
        <f>COUNTIF(A$1:A581,A581)</f>
        <v>8</v>
      </c>
      <c r="C581" s="180">
        <f t="array" aca="1" ref="C581" ca="1">INDIRECT("'"&amp;A581&amp;"'!F"&amp;B581+59)</f>
        <v>0</v>
      </c>
      <c r="D581" s="180">
        <f t="array" aca="1" ref="D581" ca="1">INDIRECT("'"&amp;$A581&amp;"'!O"&amp;$B581+59)</f>
        <v>0</v>
      </c>
      <c r="E581" s="180">
        <f t="array" aca="1" ref="E581" ca="1">INDIRECT("'"&amp;$A581&amp;"'!P"&amp;$B581+59)</f>
        <v>0</v>
      </c>
      <c r="F581" s="180">
        <f t="array" aca="1" ref="F581" ca="1">INDIRECT("'"&amp;$A581&amp;"'!Q"&amp;$B581+59)</f>
        <v>0</v>
      </c>
      <c r="G581" s="180">
        <f t="array" aca="1" ref="G581" ca="1">INDIRECT("'"&amp;$A581&amp;"'!R"&amp;$B581+59)</f>
        <v>0</v>
      </c>
      <c r="H581" s="180">
        <f t="array" aca="1" ref="H581" ca="1">INDIRECT("'"&amp;$A581&amp;"'!S"&amp;$B581+59)</f>
        <v>0</v>
      </c>
      <c r="I581" s="180">
        <f t="array" aca="1" ref="I581" ca="1">INDIRECT("'"&amp;$A581&amp;"'!t"&amp;$B581+59)</f>
        <v>0</v>
      </c>
    </row>
    <row r="582" spans="1:9" x14ac:dyDescent="0.35">
      <c r="A582" s="180">
        <f t="shared" si="10"/>
        <v>15</v>
      </c>
      <c r="B582" s="180">
        <f>COUNTIF(A$1:A582,A582)</f>
        <v>9</v>
      </c>
      <c r="C582" s="180">
        <f t="array" aca="1" ref="C582" ca="1">INDIRECT("'"&amp;A582&amp;"'!F"&amp;B582+59)</f>
        <v>0</v>
      </c>
      <c r="D582" s="180">
        <f t="array" aca="1" ref="D582" ca="1">INDIRECT("'"&amp;$A582&amp;"'!O"&amp;$B582+59)</f>
        <v>0</v>
      </c>
      <c r="E582" s="180">
        <f t="array" aca="1" ref="E582" ca="1">INDIRECT("'"&amp;$A582&amp;"'!P"&amp;$B582+59)</f>
        <v>0</v>
      </c>
      <c r="F582" s="180">
        <f t="array" aca="1" ref="F582" ca="1">INDIRECT("'"&amp;$A582&amp;"'!Q"&amp;$B582+59)</f>
        <v>0</v>
      </c>
      <c r="G582" s="180">
        <f t="array" aca="1" ref="G582" ca="1">INDIRECT("'"&amp;$A582&amp;"'!R"&amp;$B582+59)</f>
        <v>0</v>
      </c>
      <c r="H582" s="180">
        <f t="array" aca="1" ref="H582" ca="1">INDIRECT("'"&amp;$A582&amp;"'!S"&amp;$B582+59)</f>
        <v>0</v>
      </c>
      <c r="I582" s="180">
        <f t="array" aca="1" ref="I582" ca="1">INDIRECT("'"&amp;$A582&amp;"'!t"&amp;$B582+59)</f>
        <v>0</v>
      </c>
    </row>
    <row r="583" spans="1:9" x14ac:dyDescent="0.35">
      <c r="A583" s="180">
        <f t="shared" si="10"/>
        <v>15</v>
      </c>
      <c r="B583" s="180">
        <f>COUNTIF(A$1:A583,A583)</f>
        <v>10</v>
      </c>
      <c r="C583" s="180">
        <f t="array" aca="1" ref="C583" ca="1">INDIRECT("'"&amp;A583&amp;"'!F"&amp;B583+59)</f>
        <v>0</v>
      </c>
      <c r="D583" s="180">
        <f t="array" aca="1" ref="D583" ca="1">INDIRECT("'"&amp;$A583&amp;"'!O"&amp;$B583+59)</f>
        <v>0</v>
      </c>
      <c r="E583" s="180">
        <f t="array" aca="1" ref="E583" ca="1">INDIRECT("'"&amp;$A583&amp;"'!P"&amp;$B583+59)</f>
        <v>0</v>
      </c>
      <c r="F583" s="180">
        <f t="array" aca="1" ref="F583" ca="1">INDIRECT("'"&amp;$A583&amp;"'!Q"&amp;$B583+59)</f>
        <v>0</v>
      </c>
      <c r="G583" s="180">
        <f t="array" aca="1" ref="G583" ca="1">INDIRECT("'"&amp;$A583&amp;"'!R"&amp;$B583+59)</f>
        <v>0</v>
      </c>
      <c r="H583" s="180">
        <f t="array" aca="1" ref="H583" ca="1">INDIRECT("'"&amp;$A583&amp;"'!S"&amp;$B583+59)</f>
        <v>0</v>
      </c>
      <c r="I583" s="180">
        <f t="array" aca="1" ref="I583" ca="1">INDIRECT("'"&amp;$A583&amp;"'!t"&amp;$B583+59)</f>
        <v>0</v>
      </c>
    </row>
    <row r="584" spans="1:9" x14ac:dyDescent="0.35">
      <c r="A584" s="180">
        <f t="shared" si="10"/>
        <v>15</v>
      </c>
      <c r="B584" s="180">
        <f>COUNTIF(A$1:A584,A584)</f>
        <v>11</v>
      </c>
      <c r="C584" s="180">
        <f t="array" aca="1" ref="C584" ca="1">INDIRECT("'"&amp;A584&amp;"'!F"&amp;B584+59)</f>
        <v>0</v>
      </c>
      <c r="D584" s="180">
        <f t="array" aca="1" ref="D584" ca="1">INDIRECT("'"&amp;$A584&amp;"'!O"&amp;$B584+59)</f>
        <v>0</v>
      </c>
      <c r="E584" s="180">
        <f t="array" aca="1" ref="E584" ca="1">INDIRECT("'"&amp;$A584&amp;"'!P"&amp;$B584+59)</f>
        <v>0</v>
      </c>
      <c r="F584" s="180">
        <f t="array" aca="1" ref="F584" ca="1">INDIRECT("'"&amp;$A584&amp;"'!Q"&amp;$B584+59)</f>
        <v>0</v>
      </c>
      <c r="G584" s="180">
        <f t="array" aca="1" ref="G584" ca="1">INDIRECT("'"&amp;$A584&amp;"'!R"&amp;$B584+59)</f>
        <v>0</v>
      </c>
      <c r="H584" s="180">
        <f t="array" aca="1" ref="H584" ca="1">INDIRECT("'"&amp;$A584&amp;"'!S"&amp;$B584+59)</f>
        <v>0</v>
      </c>
      <c r="I584" s="180">
        <f t="array" aca="1" ref="I584" ca="1">INDIRECT("'"&amp;$A584&amp;"'!t"&amp;$B584+59)</f>
        <v>0</v>
      </c>
    </row>
    <row r="585" spans="1:9" x14ac:dyDescent="0.35">
      <c r="A585" s="180">
        <f t="shared" si="10"/>
        <v>15</v>
      </c>
      <c r="B585" s="180">
        <f>COUNTIF(A$1:A585,A585)</f>
        <v>12</v>
      </c>
      <c r="C585" s="180">
        <f t="array" aca="1" ref="C585" ca="1">INDIRECT("'"&amp;A585&amp;"'!F"&amp;B585+59)</f>
        <v>0</v>
      </c>
      <c r="D585" s="180">
        <f t="array" aca="1" ref="D585" ca="1">INDIRECT("'"&amp;$A585&amp;"'!O"&amp;$B585+59)</f>
        <v>0</v>
      </c>
      <c r="E585" s="180">
        <f t="array" aca="1" ref="E585" ca="1">INDIRECT("'"&amp;$A585&amp;"'!P"&amp;$B585+59)</f>
        <v>0</v>
      </c>
      <c r="F585" s="180">
        <f t="array" aca="1" ref="F585" ca="1">INDIRECT("'"&amp;$A585&amp;"'!Q"&amp;$B585+59)</f>
        <v>0</v>
      </c>
      <c r="G585" s="180">
        <f t="array" aca="1" ref="G585" ca="1">INDIRECT("'"&amp;$A585&amp;"'!R"&amp;$B585+59)</f>
        <v>0</v>
      </c>
      <c r="H585" s="180">
        <f t="array" aca="1" ref="H585" ca="1">INDIRECT("'"&amp;$A585&amp;"'!S"&amp;$B585+59)</f>
        <v>0</v>
      </c>
      <c r="I585" s="180">
        <f t="array" aca="1" ref="I585" ca="1">INDIRECT("'"&amp;$A585&amp;"'!t"&amp;$B585+59)</f>
        <v>0</v>
      </c>
    </row>
    <row r="586" spans="1:9" x14ac:dyDescent="0.35">
      <c r="A586" s="180">
        <f t="shared" si="10"/>
        <v>15</v>
      </c>
      <c r="B586" s="180">
        <f>COUNTIF(A$1:A586,A586)</f>
        <v>13</v>
      </c>
      <c r="C586" s="180">
        <f t="array" aca="1" ref="C586" ca="1">INDIRECT("'"&amp;A586&amp;"'!F"&amp;B586+59)</f>
        <v>0</v>
      </c>
      <c r="D586" s="180">
        <f t="array" aca="1" ref="D586" ca="1">INDIRECT("'"&amp;$A586&amp;"'!O"&amp;$B586+59)</f>
        <v>0</v>
      </c>
      <c r="E586" s="180">
        <f t="array" aca="1" ref="E586" ca="1">INDIRECT("'"&amp;$A586&amp;"'!P"&amp;$B586+59)</f>
        <v>0</v>
      </c>
      <c r="F586" s="180">
        <f t="array" aca="1" ref="F586" ca="1">INDIRECT("'"&amp;$A586&amp;"'!Q"&amp;$B586+59)</f>
        <v>0</v>
      </c>
      <c r="G586" s="180">
        <f t="array" aca="1" ref="G586" ca="1">INDIRECT("'"&amp;$A586&amp;"'!R"&amp;$B586+59)</f>
        <v>0</v>
      </c>
      <c r="H586" s="180">
        <f t="array" aca="1" ref="H586" ca="1">INDIRECT("'"&amp;$A586&amp;"'!S"&amp;$B586+59)</f>
        <v>0</v>
      </c>
      <c r="I586" s="180">
        <f t="array" aca="1" ref="I586" ca="1">INDIRECT("'"&amp;$A586&amp;"'!t"&amp;$B586+59)</f>
        <v>0</v>
      </c>
    </row>
    <row r="587" spans="1:9" x14ac:dyDescent="0.35">
      <c r="A587" s="180">
        <f t="shared" si="10"/>
        <v>15</v>
      </c>
      <c r="B587" s="180">
        <f>COUNTIF(A$1:A587,A587)</f>
        <v>14</v>
      </c>
      <c r="C587" s="180">
        <f t="array" aca="1" ref="C587" ca="1">INDIRECT("'"&amp;A587&amp;"'!F"&amp;B587+59)</f>
        <v>0</v>
      </c>
      <c r="D587" s="180">
        <f t="array" aca="1" ref="D587" ca="1">INDIRECT("'"&amp;$A587&amp;"'!O"&amp;$B587+59)</f>
        <v>0</v>
      </c>
      <c r="E587" s="180">
        <f t="array" aca="1" ref="E587" ca="1">INDIRECT("'"&amp;$A587&amp;"'!P"&amp;$B587+59)</f>
        <v>0</v>
      </c>
      <c r="F587" s="180">
        <f t="array" aca="1" ref="F587" ca="1">INDIRECT("'"&amp;$A587&amp;"'!Q"&amp;$B587+59)</f>
        <v>0</v>
      </c>
      <c r="G587" s="180">
        <f t="array" aca="1" ref="G587" ca="1">INDIRECT("'"&amp;$A587&amp;"'!R"&amp;$B587+59)</f>
        <v>0</v>
      </c>
      <c r="H587" s="180">
        <f t="array" aca="1" ref="H587" ca="1">INDIRECT("'"&amp;$A587&amp;"'!S"&amp;$B587+59)</f>
        <v>0</v>
      </c>
      <c r="I587" s="180">
        <f t="array" aca="1" ref="I587" ca="1">INDIRECT("'"&amp;$A587&amp;"'!t"&amp;$B587+59)</f>
        <v>0</v>
      </c>
    </row>
    <row r="588" spans="1:9" x14ac:dyDescent="0.35">
      <c r="A588" s="180">
        <f t="shared" si="10"/>
        <v>15</v>
      </c>
      <c r="B588" s="180">
        <f>COUNTIF(A$1:A588,A588)</f>
        <v>15</v>
      </c>
      <c r="C588" s="180">
        <f t="array" aca="1" ref="C588" ca="1">INDIRECT("'"&amp;A588&amp;"'!F"&amp;B588+59)</f>
        <v>0</v>
      </c>
      <c r="D588" s="180">
        <f t="array" aca="1" ref="D588" ca="1">INDIRECT("'"&amp;$A588&amp;"'!O"&amp;$B588+59)</f>
        <v>0</v>
      </c>
      <c r="E588" s="180">
        <f t="array" aca="1" ref="E588" ca="1">INDIRECT("'"&amp;$A588&amp;"'!P"&amp;$B588+59)</f>
        <v>0</v>
      </c>
      <c r="F588" s="180">
        <f t="array" aca="1" ref="F588" ca="1">INDIRECT("'"&amp;$A588&amp;"'!Q"&amp;$B588+59)</f>
        <v>0</v>
      </c>
      <c r="G588" s="180">
        <f t="array" aca="1" ref="G588" ca="1">INDIRECT("'"&amp;$A588&amp;"'!R"&amp;$B588+59)</f>
        <v>0</v>
      </c>
      <c r="H588" s="180">
        <f t="array" aca="1" ref="H588" ca="1">INDIRECT("'"&amp;$A588&amp;"'!S"&amp;$B588+59)</f>
        <v>0</v>
      </c>
      <c r="I588" s="180">
        <f t="array" aca="1" ref="I588" ca="1">INDIRECT("'"&amp;$A588&amp;"'!t"&amp;$B588+59)</f>
        <v>0</v>
      </c>
    </row>
    <row r="589" spans="1:9" x14ac:dyDescent="0.35">
      <c r="A589" s="180">
        <f t="shared" si="10"/>
        <v>15</v>
      </c>
      <c r="B589" s="180">
        <f>COUNTIF(A$1:A589,A589)</f>
        <v>16</v>
      </c>
      <c r="C589" s="180">
        <f t="array" aca="1" ref="C589" ca="1">INDIRECT("'"&amp;A589&amp;"'!F"&amp;B589+59)</f>
        <v>0</v>
      </c>
      <c r="D589" s="180">
        <f t="array" aca="1" ref="D589" ca="1">INDIRECT("'"&amp;$A589&amp;"'!O"&amp;$B589+59)</f>
        <v>0</v>
      </c>
      <c r="E589" s="180">
        <f t="array" aca="1" ref="E589" ca="1">INDIRECT("'"&amp;$A589&amp;"'!P"&amp;$B589+59)</f>
        <v>0</v>
      </c>
      <c r="F589" s="180">
        <f t="array" aca="1" ref="F589" ca="1">INDIRECT("'"&amp;$A589&amp;"'!Q"&amp;$B589+59)</f>
        <v>0</v>
      </c>
      <c r="G589" s="180">
        <f t="array" aca="1" ref="G589" ca="1">INDIRECT("'"&amp;$A589&amp;"'!R"&amp;$B589+59)</f>
        <v>0</v>
      </c>
      <c r="H589" s="180">
        <f t="array" aca="1" ref="H589" ca="1">INDIRECT("'"&amp;$A589&amp;"'!S"&amp;$B589+59)</f>
        <v>0</v>
      </c>
      <c r="I589" s="180">
        <f t="array" aca="1" ref="I589" ca="1">INDIRECT("'"&amp;$A589&amp;"'!t"&amp;$B589+59)</f>
        <v>0</v>
      </c>
    </row>
    <row r="590" spans="1:9" x14ac:dyDescent="0.35">
      <c r="A590" s="180">
        <f t="shared" si="10"/>
        <v>15</v>
      </c>
      <c r="B590" s="180">
        <f>COUNTIF(A$1:A590,A590)</f>
        <v>17</v>
      </c>
      <c r="C590" s="180">
        <f t="array" aca="1" ref="C590" ca="1">INDIRECT("'"&amp;A590&amp;"'!F"&amp;B590+59)</f>
        <v>0</v>
      </c>
      <c r="D590" s="180">
        <f t="array" aca="1" ref="D590" ca="1">INDIRECT("'"&amp;$A590&amp;"'!O"&amp;$B590+59)</f>
        <v>0</v>
      </c>
      <c r="E590" s="180">
        <f t="array" aca="1" ref="E590" ca="1">INDIRECT("'"&amp;$A590&amp;"'!P"&amp;$B590+59)</f>
        <v>0</v>
      </c>
      <c r="F590" s="180">
        <f t="array" aca="1" ref="F590" ca="1">INDIRECT("'"&amp;$A590&amp;"'!Q"&amp;$B590+59)</f>
        <v>0</v>
      </c>
      <c r="G590" s="180">
        <f t="array" aca="1" ref="G590" ca="1">INDIRECT("'"&amp;$A590&amp;"'!R"&amp;$B590+59)</f>
        <v>0</v>
      </c>
      <c r="H590" s="180">
        <f t="array" aca="1" ref="H590" ca="1">INDIRECT("'"&amp;$A590&amp;"'!S"&amp;$B590+59)</f>
        <v>0</v>
      </c>
      <c r="I590" s="180">
        <f t="array" aca="1" ref="I590" ca="1">INDIRECT("'"&amp;$A590&amp;"'!t"&amp;$B590+59)</f>
        <v>0</v>
      </c>
    </row>
    <row r="591" spans="1:9" x14ac:dyDescent="0.35">
      <c r="A591" s="180">
        <f t="shared" si="10"/>
        <v>15</v>
      </c>
      <c r="B591" s="180">
        <f>COUNTIF(A$1:A591,A591)</f>
        <v>18</v>
      </c>
      <c r="C591" s="180">
        <f t="array" aca="1" ref="C591" ca="1">INDIRECT("'"&amp;A591&amp;"'!F"&amp;B591+59)</f>
        <v>0</v>
      </c>
      <c r="D591" s="180">
        <f t="array" aca="1" ref="D591" ca="1">INDIRECT("'"&amp;$A591&amp;"'!O"&amp;$B591+59)</f>
        <v>0</v>
      </c>
      <c r="E591" s="180">
        <f t="array" aca="1" ref="E591" ca="1">INDIRECT("'"&amp;$A591&amp;"'!P"&amp;$B591+59)</f>
        <v>0</v>
      </c>
      <c r="F591" s="180">
        <f t="array" aca="1" ref="F591" ca="1">INDIRECT("'"&amp;$A591&amp;"'!Q"&amp;$B591+59)</f>
        <v>0</v>
      </c>
      <c r="G591" s="180">
        <f t="array" aca="1" ref="G591" ca="1">INDIRECT("'"&amp;$A591&amp;"'!R"&amp;$B591+59)</f>
        <v>0</v>
      </c>
      <c r="H591" s="180">
        <f t="array" aca="1" ref="H591" ca="1">INDIRECT("'"&amp;$A591&amp;"'!S"&amp;$B591+59)</f>
        <v>0</v>
      </c>
      <c r="I591" s="180">
        <f t="array" aca="1" ref="I591" ca="1">INDIRECT("'"&amp;$A591&amp;"'!t"&amp;$B591+59)</f>
        <v>0</v>
      </c>
    </row>
    <row r="592" spans="1:9" x14ac:dyDescent="0.35">
      <c r="A592" s="180">
        <f t="shared" si="10"/>
        <v>15</v>
      </c>
      <c r="B592" s="180">
        <f>COUNTIF(A$1:A592,A592)</f>
        <v>19</v>
      </c>
      <c r="C592" s="180">
        <f t="array" aca="1" ref="C592" ca="1">INDIRECT("'"&amp;A592&amp;"'!F"&amp;B592+59)</f>
        <v>0</v>
      </c>
      <c r="D592" s="180">
        <f t="array" aca="1" ref="D592" ca="1">INDIRECT("'"&amp;$A592&amp;"'!O"&amp;$B592+59)</f>
        <v>0</v>
      </c>
      <c r="E592" s="180">
        <f t="array" aca="1" ref="E592" ca="1">INDIRECT("'"&amp;$A592&amp;"'!P"&amp;$B592+59)</f>
        <v>0</v>
      </c>
      <c r="F592" s="180">
        <f t="array" aca="1" ref="F592" ca="1">INDIRECT("'"&amp;$A592&amp;"'!Q"&amp;$B592+59)</f>
        <v>0</v>
      </c>
      <c r="G592" s="180">
        <f t="array" aca="1" ref="G592" ca="1">INDIRECT("'"&amp;$A592&amp;"'!R"&amp;$B592+59)</f>
        <v>0</v>
      </c>
      <c r="H592" s="180">
        <f t="array" aca="1" ref="H592" ca="1">INDIRECT("'"&amp;$A592&amp;"'!S"&amp;$B592+59)</f>
        <v>0</v>
      </c>
      <c r="I592" s="180">
        <f t="array" aca="1" ref="I592" ca="1">INDIRECT("'"&amp;$A592&amp;"'!t"&amp;$B592+59)</f>
        <v>0</v>
      </c>
    </row>
    <row r="593" spans="1:9" x14ac:dyDescent="0.35">
      <c r="A593" s="180">
        <f t="shared" si="10"/>
        <v>15</v>
      </c>
      <c r="B593" s="180">
        <f>COUNTIF(A$1:A593,A593)</f>
        <v>20</v>
      </c>
      <c r="C593" s="180">
        <f t="array" aca="1" ref="C593" ca="1">INDIRECT("'"&amp;A593&amp;"'!F"&amp;B593+59)</f>
        <v>0</v>
      </c>
      <c r="D593" s="180">
        <f t="array" aca="1" ref="D593" ca="1">INDIRECT("'"&amp;$A593&amp;"'!O"&amp;$B593+59)</f>
        <v>0</v>
      </c>
      <c r="E593" s="180">
        <f t="array" aca="1" ref="E593" ca="1">INDIRECT("'"&amp;$A593&amp;"'!P"&amp;$B593+59)</f>
        <v>0</v>
      </c>
      <c r="F593" s="180">
        <f t="array" aca="1" ref="F593" ca="1">INDIRECT("'"&amp;$A593&amp;"'!Q"&amp;$B593+59)</f>
        <v>0</v>
      </c>
      <c r="G593" s="180">
        <f t="array" aca="1" ref="G593" ca="1">INDIRECT("'"&amp;$A593&amp;"'!R"&amp;$B593+59)</f>
        <v>0</v>
      </c>
      <c r="H593" s="180">
        <f t="array" aca="1" ref="H593" ca="1">INDIRECT("'"&amp;$A593&amp;"'!S"&amp;$B593+59)</f>
        <v>0</v>
      </c>
      <c r="I593" s="180">
        <f t="array" aca="1" ref="I593" ca="1">INDIRECT("'"&amp;$A593&amp;"'!t"&amp;$B593+59)</f>
        <v>0</v>
      </c>
    </row>
    <row r="594" spans="1:9" x14ac:dyDescent="0.35">
      <c r="A594" s="180">
        <f t="shared" si="10"/>
        <v>15</v>
      </c>
      <c r="B594" s="180">
        <f>COUNTIF(A$1:A594,A594)</f>
        <v>21</v>
      </c>
      <c r="C594" s="180">
        <f t="array" aca="1" ref="C594" ca="1">INDIRECT("'"&amp;A594&amp;"'!F"&amp;B594+59)</f>
        <v>0</v>
      </c>
      <c r="D594" s="180">
        <f t="array" aca="1" ref="D594" ca="1">INDIRECT("'"&amp;$A594&amp;"'!O"&amp;$B594+59)</f>
        <v>0</v>
      </c>
      <c r="E594" s="180">
        <f t="array" aca="1" ref="E594" ca="1">INDIRECT("'"&amp;$A594&amp;"'!P"&amp;$B594+59)</f>
        <v>0</v>
      </c>
      <c r="F594" s="180">
        <f t="array" aca="1" ref="F594" ca="1">INDIRECT("'"&amp;$A594&amp;"'!Q"&amp;$B594+59)</f>
        <v>0</v>
      </c>
      <c r="G594" s="180">
        <f t="array" aca="1" ref="G594" ca="1">INDIRECT("'"&amp;$A594&amp;"'!R"&amp;$B594+59)</f>
        <v>0</v>
      </c>
      <c r="H594" s="180">
        <f t="array" aca="1" ref="H594" ca="1">INDIRECT("'"&amp;$A594&amp;"'!S"&amp;$B594+59)</f>
        <v>0</v>
      </c>
      <c r="I594" s="180">
        <f t="array" aca="1" ref="I594" ca="1">INDIRECT("'"&amp;$A594&amp;"'!t"&amp;$B594+59)</f>
        <v>0</v>
      </c>
    </row>
    <row r="595" spans="1:9" x14ac:dyDescent="0.35">
      <c r="A595" s="180">
        <f t="shared" si="10"/>
        <v>15</v>
      </c>
      <c r="B595" s="180">
        <f>COUNTIF(A$1:A595,A595)</f>
        <v>22</v>
      </c>
      <c r="C595" s="180">
        <f t="array" aca="1" ref="C595" ca="1">INDIRECT("'"&amp;A595&amp;"'!F"&amp;B595+59)</f>
        <v>0</v>
      </c>
      <c r="D595" s="180">
        <f t="array" aca="1" ref="D595" ca="1">INDIRECT("'"&amp;$A595&amp;"'!O"&amp;$B595+59)</f>
        <v>0</v>
      </c>
      <c r="E595" s="180">
        <f t="array" aca="1" ref="E595" ca="1">INDIRECT("'"&amp;$A595&amp;"'!P"&amp;$B595+59)</f>
        <v>0</v>
      </c>
      <c r="F595" s="180">
        <f t="array" aca="1" ref="F595" ca="1">INDIRECT("'"&amp;$A595&amp;"'!Q"&amp;$B595+59)</f>
        <v>0</v>
      </c>
      <c r="G595" s="180">
        <f t="array" aca="1" ref="G595" ca="1">INDIRECT("'"&amp;$A595&amp;"'!R"&amp;$B595+59)</f>
        <v>0</v>
      </c>
      <c r="H595" s="180">
        <f t="array" aca="1" ref="H595" ca="1">INDIRECT("'"&amp;$A595&amp;"'!S"&amp;$B595+59)</f>
        <v>0</v>
      </c>
      <c r="I595" s="180">
        <f t="array" aca="1" ref="I595" ca="1">INDIRECT("'"&amp;$A595&amp;"'!t"&amp;$B595+59)</f>
        <v>0</v>
      </c>
    </row>
    <row r="596" spans="1:9" x14ac:dyDescent="0.35">
      <c r="A596" s="180">
        <f t="shared" si="10"/>
        <v>15</v>
      </c>
      <c r="B596" s="180">
        <f>COUNTIF(A$1:A596,A596)</f>
        <v>23</v>
      </c>
      <c r="C596" s="180">
        <f t="array" aca="1" ref="C596" ca="1">INDIRECT("'"&amp;A596&amp;"'!F"&amp;B596+59)</f>
        <v>0</v>
      </c>
      <c r="D596" s="180">
        <f t="array" aca="1" ref="D596" ca="1">INDIRECT("'"&amp;$A596&amp;"'!O"&amp;$B596+59)</f>
        <v>0</v>
      </c>
      <c r="E596" s="180">
        <f t="array" aca="1" ref="E596" ca="1">INDIRECT("'"&amp;$A596&amp;"'!P"&amp;$B596+59)</f>
        <v>0</v>
      </c>
      <c r="F596" s="180">
        <f t="array" aca="1" ref="F596" ca="1">INDIRECT("'"&amp;$A596&amp;"'!Q"&amp;$B596+59)</f>
        <v>0</v>
      </c>
      <c r="G596" s="180">
        <f t="array" aca="1" ref="G596" ca="1">INDIRECT("'"&amp;$A596&amp;"'!R"&amp;$B596+59)</f>
        <v>0</v>
      </c>
      <c r="H596" s="180">
        <f t="array" aca="1" ref="H596" ca="1">INDIRECT("'"&amp;$A596&amp;"'!S"&amp;$B596+59)</f>
        <v>0</v>
      </c>
      <c r="I596" s="180">
        <f t="array" aca="1" ref="I596" ca="1">INDIRECT("'"&amp;$A596&amp;"'!t"&amp;$B596+59)</f>
        <v>0</v>
      </c>
    </row>
    <row r="597" spans="1:9" x14ac:dyDescent="0.35">
      <c r="A597" s="180">
        <f t="shared" si="10"/>
        <v>15</v>
      </c>
      <c r="B597" s="180">
        <f>COUNTIF(A$1:A597,A597)</f>
        <v>24</v>
      </c>
      <c r="C597" s="180">
        <f t="array" aca="1" ref="C597" ca="1">INDIRECT("'"&amp;A597&amp;"'!F"&amp;B597+59)</f>
        <v>0</v>
      </c>
      <c r="D597" s="180">
        <f t="array" aca="1" ref="D597" ca="1">INDIRECT("'"&amp;$A597&amp;"'!O"&amp;$B597+59)</f>
        <v>0</v>
      </c>
      <c r="E597" s="180">
        <f t="array" aca="1" ref="E597" ca="1">INDIRECT("'"&amp;$A597&amp;"'!P"&amp;$B597+59)</f>
        <v>0</v>
      </c>
      <c r="F597" s="180">
        <f t="array" aca="1" ref="F597" ca="1">INDIRECT("'"&amp;$A597&amp;"'!Q"&amp;$B597+59)</f>
        <v>0</v>
      </c>
      <c r="G597" s="180">
        <f t="array" aca="1" ref="G597" ca="1">INDIRECT("'"&amp;$A597&amp;"'!R"&amp;$B597+59)</f>
        <v>0</v>
      </c>
      <c r="H597" s="180">
        <f t="array" aca="1" ref="H597" ca="1">INDIRECT("'"&amp;$A597&amp;"'!S"&amp;$B597+59)</f>
        <v>0</v>
      </c>
      <c r="I597" s="180">
        <f t="array" aca="1" ref="I597" ca="1">INDIRECT("'"&amp;$A597&amp;"'!t"&amp;$B597+59)</f>
        <v>0</v>
      </c>
    </row>
    <row r="598" spans="1:9" x14ac:dyDescent="0.35">
      <c r="A598" s="180">
        <f t="shared" si="10"/>
        <v>15</v>
      </c>
      <c r="B598" s="180">
        <f>COUNTIF(A$1:A598,A598)</f>
        <v>25</v>
      </c>
      <c r="C598" s="180">
        <f t="array" aca="1" ref="C598" ca="1">INDIRECT("'"&amp;A598&amp;"'!F"&amp;B598+59)</f>
        <v>0</v>
      </c>
      <c r="D598" s="180">
        <f t="array" aca="1" ref="D598" ca="1">INDIRECT("'"&amp;$A598&amp;"'!O"&amp;$B598+59)</f>
        <v>0</v>
      </c>
      <c r="E598" s="180">
        <f t="array" aca="1" ref="E598" ca="1">INDIRECT("'"&amp;$A598&amp;"'!P"&amp;$B598+59)</f>
        <v>0</v>
      </c>
      <c r="F598" s="180">
        <f t="array" aca="1" ref="F598" ca="1">INDIRECT("'"&amp;$A598&amp;"'!Q"&amp;$B598+59)</f>
        <v>0</v>
      </c>
      <c r="G598" s="180">
        <f t="array" aca="1" ref="G598" ca="1">INDIRECT("'"&amp;$A598&amp;"'!R"&amp;$B598+59)</f>
        <v>0</v>
      </c>
      <c r="H598" s="180">
        <f t="array" aca="1" ref="H598" ca="1">INDIRECT("'"&amp;$A598&amp;"'!S"&amp;$B598+59)</f>
        <v>0</v>
      </c>
      <c r="I598" s="180">
        <f t="array" aca="1" ref="I598" ca="1">INDIRECT("'"&amp;$A598&amp;"'!t"&amp;$B598+59)</f>
        <v>0</v>
      </c>
    </row>
    <row r="599" spans="1:9" x14ac:dyDescent="0.35">
      <c r="A599" s="180">
        <f t="shared" si="10"/>
        <v>15</v>
      </c>
      <c r="B599" s="180">
        <f>COUNTIF(A$1:A599,A599)</f>
        <v>26</v>
      </c>
      <c r="C599" s="180">
        <f t="array" aca="1" ref="C599" ca="1">INDIRECT("'"&amp;A599&amp;"'!F"&amp;B599+59)</f>
        <v>0</v>
      </c>
      <c r="D599" s="180">
        <f t="array" aca="1" ref="D599" ca="1">INDIRECT("'"&amp;$A599&amp;"'!O"&amp;$B599+59)</f>
        <v>0</v>
      </c>
      <c r="E599" s="180">
        <f t="array" aca="1" ref="E599" ca="1">INDIRECT("'"&amp;$A599&amp;"'!P"&amp;$B599+59)</f>
        <v>0</v>
      </c>
      <c r="F599" s="180">
        <f t="array" aca="1" ref="F599" ca="1">INDIRECT("'"&amp;$A599&amp;"'!Q"&amp;$B599+59)</f>
        <v>0</v>
      </c>
      <c r="G599" s="180">
        <f t="array" aca="1" ref="G599" ca="1">INDIRECT("'"&amp;$A599&amp;"'!R"&amp;$B599+59)</f>
        <v>0</v>
      </c>
      <c r="H599" s="180">
        <f t="array" aca="1" ref="H599" ca="1">INDIRECT("'"&amp;$A599&amp;"'!S"&amp;$B599+59)</f>
        <v>0</v>
      </c>
      <c r="I599" s="180">
        <f t="array" aca="1" ref="I599" ca="1">INDIRECT("'"&amp;$A599&amp;"'!t"&amp;$B599+59)</f>
        <v>0</v>
      </c>
    </row>
    <row r="600" spans="1:9" x14ac:dyDescent="0.35">
      <c r="A600" s="180">
        <f t="shared" si="10"/>
        <v>15</v>
      </c>
      <c r="B600" s="180">
        <f>COUNTIF(A$1:A600,A600)</f>
        <v>27</v>
      </c>
      <c r="C600" s="180">
        <f t="array" aca="1" ref="C600" ca="1">INDIRECT("'"&amp;A600&amp;"'!F"&amp;B600+59)</f>
        <v>0</v>
      </c>
      <c r="D600" s="180">
        <f t="array" aca="1" ref="D600" ca="1">INDIRECT("'"&amp;$A600&amp;"'!O"&amp;$B600+59)</f>
        <v>0</v>
      </c>
      <c r="E600" s="180">
        <f t="array" aca="1" ref="E600" ca="1">INDIRECT("'"&amp;$A600&amp;"'!P"&amp;$B600+59)</f>
        <v>0</v>
      </c>
      <c r="F600" s="180">
        <f t="array" aca="1" ref="F600" ca="1">INDIRECT("'"&amp;$A600&amp;"'!Q"&amp;$B600+59)</f>
        <v>0</v>
      </c>
      <c r="G600" s="180">
        <f t="array" aca="1" ref="G600" ca="1">INDIRECT("'"&amp;$A600&amp;"'!R"&amp;$B600+59)</f>
        <v>0</v>
      </c>
      <c r="H600" s="180">
        <f t="array" aca="1" ref="H600" ca="1">INDIRECT("'"&amp;$A600&amp;"'!S"&amp;$B600+59)</f>
        <v>0</v>
      </c>
      <c r="I600" s="180">
        <f t="array" aca="1" ref="I600" ca="1">INDIRECT("'"&amp;$A600&amp;"'!t"&amp;$B600+59)</f>
        <v>0</v>
      </c>
    </row>
    <row r="601" spans="1:9" x14ac:dyDescent="0.35">
      <c r="A601" s="180">
        <f t="shared" si="10"/>
        <v>15</v>
      </c>
      <c r="B601" s="180">
        <f>COUNTIF(A$1:A601,A601)</f>
        <v>28</v>
      </c>
      <c r="C601" s="180">
        <f t="array" aca="1" ref="C601" ca="1">INDIRECT("'"&amp;A601&amp;"'!F"&amp;B601+59)</f>
        <v>0</v>
      </c>
      <c r="D601" s="180">
        <f t="array" aca="1" ref="D601" ca="1">INDIRECT("'"&amp;$A601&amp;"'!O"&amp;$B601+59)</f>
        <v>0</v>
      </c>
      <c r="E601" s="180">
        <f t="array" aca="1" ref="E601" ca="1">INDIRECT("'"&amp;$A601&amp;"'!P"&amp;$B601+59)</f>
        <v>0</v>
      </c>
      <c r="F601" s="180">
        <f t="array" aca="1" ref="F601" ca="1">INDIRECT("'"&amp;$A601&amp;"'!Q"&amp;$B601+59)</f>
        <v>0</v>
      </c>
      <c r="G601" s="180">
        <f t="array" aca="1" ref="G601" ca="1">INDIRECT("'"&amp;$A601&amp;"'!R"&amp;$B601+59)</f>
        <v>0</v>
      </c>
      <c r="H601" s="180">
        <f t="array" aca="1" ref="H601" ca="1">INDIRECT("'"&amp;$A601&amp;"'!S"&amp;$B601+59)</f>
        <v>0</v>
      </c>
      <c r="I601" s="180">
        <f t="array" aca="1" ref="I601" ca="1">INDIRECT("'"&amp;$A601&amp;"'!t"&amp;$B601+59)</f>
        <v>0</v>
      </c>
    </row>
    <row r="602" spans="1:9" x14ac:dyDescent="0.35">
      <c r="A602" s="180">
        <f t="shared" si="10"/>
        <v>15</v>
      </c>
      <c r="B602" s="180">
        <f>COUNTIF(A$1:A602,A602)</f>
        <v>29</v>
      </c>
      <c r="C602" s="180">
        <f t="array" aca="1" ref="C602" ca="1">INDIRECT("'"&amp;A602&amp;"'!F"&amp;B602+59)</f>
        <v>0</v>
      </c>
      <c r="D602" s="180">
        <f t="array" aca="1" ref="D602" ca="1">INDIRECT("'"&amp;$A602&amp;"'!O"&amp;$B602+59)</f>
        <v>0</v>
      </c>
      <c r="E602" s="180">
        <f t="array" aca="1" ref="E602" ca="1">INDIRECT("'"&amp;$A602&amp;"'!P"&amp;$B602+59)</f>
        <v>0</v>
      </c>
      <c r="F602" s="180">
        <f t="array" aca="1" ref="F602" ca="1">INDIRECT("'"&amp;$A602&amp;"'!Q"&amp;$B602+59)</f>
        <v>0</v>
      </c>
      <c r="G602" s="180">
        <f t="array" aca="1" ref="G602" ca="1">INDIRECT("'"&amp;$A602&amp;"'!R"&amp;$B602+59)</f>
        <v>0</v>
      </c>
      <c r="H602" s="180">
        <f t="array" aca="1" ref="H602" ca="1">INDIRECT("'"&amp;$A602&amp;"'!S"&amp;$B602+59)</f>
        <v>0</v>
      </c>
      <c r="I602" s="180">
        <f t="array" aca="1" ref="I602" ca="1">INDIRECT("'"&amp;$A602&amp;"'!t"&amp;$B602+59)</f>
        <v>0</v>
      </c>
    </row>
    <row r="603" spans="1:9" x14ac:dyDescent="0.35">
      <c r="A603" s="180">
        <f t="shared" si="10"/>
        <v>15</v>
      </c>
      <c r="B603" s="180">
        <f>COUNTIF(A$1:A603,A603)</f>
        <v>30</v>
      </c>
      <c r="C603" s="180">
        <f t="array" aca="1" ref="C603" ca="1">INDIRECT("'"&amp;A603&amp;"'!F"&amp;B603+59)</f>
        <v>0</v>
      </c>
      <c r="D603" s="180">
        <f t="array" aca="1" ref="D603" ca="1">INDIRECT("'"&amp;$A603&amp;"'!O"&amp;$B603+59)</f>
        <v>0</v>
      </c>
      <c r="E603" s="180">
        <f t="array" aca="1" ref="E603" ca="1">INDIRECT("'"&amp;$A603&amp;"'!P"&amp;$B603+59)</f>
        <v>0</v>
      </c>
      <c r="F603" s="180">
        <f t="array" aca="1" ref="F603" ca="1">INDIRECT("'"&amp;$A603&amp;"'!Q"&amp;$B603+59)</f>
        <v>0</v>
      </c>
      <c r="G603" s="180">
        <f t="array" aca="1" ref="G603" ca="1">INDIRECT("'"&amp;$A603&amp;"'!R"&amp;$B603+59)</f>
        <v>0</v>
      </c>
      <c r="H603" s="180">
        <f t="array" aca="1" ref="H603" ca="1">INDIRECT("'"&amp;$A603&amp;"'!S"&amp;$B603+59)</f>
        <v>0</v>
      </c>
      <c r="I603" s="180">
        <f t="array" aca="1" ref="I603" ca="1">INDIRECT("'"&amp;$A603&amp;"'!t"&amp;$B603+59)</f>
        <v>0</v>
      </c>
    </row>
    <row r="604" spans="1:9" x14ac:dyDescent="0.35">
      <c r="A604" s="180">
        <f t="shared" si="10"/>
        <v>15</v>
      </c>
      <c r="B604" s="180">
        <f>COUNTIF(A$1:A604,A604)</f>
        <v>31</v>
      </c>
      <c r="C604" s="180">
        <f t="array" aca="1" ref="C604" ca="1">INDIRECT("'"&amp;A604&amp;"'!F"&amp;B604+59)</f>
        <v>0</v>
      </c>
      <c r="D604" s="180">
        <f t="array" aca="1" ref="D604" ca="1">INDIRECT("'"&amp;$A604&amp;"'!O"&amp;$B604+59)</f>
        <v>0</v>
      </c>
      <c r="E604" s="180">
        <f t="array" aca="1" ref="E604" ca="1">INDIRECT("'"&amp;$A604&amp;"'!P"&amp;$B604+59)</f>
        <v>0</v>
      </c>
      <c r="F604" s="180">
        <f t="array" aca="1" ref="F604" ca="1">INDIRECT("'"&amp;$A604&amp;"'!Q"&amp;$B604+59)</f>
        <v>0</v>
      </c>
      <c r="G604" s="180">
        <f t="array" aca="1" ref="G604" ca="1">INDIRECT("'"&amp;$A604&amp;"'!R"&amp;$B604+59)</f>
        <v>0</v>
      </c>
      <c r="H604" s="180">
        <f t="array" aca="1" ref="H604" ca="1">INDIRECT("'"&amp;$A604&amp;"'!S"&amp;$B604+59)</f>
        <v>0</v>
      </c>
      <c r="I604" s="180">
        <f t="array" aca="1" ref="I604" ca="1">INDIRECT("'"&amp;$A604&amp;"'!t"&amp;$B604+59)</f>
        <v>0</v>
      </c>
    </row>
    <row r="605" spans="1:9" x14ac:dyDescent="0.35">
      <c r="A605" s="180">
        <f t="shared" si="10"/>
        <v>15</v>
      </c>
      <c r="B605" s="180">
        <f>COUNTIF(A$1:A605,A605)</f>
        <v>32</v>
      </c>
      <c r="C605" s="180">
        <f t="array" aca="1" ref="C605" ca="1">INDIRECT("'"&amp;A605&amp;"'!F"&amp;B605+59)</f>
        <v>0</v>
      </c>
      <c r="D605" s="180">
        <f t="array" aca="1" ref="D605" ca="1">INDIRECT("'"&amp;$A605&amp;"'!O"&amp;$B605+59)</f>
        <v>0</v>
      </c>
      <c r="E605" s="180">
        <f t="array" aca="1" ref="E605" ca="1">INDIRECT("'"&amp;$A605&amp;"'!P"&amp;$B605+59)</f>
        <v>0</v>
      </c>
      <c r="F605" s="180">
        <f t="array" aca="1" ref="F605" ca="1">INDIRECT("'"&amp;$A605&amp;"'!Q"&amp;$B605+59)</f>
        <v>0</v>
      </c>
      <c r="G605" s="180">
        <f t="array" aca="1" ref="G605" ca="1">INDIRECT("'"&amp;$A605&amp;"'!R"&amp;$B605+59)</f>
        <v>0</v>
      </c>
      <c r="H605" s="180">
        <f t="array" aca="1" ref="H605" ca="1">INDIRECT("'"&amp;$A605&amp;"'!S"&amp;$B605+59)</f>
        <v>0</v>
      </c>
      <c r="I605" s="180">
        <f t="array" aca="1" ref="I605" ca="1">INDIRECT("'"&amp;$A605&amp;"'!t"&amp;$B605+59)</f>
        <v>0</v>
      </c>
    </row>
    <row r="606" spans="1:9" x14ac:dyDescent="0.35">
      <c r="A606" s="180">
        <f t="shared" si="10"/>
        <v>15</v>
      </c>
      <c r="B606" s="180">
        <f>COUNTIF(A$1:A606,A606)</f>
        <v>33</v>
      </c>
      <c r="C606" s="180">
        <f t="array" aca="1" ref="C606" ca="1">INDIRECT("'"&amp;A606&amp;"'!F"&amp;B606+59)</f>
        <v>0</v>
      </c>
      <c r="D606" s="180">
        <f t="array" aca="1" ref="D606" ca="1">INDIRECT("'"&amp;$A606&amp;"'!O"&amp;$B606+59)</f>
        <v>0</v>
      </c>
      <c r="E606" s="180">
        <f t="array" aca="1" ref="E606" ca="1">INDIRECT("'"&amp;$A606&amp;"'!P"&amp;$B606+59)</f>
        <v>0</v>
      </c>
      <c r="F606" s="180">
        <f t="array" aca="1" ref="F606" ca="1">INDIRECT("'"&amp;$A606&amp;"'!Q"&amp;$B606+59)</f>
        <v>0</v>
      </c>
      <c r="G606" s="180">
        <f t="array" aca="1" ref="G606" ca="1">INDIRECT("'"&amp;$A606&amp;"'!R"&amp;$B606+59)</f>
        <v>0</v>
      </c>
      <c r="H606" s="180">
        <f t="array" aca="1" ref="H606" ca="1">INDIRECT("'"&amp;$A606&amp;"'!S"&amp;$B606+59)</f>
        <v>0</v>
      </c>
      <c r="I606" s="180">
        <f t="array" aca="1" ref="I606" ca="1">INDIRECT("'"&amp;$A606&amp;"'!t"&amp;$B606+59)</f>
        <v>0</v>
      </c>
    </row>
    <row r="607" spans="1:9" x14ac:dyDescent="0.35">
      <c r="A607" s="180">
        <f t="shared" si="10"/>
        <v>15</v>
      </c>
      <c r="B607" s="180">
        <f>COUNTIF(A$1:A607,A607)</f>
        <v>34</v>
      </c>
      <c r="C607" s="180">
        <f t="array" aca="1" ref="C607" ca="1">INDIRECT("'"&amp;A607&amp;"'!F"&amp;B607+59)</f>
        <v>0</v>
      </c>
      <c r="D607" s="180">
        <f t="array" aca="1" ref="D607" ca="1">INDIRECT("'"&amp;$A607&amp;"'!O"&amp;$B607+59)</f>
        <v>0</v>
      </c>
      <c r="E607" s="180">
        <f t="array" aca="1" ref="E607" ca="1">INDIRECT("'"&amp;$A607&amp;"'!P"&amp;$B607+59)</f>
        <v>0</v>
      </c>
      <c r="F607" s="180">
        <f t="array" aca="1" ref="F607" ca="1">INDIRECT("'"&amp;$A607&amp;"'!Q"&amp;$B607+59)</f>
        <v>0</v>
      </c>
      <c r="G607" s="180">
        <f t="array" aca="1" ref="G607" ca="1">INDIRECT("'"&amp;$A607&amp;"'!R"&amp;$B607+59)</f>
        <v>0</v>
      </c>
      <c r="H607" s="180">
        <f t="array" aca="1" ref="H607" ca="1">INDIRECT("'"&amp;$A607&amp;"'!S"&amp;$B607+59)</f>
        <v>0</v>
      </c>
      <c r="I607" s="180">
        <f t="array" aca="1" ref="I607" ca="1">INDIRECT("'"&amp;$A607&amp;"'!t"&amp;$B607+59)</f>
        <v>0</v>
      </c>
    </row>
    <row r="608" spans="1:9" x14ac:dyDescent="0.35">
      <c r="A608" s="180">
        <f t="shared" si="10"/>
        <v>15</v>
      </c>
      <c r="B608" s="180">
        <f>COUNTIF(A$1:A608,A608)</f>
        <v>35</v>
      </c>
      <c r="C608" s="180">
        <f t="array" aca="1" ref="C608" ca="1">INDIRECT("'"&amp;A608&amp;"'!F"&amp;B608+59)</f>
        <v>0</v>
      </c>
      <c r="D608" s="180">
        <f t="array" aca="1" ref="D608" ca="1">INDIRECT("'"&amp;$A608&amp;"'!O"&amp;$B608+59)</f>
        <v>0</v>
      </c>
      <c r="E608" s="180">
        <f t="array" aca="1" ref="E608" ca="1">INDIRECT("'"&amp;$A608&amp;"'!P"&amp;$B608+59)</f>
        <v>0</v>
      </c>
      <c r="F608" s="180">
        <f t="array" aca="1" ref="F608" ca="1">INDIRECT("'"&amp;$A608&amp;"'!Q"&amp;$B608+59)</f>
        <v>0</v>
      </c>
      <c r="G608" s="180">
        <f t="array" aca="1" ref="G608" ca="1">INDIRECT("'"&amp;$A608&amp;"'!R"&amp;$B608+59)</f>
        <v>0</v>
      </c>
      <c r="H608" s="180">
        <f t="array" aca="1" ref="H608" ca="1">INDIRECT("'"&amp;$A608&amp;"'!S"&amp;$B608+59)</f>
        <v>0</v>
      </c>
      <c r="I608" s="180">
        <f t="array" aca="1" ref="I608" ca="1">INDIRECT("'"&amp;$A608&amp;"'!t"&amp;$B608+59)</f>
        <v>0</v>
      </c>
    </row>
    <row r="609" spans="1:9" x14ac:dyDescent="0.35">
      <c r="A609" s="180">
        <f t="shared" si="10"/>
        <v>15</v>
      </c>
      <c r="B609" s="180">
        <f>COUNTIF(A$1:A609,A609)</f>
        <v>36</v>
      </c>
      <c r="C609" s="180">
        <f t="array" aca="1" ref="C609" ca="1">INDIRECT("'"&amp;A609&amp;"'!F"&amp;B609+59)</f>
        <v>0</v>
      </c>
      <c r="D609" s="180">
        <f t="array" aca="1" ref="D609" ca="1">INDIRECT("'"&amp;$A609&amp;"'!O"&amp;$B609+59)</f>
        <v>0</v>
      </c>
      <c r="E609" s="180">
        <f t="array" aca="1" ref="E609" ca="1">INDIRECT("'"&amp;$A609&amp;"'!P"&amp;$B609+59)</f>
        <v>0</v>
      </c>
      <c r="F609" s="180">
        <f t="array" aca="1" ref="F609" ca="1">INDIRECT("'"&amp;$A609&amp;"'!Q"&amp;$B609+59)</f>
        <v>0</v>
      </c>
      <c r="G609" s="180">
        <f t="array" aca="1" ref="G609" ca="1">INDIRECT("'"&amp;$A609&amp;"'!R"&amp;$B609+59)</f>
        <v>0</v>
      </c>
      <c r="H609" s="180">
        <f t="array" aca="1" ref="H609" ca="1">INDIRECT("'"&amp;$A609&amp;"'!S"&amp;$B609+59)</f>
        <v>0</v>
      </c>
      <c r="I609" s="180">
        <f t="array" aca="1" ref="I609" ca="1">INDIRECT("'"&amp;$A609&amp;"'!t"&amp;$B609+59)</f>
        <v>0</v>
      </c>
    </row>
    <row r="610" spans="1:9" x14ac:dyDescent="0.35">
      <c r="A610" s="180">
        <f t="shared" si="10"/>
        <v>15</v>
      </c>
      <c r="B610" s="180">
        <f>COUNTIF(A$1:A610,A610)</f>
        <v>37</v>
      </c>
      <c r="C610" s="180">
        <f t="array" aca="1" ref="C610" ca="1">INDIRECT("'"&amp;A610&amp;"'!F"&amp;B610+59)</f>
        <v>0</v>
      </c>
      <c r="D610" s="180">
        <f t="array" aca="1" ref="D610" ca="1">INDIRECT("'"&amp;$A610&amp;"'!O"&amp;$B610+59)</f>
        <v>0</v>
      </c>
      <c r="E610" s="180">
        <f t="array" aca="1" ref="E610" ca="1">INDIRECT("'"&amp;$A610&amp;"'!P"&amp;$B610+59)</f>
        <v>0</v>
      </c>
      <c r="F610" s="180">
        <f t="array" aca="1" ref="F610" ca="1">INDIRECT("'"&amp;$A610&amp;"'!Q"&amp;$B610+59)</f>
        <v>0</v>
      </c>
      <c r="G610" s="180">
        <f t="array" aca="1" ref="G610" ca="1">INDIRECT("'"&amp;$A610&amp;"'!R"&amp;$B610+59)</f>
        <v>0</v>
      </c>
      <c r="H610" s="180">
        <f t="array" aca="1" ref="H610" ca="1">INDIRECT("'"&amp;$A610&amp;"'!S"&amp;$B610+59)</f>
        <v>0</v>
      </c>
      <c r="I610" s="180">
        <f t="array" aca="1" ref="I610" ca="1">INDIRECT("'"&amp;$A610&amp;"'!t"&amp;$B610+59)</f>
        <v>0</v>
      </c>
    </row>
    <row r="611" spans="1:9" x14ac:dyDescent="0.35">
      <c r="A611" s="180">
        <f t="shared" si="10"/>
        <v>15</v>
      </c>
      <c r="B611" s="180">
        <f>COUNTIF(A$1:A611,A611)</f>
        <v>38</v>
      </c>
      <c r="C611" s="180">
        <f t="array" aca="1" ref="C611" ca="1">INDIRECT("'"&amp;A611&amp;"'!F"&amp;B611+59)</f>
        <v>0</v>
      </c>
      <c r="D611" s="180">
        <f t="array" aca="1" ref="D611" ca="1">INDIRECT("'"&amp;$A611&amp;"'!O"&amp;$B611+59)</f>
        <v>0</v>
      </c>
      <c r="E611" s="180">
        <f t="array" aca="1" ref="E611" ca="1">INDIRECT("'"&amp;$A611&amp;"'!P"&amp;$B611+59)</f>
        <v>0</v>
      </c>
      <c r="F611" s="180">
        <f t="array" aca="1" ref="F611" ca="1">INDIRECT("'"&amp;$A611&amp;"'!Q"&amp;$B611+59)</f>
        <v>0</v>
      </c>
      <c r="G611" s="180">
        <f t="array" aca="1" ref="G611" ca="1">INDIRECT("'"&amp;$A611&amp;"'!R"&amp;$B611+59)</f>
        <v>0</v>
      </c>
      <c r="H611" s="180">
        <f t="array" aca="1" ref="H611" ca="1">INDIRECT("'"&amp;$A611&amp;"'!S"&amp;$B611+59)</f>
        <v>0</v>
      </c>
      <c r="I611" s="180">
        <f t="array" aca="1" ref="I611" ca="1">INDIRECT("'"&amp;$A611&amp;"'!t"&amp;$B611+59)</f>
        <v>0</v>
      </c>
    </row>
    <row r="612" spans="1:9" x14ac:dyDescent="0.35">
      <c r="A612" s="180">
        <f t="shared" si="10"/>
        <v>15</v>
      </c>
      <c r="B612" s="180">
        <f>COUNTIF(A$1:A612,A612)</f>
        <v>39</v>
      </c>
      <c r="C612" s="180">
        <f t="array" aca="1" ref="C612" ca="1">INDIRECT("'"&amp;A612&amp;"'!F"&amp;B612+59)</f>
        <v>0</v>
      </c>
      <c r="D612" s="180">
        <f t="array" aca="1" ref="D612" ca="1">INDIRECT("'"&amp;$A612&amp;"'!O"&amp;$B612+59)</f>
        <v>0</v>
      </c>
      <c r="E612" s="180">
        <f t="array" aca="1" ref="E612" ca="1">INDIRECT("'"&amp;$A612&amp;"'!P"&amp;$B612+59)</f>
        <v>0</v>
      </c>
      <c r="F612" s="180">
        <f t="array" aca="1" ref="F612" ca="1">INDIRECT("'"&amp;$A612&amp;"'!Q"&amp;$B612+59)</f>
        <v>0</v>
      </c>
      <c r="G612" s="180">
        <f t="array" aca="1" ref="G612" ca="1">INDIRECT("'"&amp;$A612&amp;"'!R"&amp;$B612+59)</f>
        <v>0</v>
      </c>
      <c r="H612" s="180">
        <f t="array" aca="1" ref="H612" ca="1">INDIRECT("'"&amp;$A612&amp;"'!S"&amp;$B612+59)</f>
        <v>0</v>
      </c>
      <c r="I612" s="180">
        <f t="array" aca="1" ref="I612" ca="1">INDIRECT("'"&amp;$A612&amp;"'!t"&amp;$B612+59)</f>
        <v>0</v>
      </c>
    </row>
    <row r="613" spans="1:9" x14ac:dyDescent="0.35">
      <c r="A613" s="180">
        <f t="shared" si="10"/>
        <v>15</v>
      </c>
      <c r="B613" s="180">
        <f>COUNTIF(A$1:A613,A613)</f>
        <v>40</v>
      </c>
      <c r="C613" s="180">
        <f t="array" aca="1" ref="C613" ca="1">INDIRECT("'"&amp;A613&amp;"'!F"&amp;B613+59)</f>
        <v>0</v>
      </c>
      <c r="D613" s="180">
        <f t="array" aca="1" ref="D613" ca="1">INDIRECT("'"&amp;$A613&amp;"'!O"&amp;$B613+59)</f>
        <v>0</v>
      </c>
      <c r="E613" s="180">
        <f t="array" aca="1" ref="E613" ca="1">INDIRECT("'"&amp;$A613&amp;"'!P"&amp;$B613+59)</f>
        <v>0</v>
      </c>
      <c r="F613" s="180">
        <f t="array" aca="1" ref="F613" ca="1">INDIRECT("'"&amp;$A613&amp;"'!Q"&amp;$B613+59)</f>
        <v>0</v>
      </c>
      <c r="G613" s="180">
        <f t="array" aca="1" ref="G613" ca="1">INDIRECT("'"&amp;$A613&amp;"'!R"&amp;$B613+59)</f>
        <v>0</v>
      </c>
      <c r="H613" s="180">
        <f t="array" aca="1" ref="H613" ca="1">INDIRECT("'"&amp;$A613&amp;"'!S"&amp;$B613+59)</f>
        <v>0</v>
      </c>
      <c r="I613" s="180">
        <f t="array" aca="1" ref="I613" ca="1">INDIRECT("'"&amp;$A613&amp;"'!t"&amp;$B613+59)</f>
        <v>0</v>
      </c>
    </row>
    <row r="614" spans="1:9" x14ac:dyDescent="0.35">
      <c r="A614" s="180">
        <f t="shared" si="10"/>
        <v>15</v>
      </c>
      <c r="B614" s="180">
        <f>COUNTIF(A$1:A614,A614)</f>
        <v>41</v>
      </c>
      <c r="C614" s="180">
        <f t="array" aca="1" ref="C614" ca="1">INDIRECT("'"&amp;A614&amp;"'!F"&amp;B614+59)</f>
        <v>0</v>
      </c>
      <c r="D614" s="180">
        <f t="array" aca="1" ref="D614" ca="1">INDIRECT("'"&amp;$A614&amp;"'!O"&amp;$B614+59)</f>
        <v>0</v>
      </c>
      <c r="E614" s="180">
        <f t="array" aca="1" ref="E614" ca="1">INDIRECT("'"&amp;$A614&amp;"'!P"&amp;$B614+59)</f>
        <v>0</v>
      </c>
      <c r="F614" s="180">
        <f t="array" aca="1" ref="F614" ca="1">INDIRECT("'"&amp;$A614&amp;"'!Q"&amp;$B614+59)</f>
        <v>0</v>
      </c>
      <c r="G614" s="180">
        <f t="array" aca="1" ref="G614" ca="1">INDIRECT("'"&amp;$A614&amp;"'!R"&amp;$B614+59)</f>
        <v>0</v>
      </c>
      <c r="H614" s="180">
        <f t="array" aca="1" ref="H614" ca="1">INDIRECT("'"&amp;$A614&amp;"'!S"&amp;$B614+59)</f>
        <v>0</v>
      </c>
      <c r="I614" s="180">
        <f t="array" aca="1" ref="I614" ca="1">INDIRECT("'"&amp;$A614&amp;"'!t"&amp;$B614+59)</f>
        <v>0</v>
      </c>
    </row>
    <row r="615" spans="1:9" x14ac:dyDescent="0.35">
      <c r="A615" s="180">
        <f t="shared" si="10"/>
        <v>16</v>
      </c>
      <c r="B615" s="180">
        <f>COUNTIF(A$1:A615,A615)</f>
        <v>1</v>
      </c>
      <c r="C615" s="180">
        <f t="array" aca="1" ref="C615" ca="1">INDIRECT("'"&amp;A615&amp;"'!F"&amp;B615+59)</f>
        <v>0</v>
      </c>
      <c r="D615" s="180">
        <f t="array" aca="1" ref="D615" ca="1">INDIRECT("'"&amp;$A615&amp;"'!O"&amp;$B615+59)</f>
        <v>0</v>
      </c>
      <c r="E615" s="180">
        <f t="array" aca="1" ref="E615" ca="1">INDIRECT("'"&amp;$A615&amp;"'!P"&amp;$B615+59)</f>
        <v>0</v>
      </c>
      <c r="F615" s="180">
        <f t="array" aca="1" ref="F615" ca="1">INDIRECT("'"&amp;$A615&amp;"'!Q"&amp;$B615+59)</f>
        <v>0</v>
      </c>
      <c r="G615" s="180">
        <f t="array" aca="1" ref="G615" ca="1">INDIRECT("'"&amp;$A615&amp;"'!R"&amp;$B615+59)</f>
        <v>0</v>
      </c>
      <c r="H615" s="180">
        <f t="array" aca="1" ref="H615" ca="1">INDIRECT("'"&amp;$A615&amp;"'!S"&amp;$B615+59)</f>
        <v>0</v>
      </c>
      <c r="I615" s="180">
        <f t="array" aca="1" ref="I615" ca="1">INDIRECT("'"&amp;$A615&amp;"'!t"&amp;$B615+59)</f>
        <v>0</v>
      </c>
    </row>
    <row r="616" spans="1:9" x14ac:dyDescent="0.35">
      <c r="A616" s="180">
        <f t="shared" si="10"/>
        <v>16</v>
      </c>
      <c r="B616" s="180">
        <f>COUNTIF(A$1:A616,A616)</f>
        <v>2</v>
      </c>
      <c r="C616" s="180">
        <f t="array" aca="1" ref="C616" ca="1">INDIRECT("'"&amp;A616&amp;"'!F"&amp;B616+59)</f>
        <v>0</v>
      </c>
      <c r="D616" s="180">
        <f t="array" aca="1" ref="D616" ca="1">INDIRECT("'"&amp;$A616&amp;"'!O"&amp;$B616+59)</f>
        <v>0</v>
      </c>
      <c r="E616" s="180">
        <f t="array" aca="1" ref="E616" ca="1">INDIRECT("'"&amp;$A616&amp;"'!P"&amp;$B616+59)</f>
        <v>0</v>
      </c>
      <c r="F616" s="180">
        <f t="array" aca="1" ref="F616" ca="1">INDIRECT("'"&amp;$A616&amp;"'!Q"&amp;$B616+59)</f>
        <v>0</v>
      </c>
      <c r="G616" s="180">
        <f t="array" aca="1" ref="G616" ca="1">INDIRECT("'"&amp;$A616&amp;"'!R"&amp;$B616+59)</f>
        <v>0</v>
      </c>
      <c r="H616" s="180">
        <f t="array" aca="1" ref="H616" ca="1">INDIRECT("'"&amp;$A616&amp;"'!S"&amp;$B616+59)</f>
        <v>0</v>
      </c>
      <c r="I616" s="180">
        <f t="array" aca="1" ref="I616" ca="1">INDIRECT("'"&amp;$A616&amp;"'!t"&amp;$B616+59)</f>
        <v>0</v>
      </c>
    </row>
    <row r="617" spans="1:9" x14ac:dyDescent="0.35">
      <c r="A617" s="180">
        <f t="shared" si="10"/>
        <v>16</v>
      </c>
      <c r="B617" s="180">
        <f>COUNTIF(A$1:A617,A617)</f>
        <v>3</v>
      </c>
      <c r="C617" s="180">
        <f t="array" aca="1" ref="C617" ca="1">INDIRECT("'"&amp;A617&amp;"'!F"&amp;B617+59)</f>
        <v>0</v>
      </c>
      <c r="D617" s="180">
        <f t="array" aca="1" ref="D617" ca="1">INDIRECT("'"&amp;$A617&amp;"'!O"&amp;$B617+59)</f>
        <v>0</v>
      </c>
      <c r="E617" s="180">
        <f t="array" aca="1" ref="E617" ca="1">INDIRECT("'"&amp;$A617&amp;"'!P"&amp;$B617+59)</f>
        <v>0</v>
      </c>
      <c r="F617" s="180">
        <f t="array" aca="1" ref="F617" ca="1">INDIRECT("'"&amp;$A617&amp;"'!Q"&amp;$B617+59)</f>
        <v>0</v>
      </c>
      <c r="G617" s="180">
        <f t="array" aca="1" ref="G617" ca="1">INDIRECT("'"&amp;$A617&amp;"'!R"&amp;$B617+59)</f>
        <v>0</v>
      </c>
      <c r="H617" s="180">
        <f t="array" aca="1" ref="H617" ca="1">INDIRECT("'"&amp;$A617&amp;"'!S"&amp;$B617+59)</f>
        <v>0</v>
      </c>
      <c r="I617" s="180">
        <f t="array" aca="1" ref="I617" ca="1">INDIRECT("'"&amp;$A617&amp;"'!t"&amp;$B617+59)</f>
        <v>0</v>
      </c>
    </row>
    <row r="618" spans="1:9" x14ac:dyDescent="0.35">
      <c r="A618" s="180">
        <f t="shared" si="10"/>
        <v>16</v>
      </c>
      <c r="B618" s="180">
        <f>COUNTIF(A$1:A618,A618)</f>
        <v>4</v>
      </c>
      <c r="C618" s="180">
        <f t="array" aca="1" ref="C618" ca="1">INDIRECT("'"&amp;A618&amp;"'!F"&amp;B618+59)</f>
        <v>0</v>
      </c>
      <c r="D618" s="180">
        <f t="array" aca="1" ref="D618" ca="1">INDIRECT("'"&amp;$A618&amp;"'!O"&amp;$B618+59)</f>
        <v>0</v>
      </c>
      <c r="E618" s="180">
        <f t="array" aca="1" ref="E618" ca="1">INDIRECT("'"&amp;$A618&amp;"'!P"&amp;$B618+59)</f>
        <v>0</v>
      </c>
      <c r="F618" s="180">
        <f t="array" aca="1" ref="F618" ca="1">INDIRECT("'"&amp;$A618&amp;"'!Q"&amp;$B618+59)</f>
        <v>0</v>
      </c>
      <c r="G618" s="180">
        <f t="array" aca="1" ref="G618" ca="1">INDIRECT("'"&amp;$A618&amp;"'!R"&amp;$B618+59)</f>
        <v>0</v>
      </c>
      <c r="H618" s="180">
        <f t="array" aca="1" ref="H618" ca="1">INDIRECT("'"&amp;$A618&amp;"'!S"&amp;$B618+59)</f>
        <v>0</v>
      </c>
      <c r="I618" s="180">
        <f t="array" aca="1" ref="I618" ca="1">INDIRECT("'"&amp;$A618&amp;"'!t"&amp;$B618+59)</f>
        <v>0</v>
      </c>
    </row>
    <row r="619" spans="1:9" x14ac:dyDescent="0.35">
      <c r="A619" s="180">
        <f t="shared" si="10"/>
        <v>16</v>
      </c>
      <c r="B619" s="180">
        <f>COUNTIF(A$1:A619,A619)</f>
        <v>5</v>
      </c>
      <c r="C619" s="180">
        <f t="array" aca="1" ref="C619" ca="1">INDIRECT("'"&amp;A619&amp;"'!F"&amp;B619+59)</f>
        <v>0</v>
      </c>
      <c r="D619" s="180">
        <f t="array" aca="1" ref="D619" ca="1">INDIRECT("'"&amp;$A619&amp;"'!O"&amp;$B619+59)</f>
        <v>0</v>
      </c>
      <c r="E619" s="180">
        <f t="array" aca="1" ref="E619" ca="1">INDIRECT("'"&amp;$A619&amp;"'!P"&amp;$B619+59)</f>
        <v>0</v>
      </c>
      <c r="F619" s="180">
        <f t="array" aca="1" ref="F619" ca="1">INDIRECT("'"&amp;$A619&amp;"'!Q"&amp;$B619+59)</f>
        <v>0</v>
      </c>
      <c r="G619" s="180">
        <f t="array" aca="1" ref="G619" ca="1">INDIRECT("'"&amp;$A619&amp;"'!R"&amp;$B619+59)</f>
        <v>0</v>
      </c>
      <c r="H619" s="180">
        <f t="array" aca="1" ref="H619" ca="1">INDIRECT("'"&amp;$A619&amp;"'!S"&amp;$B619+59)</f>
        <v>0</v>
      </c>
      <c r="I619" s="180">
        <f t="array" aca="1" ref="I619" ca="1">INDIRECT("'"&amp;$A619&amp;"'!t"&amp;$B619+59)</f>
        <v>0</v>
      </c>
    </row>
    <row r="620" spans="1:9" x14ac:dyDescent="0.35">
      <c r="A620" s="180">
        <f t="shared" si="10"/>
        <v>16</v>
      </c>
      <c r="B620" s="180">
        <f>COUNTIF(A$1:A620,A620)</f>
        <v>6</v>
      </c>
      <c r="C620" s="180">
        <f t="array" aca="1" ref="C620" ca="1">INDIRECT("'"&amp;A620&amp;"'!F"&amp;B620+59)</f>
        <v>0</v>
      </c>
      <c r="D620" s="180">
        <f t="array" aca="1" ref="D620" ca="1">INDIRECT("'"&amp;$A620&amp;"'!O"&amp;$B620+59)</f>
        <v>0</v>
      </c>
      <c r="E620" s="180">
        <f t="array" aca="1" ref="E620" ca="1">INDIRECT("'"&amp;$A620&amp;"'!P"&amp;$B620+59)</f>
        <v>0</v>
      </c>
      <c r="F620" s="180">
        <f t="array" aca="1" ref="F620" ca="1">INDIRECT("'"&amp;$A620&amp;"'!Q"&amp;$B620+59)</f>
        <v>0</v>
      </c>
      <c r="G620" s="180">
        <f t="array" aca="1" ref="G620" ca="1">INDIRECT("'"&amp;$A620&amp;"'!R"&amp;$B620+59)</f>
        <v>0</v>
      </c>
      <c r="H620" s="180">
        <f t="array" aca="1" ref="H620" ca="1">INDIRECT("'"&amp;$A620&amp;"'!S"&amp;$B620+59)</f>
        <v>0</v>
      </c>
      <c r="I620" s="180">
        <f t="array" aca="1" ref="I620" ca="1">INDIRECT("'"&amp;$A620&amp;"'!t"&amp;$B620+59)</f>
        <v>0</v>
      </c>
    </row>
    <row r="621" spans="1:9" x14ac:dyDescent="0.35">
      <c r="A621" s="180">
        <f t="shared" si="10"/>
        <v>16</v>
      </c>
      <c r="B621" s="180">
        <f>COUNTIF(A$1:A621,A621)</f>
        <v>7</v>
      </c>
      <c r="C621" s="180">
        <f t="array" aca="1" ref="C621" ca="1">INDIRECT("'"&amp;A621&amp;"'!F"&amp;B621+59)</f>
        <v>0</v>
      </c>
      <c r="D621" s="180">
        <f t="array" aca="1" ref="D621" ca="1">INDIRECT("'"&amp;$A621&amp;"'!O"&amp;$B621+59)</f>
        <v>0</v>
      </c>
      <c r="E621" s="180">
        <f t="array" aca="1" ref="E621" ca="1">INDIRECT("'"&amp;$A621&amp;"'!P"&amp;$B621+59)</f>
        <v>0</v>
      </c>
      <c r="F621" s="180">
        <f t="array" aca="1" ref="F621" ca="1">INDIRECT("'"&amp;$A621&amp;"'!Q"&amp;$B621+59)</f>
        <v>0</v>
      </c>
      <c r="G621" s="180">
        <f t="array" aca="1" ref="G621" ca="1">INDIRECT("'"&amp;$A621&amp;"'!R"&amp;$B621+59)</f>
        <v>0</v>
      </c>
      <c r="H621" s="180">
        <f t="array" aca="1" ref="H621" ca="1">INDIRECT("'"&amp;$A621&amp;"'!S"&amp;$B621+59)</f>
        <v>0</v>
      </c>
      <c r="I621" s="180">
        <f t="array" aca="1" ref="I621" ca="1">INDIRECT("'"&amp;$A621&amp;"'!t"&amp;$B621+59)</f>
        <v>0</v>
      </c>
    </row>
    <row r="622" spans="1:9" x14ac:dyDescent="0.35">
      <c r="A622" s="180">
        <f t="shared" si="10"/>
        <v>16</v>
      </c>
      <c r="B622" s="180">
        <f>COUNTIF(A$1:A622,A622)</f>
        <v>8</v>
      </c>
      <c r="C622" s="180">
        <f t="array" aca="1" ref="C622" ca="1">INDIRECT("'"&amp;A622&amp;"'!F"&amp;B622+59)</f>
        <v>0</v>
      </c>
      <c r="D622" s="180">
        <f t="array" aca="1" ref="D622" ca="1">INDIRECT("'"&amp;$A622&amp;"'!O"&amp;$B622+59)</f>
        <v>0</v>
      </c>
      <c r="E622" s="180">
        <f t="array" aca="1" ref="E622" ca="1">INDIRECT("'"&amp;$A622&amp;"'!P"&amp;$B622+59)</f>
        <v>0</v>
      </c>
      <c r="F622" s="180">
        <f t="array" aca="1" ref="F622" ca="1">INDIRECT("'"&amp;$A622&amp;"'!Q"&amp;$B622+59)</f>
        <v>0</v>
      </c>
      <c r="G622" s="180">
        <f t="array" aca="1" ref="G622" ca="1">INDIRECT("'"&amp;$A622&amp;"'!R"&amp;$B622+59)</f>
        <v>0</v>
      </c>
      <c r="H622" s="180">
        <f t="array" aca="1" ref="H622" ca="1">INDIRECT("'"&amp;$A622&amp;"'!S"&amp;$B622+59)</f>
        <v>0</v>
      </c>
      <c r="I622" s="180">
        <f t="array" aca="1" ref="I622" ca="1">INDIRECT("'"&amp;$A622&amp;"'!t"&amp;$B622+59)</f>
        <v>0</v>
      </c>
    </row>
    <row r="623" spans="1:9" x14ac:dyDescent="0.35">
      <c r="A623" s="180">
        <f t="shared" si="10"/>
        <v>16</v>
      </c>
      <c r="B623" s="180">
        <f>COUNTIF(A$1:A623,A623)</f>
        <v>9</v>
      </c>
      <c r="C623" s="180">
        <f t="array" aca="1" ref="C623" ca="1">INDIRECT("'"&amp;A623&amp;"'!F"&amp;B623+59)</f>
        <v>0</v>
      </c>
      <c r="D623" s="180">
        <f t="array" aca="1" ref="D623" ca="1">INDIRECT("'"&amp;$A623&amp;"'!O"&amp;$B623+59)</f>
        <v>0</v>
      </c>
      <c r="E623" s="180">
        <f t="array" aca="1" ref="E623" ca="1">INDIRECT("'"&amp;$A623&amp;"'!P"&amp;$B623+59)</f>
        <v>0</v>
      </c>
      <c r="F623" s="180">
        <f t="array" aca="1" ref="F623" ca="1">INDIRECT("'"&amp;$A623&amp;"'!Q"&amp;$B623+59)</f>
        <v>0</v>
      </c>
      <c r="G623" s="180">
        <f t="array" aca="1" ref="G623" ca="1">INDIRECT("'"&amp;$A623&amp;"'!R"&amp;$B623+59)</f>
        <v>0</v>
      </c>
      <c r="H623" s="180">
        <f t="array" aca="1" ref="H623" ca="1">INDIRECT("'"&amp;$A623&amp;"'!S"&amp;$B623+59)</f>
        <v>0</v>
      </c>
      <c r="I623" s="180">
        <f t="array" aca="1" ref="I623" ca="1">INDIRECT("'"&amp;$A623&amp;"'!t"&amp;$B623+59)</f>
        <v>0</v>
      </c>
    </row>
    <row r="624" spans="1:9" x14ac:dyDescent="0.35">
      <c r="A624" s="180">
        <f t="shared" si="10"/>
        <v>16</v>
      </c>
      <c r="B624" s="180">
        <f>COUNTIF(A$1:A624,A624)</f>
        <v>10</v>
      </c>
      <c r="C624" s="180">
        <f t="array" aca="1" ref="C624" ca="1">INDIRECT("'"&amp;A624&amp;"'!F"&amp;B624+59)</f>
        <v>0</v>
      </c>
      <c r="D624" s="180">
        <f t="array" aca="1" ref="D624" ca="1">INDIRECT("'"&amp;$A624&amp;"'!O"&amp;$B624+59)</f>
        <v>0</v>
      </c>
      <c r="E624" s="180">
        <f t="array" aca="1" ref="E624" ca="1">INDIRECT("'"&amp;$A624&amp;"'!P"&amp;$B624+59)</f>
        <v>0</v>
      </c>
      <c r="F624" s="180">
        <f t="array" aca="1" ref="F624" ca="1">INDIRECT("'"&amp;$A624&amp;"'!Q"&amp;$B624+59)</f>
        <v>0</v>
      </c>
      <c r="G624" s="180">
        <f t="array" aca="1" ref="G624" ca="1">INDIRECT("'"&amp;$A624&amp;"'!R"&amp;$B624+59)</f>
        <v>0</v>
      </c>
      <c r="H624" s="180">
        <f t="array" aca="1" ref="H624" ca="1">INDIRECT("'"&amp;$A624&amp;"'!S"&amp;$B624+59)</f>
        <v>0</v>
      </c>
      <c r="I624" s="180">
        <f t="array" aca="1" ref="I624" ca="1">INDIRECT("'"&amp;$A624&amp;"'!t"&amp;$B624+59)</f>
        <v>0</v>
      </c>
    </row>
    <row r="625" spans="1:9" x14ac:dyDescent="0.35">
      <c r="A625" s="180">
        <f t="shared" si="10"/>
        <v>16</v>
      </c>
      <c r="B625" s="180">
        <f>COUNTIF(A$1:A625,A625)</f>
        <v>11</v>
      </c>
      <c r="C625" s="180">
        <f t="array" aca="1" ref="C625" ca="1">INDIRECT("'"&amp;A625&amp;"'!F"&amp;B625+59)</f>
        <v>0</v>
      </c>
      <c r="D625" s="180">
        <f t="array" aca="1" ref="D625" ca="1">INDIRECT("'"&amp;$A625&amp;"'!O"&amp;$B625+59)</f>
        <v>0</v>
      </c>
      <c r="E625" s="180">
        <f t="array" aca="1" ref="E625" ca="1">INDIRECT("'"&amp;$A625&amp;"'!P"&amp;$B625+59)</f>
        <v>0</v>
      </c>
      <c r="F625" s="180">
        <f t="array" aca="1" ref="F625" ca="1">INDIRECT("'"&amp;$A625&amp;"'!Q"&amp;$B625+59)</f>
        <v>0</v>
      </c>
      <c r="G625" s="180">
        <f t="array" aca="1" ref="G625" ca="1">INDIRECT("'"&amp;$A625&amp;"'!R"&amp;$B625+59)</f>
        <v>0</v>
      </c>
      <c r="H625" s="180">
        <f t="array" aca="1" ref="H625" ca="1">INDIRECT("'"&amp;$A625&amp;"'!S"&amp;$B625+59)</f>
        <v>0</v>
      </c>
      <c r="I625" s="180">
        <f t="array" aca="1" ref="I625" ca="1">INDIRECT("'"&amp;$A625&amp;"'!t"&amp;$B625+59)</f>
        <v>0</v>
      </c>
    </row>
    <row r="626" spans="1:9" x14ac:dyDescent="0.35">
      <c r="A626" s="180">
        <f t="shared" si="10"/>
        <v>16</v>
      </c>
      <c r="B626" s="180">
        <f>COUNTIF(A$1:A626,A626)</f>
        <v>12</v>
      </c>
      <c r="C626" s="180">
        <f t="array" aca="1" ref="C626" ca="1">INDIRECT("'"&amp;A626&amp;"'!F"&amp;B626+59)</f>
        <v>0</v>
      </c>
      <c r="D626" s="180">
        <f t="array" aca="1" ref="D626" ca="1">INDIRECT("'"&amp;$A626&amp;"'!O"&amp;$B626+59)</f>
        <v>0</v>
      </c>
      <c r="E626" s="180">
        <f t="array" aca="1" ref="E626" ca="1">INDIRECT("'"&amp;$A626&amp;"'!P"&amp;$B626+59)</f>
        <v>0</v>
      </c>
      <c r="F626" s="180">
        <f t="array" aca="1" ref="F626" ca="1">INDIRECT("'"&amp;$A626&amp;"'!Q"&amp;$B626+59)</f>
        <v>0</v>
      </c>
      <c r="G626" s="180">
        <f t="array" aca="1" ref="G626" ca="1">INDIRECT("'"&amp;$A626&amp;"'!R"&amp;$B626+59)</f>
        <v>0</v>
      </c>
      <c r="H626" s="180">
        <f t="array" aca="1" ref="H626" ca="1">INDIRECT("'"&amp;$A626&amp;"'!S"&amp;$B626+59)</f>
        <v>0</v>
      </c>
      <c r="I626" s="180">
        <f t="array" aca="1" ref="I626" ca="1">INDIRECT("'"&amp;$A626&amp;"'!t"&amp;$B626+59)</f>
        <v>0</v>
      </c>
    </row>
    <row r="627" spans="1:9" x14ac:dyDescent="0.35">
      <c r="A627" s="180">
        <f t="shared" si="10"/>
        <v>16</v>
      </c>
      <c r="B627" s="180">
        <f>COUNTIF(A$1:A627,A627)</f>
        <v>13</v>
      </c>
      <c r="C627" s="180">
        <f t="array" aca="1" ref="C627" ca="1">INDIRECT("'"&amp;A627&amp;"'!F"&amp;B627+59)</f>
        <v>0</v>
      </c>
      <c r="D627" s="180">
        <f t="array" aca="1" ref="D627" ca="1">INDIRECT("'"&amp;$A627&amp;"'!O"&amp;$B627+59)</f>
        <v>0</v>
      </c>
      <c r="E627" s="180">
        <f t="array" aca="1" ref="E627" ca="1">INDIRECT("'"&amp;$A627&amp;"'!P"&amp;$B627+59)</f>
        <v>0</v>
      </c>
      <c r="F627" s="180">
        <f t="array" aca="1" ref="F627" ca="1">INDIRECT("'"&amp;$A627&amp;"'!Q"&amp;$B627+59)</f>
        <v>0</v>
      </c>
      <c r="G627" s="180">
        <f t="array" aca="1" ref="G627" ca="1">INDIRECT("'"&amp;$A627&amp;"'!R"&amp;$B627+59)</f>
        <v>0</v>
      </c>
      <c r="H627" s="180">
        <f t="array" aca="1" ref="H627" ca="1">INDIRECT("'"&amp;$A627&amp;"'!S"&amp;$B627+59)</f>
        <v>0</v>
      </c>
      <c r="I627" s="180">
        <f t="array" aca="1" ref="I627" ca="1">INDIRECT("'"&amp;$A627&amp;"'!t"&amp;$B627+59)</f>
        <v>0</v>
      </c>
    </row>
    <row r="628" spans="1:9" x14ac:dyDescent="0.35">
      <c r="A628" s="180">
        <f t="shared" si="10"/>
        <v>16</v>
      </c>
      <c r="B628" s="180">
        <f>COUNTIF(A$1:A628,A628)</f>
        <v>14</v>
      </c>
      <c r="C628" s="180">
        <f t="array" aca="1" ref="C628" ca="1">INDIRECT("'"&amp;A628&amp;"'!F"&amp;B628+59)</f>
        <v>0</v>
      </c>
      <c r="D628" s="180">
        <f t="array" aca="1" ref="D628" ca="1">INDIRECT("'"&amp;$A628&amp;"'!O"&amp;$B628+59)</f>
        <v>0</v>
      </c>
      <c r="E628" s="180">
        <f t="array" aca="1" ref="E628" ca="1">INDIRECT("'"&amp;$A628&amp;"'!P"&amp;$B628+59)</f>
        <v>0</v>
      </c>
      <c r="F628" s="180">
        <f t="array" aca="1" ref="F628" ca="1">INDIRECT("'"&amp;$A628&amp;"'!Q"&amp;$B628+59)</f>
        <v>0</v>
      </c>
      <c r="G628" s="180">
        <f t="array" aca="1" ref="G628" ca="1">INDIRECT("'"&amp;$A628&amp;"'!R"&amp;$B628+59)</f>
        <v>0</v>
      </c>
      <c r="H628" s="180">
        <f t="array" aca="1" ref="H628" ca="1">INDIRECT("'"&amp;$A628&amp;"'!S"&amp;$B628+59)</f>
        <v>0</v>
      </c>
      <c r="I628" s="180">
        <f t="array" aca="1" ref="I628" ca="1">INDIRECT("'"&amp;$A628&amp;"'!t"&amp;$B628+59)</f>
        <v>0</v>
      </c>
    </row>
    <row r="629" spans="1:9" x14ac:dyDescent="0.35">
      <c r="A629" s="180">
        <f t="shared" si="10"/>
        <v>16</v>
      </c>
      <c r="B629" s="180">
        <f>COUNTIF(A$1:A629,A629)</f>
        <v>15</v>
      </c>
      <c r="C629" s="180">
        <f t="array" aca="1" ref="C629" ca="1">INDIRECT("'"&amp;A629&amp;"'!F"&amp;B629+59)</f>
        <v>0</v>
      </c>
      <c r="D629" s="180">
        <f t="array" aca="1" ref="D629" ca="1">INDIRECT("'"&amp;$A629&amp;"'!O"&amp;$B629+59)</f>
        <v>0</v>
      </c>
      <c r="E629" s="180">
        <f t="array" aca="1" ref="E629" ca="1">INDIRECT("'"&amp;$A629&amp;"'!P"&amp;$B629+59)</f>
        <v>0</v>
      </c>
      <c r="F629" s="180">
        <f t="array" aca="1" ref="F629" ca="1">INDIRECT("'"&amp;$A629&amp;"'!Q"&amp;$B629+59)</f>
        <v>0</v>
      </c>
      <c r="G629" s="180">
        <f t="array" aca="1" ref="G629" ca="1">INDIRECT("'"&amp;$A629&amp;"'!R"&amp;$B629+59)</f>
        <v>0</v>
      </c>
      <c r="H629" s="180">
        <f t="array" aca="1" ref="H629" ca="1">INDIRECT("'"&amp;$A629&amp;"'!S"&amp;$B629+59)</f>
        <v>0</v>
      </c>
      <c r="I629" s="180">
        <f t="array" aca="1" ref="I629" ca="1">INDIRECT("'"&amp;$A629&amp;"'!t"&amp;$B629+59)</f>
        <v>0</v>
      </c>
    </row>
    <row r="630" spans="1:9" x14ac:dyDescent="0.35">
      <c r="A630" s="180">
        <f t="shared" si="10"/>
        <v>16</v>
      </c>
      <c r="B630" s="180">
        <f>COUNTIF(A$1:A630,A630)</f>
        <v>16</v>
      </c>
      <c r="C630" s="180">
        <f t="array" aca="1" ref="C630" ca="1">INDIRECT("'"&amp;A630&amp;"'!F"&amp;B630+59)</f>
        <v>0</v>
      </c>
      <c r="D630" s="180">
        <f t="array" aca="1" ref="D630" ca="1">INDIRECT("'"&amp;$A630&amp;"'!O"&amp;$B630+59)</f>
        <v>0</v>
      </c>
      <c r="E630" s="180">
        <f t="array" aca="1" ref="E630" ca="1">INDIRECT("'"&amp;$A630&amp;"'!P"&amp;$B630+59)</f>
        <v>0</v>
      </c>
      <c r="F630" s="180">
        <f t="array" aca="1" ref="F630" ca="1">INDIRECT("'"&amp;$A630&amp;"'!Q"&amp;$B630+59)</f>
        <v>0</v>
      </c>
      <c r="G630" s="180">
        <f t="array" aca="1" ref="G630" ca="1">INDIRECT("'"&amp;$A630&amp;"'!R"&amp;$B630+59)</f>
        <v>0</v>
      </c>
      <c r="H630" s="180">
        <f t="array" aca="1" ref="H630" ca="1">INDIRECT("'"&amp;$A630&amp;"'!S"&amp;$B630+59)</f>
        <v>0</v>
      </c>
      <c r="I630" s="180">
        <f t="array" aca="1" ref="I630" ca="1">INDIRECT("'"&amp;$A630&amp;"'!t"&amp;$B630+59)</f>
        <v>0</v>
      </c>
    </row>
    <row r="631" spans="1:9" x14ac:dyDescent="0.35">
      <c r="A631" s="180">
        <f t="shared" si="10"/>
        <v>16</v>
      </c>
      <c r="B631" s="180">
        <f>COUNTIF(A$1:A631,A631)</f>
        <v>17</v>
      </c>
      <c r="C631" s="180">
        <f t="array" aca="1" ref="C631" ca="1">INDIRECT("'"&amp;A631&amp;"'!F"&amp;B631+59)</f>
        <v>0</v>
      </c>
      <c r="D631" s="180">
        <f t="array" aca="1" ref="D631" ca="1">INDIRECT("'"&amp;$A631&amp;"'!O"&amp;$B631+59)</f>
        <v>0</v>
      </c>
      <c r="E631" s="180">
        <f t="array" aca="1" ref="E631" ca="1">INDIRECT("'"&amp;$A631&amp;"'!P"&amp;$B631+59)</f>
        <v>0</v>
      </c>
      <c r="F631" s="180">
        <f t="array" aca="1" ref="F631" ca="1">INDIRECT("'"&amp;$A631&amp;"'!Q"&amp;$B631+59)</f>
        <v>0</v>
      </c>
      <c r="G631" s="180">
        <f t="array" aca="1" ref="G631" ca="1">INDIRECT("'"&amp;$A631&amp;"'!R"&amp;$B631+59)</f>
        <v>0</v>
      </c>
      <c r="H631" s="180">
        <f t="array" aca="1" ref="H631" ca="1">INDIRECT("'"&amp;$A631&amp;"'!S"&amp;$B631+59)</f>
        <v>0</v>
      </c>
      <c r="I631" s="180">
        <f t="array" aca="1" ref="I631" ca="1">INDIRECT("'"&amp;$A631&amp;"'!t"&amp;$B631+59)</f>
        <v>0</v>
      </c>
    </row>
    <row r="632" spans="1:9" x14ac:dyDescent="0.35">
      <c r="A632" s="180">
        <f t="shared" si="10"/>
        <v>16</v>
      </c>
      <c r="B632" s="180">
        <f>COUNTIF(A$1:A632,A632)</f>
        <v>18</v>
      </c>
      <c r="C632" s="180">
        <f t="array" aca="1" ref="C632" ca="1">INDIRECT("'"&amp;A632&amp;"'!F"&amp;B632+59)</f>
        <v>0</v>
      </c>
      <c r="D632" s="180">
        <f t="array" aca="1" ref="D632" ca="1">INDIRECT("'"&amp;$A632&amp;"'!O"&amp;$B632+59)</f>
        <v>0</v>
      </c>
      <c r="E632" s="180">
        <f t="array" aca="1" ref="E632" ca="1">INDIRECT("'"&amp;$A632&amp;"'!P"&amp;$B632+59)</f>
        <v>0</v>
      </c>
      <c r="F632" s="180">
        <f t="array" aca="1" ref="F632" ca="1">INDIRECT("'"&amp;$A632&amp;"'!Q"&amp;$B632+59)</f>
        <v>0</v>
      </c>
      <c r="G632" s="180">
        <f t="array" aca="1" ref="G632" ca="1">INDIRECT("'"&amp;$A632&amp;"'!R"&amp;$B632+59)</f>
        <v>0</v>
      </c>
      <c r="H632" s="180">
        <f t="array" aca="1" ref="H632" ca="1">INDIRECT("'"&amp;$A632&amp;"'!S"&amp;$B632+59)</f>
        <v>0</v>
      </c>
      <c r="I632" s="180">
        <f t="array" aca="1" ref="I632" ca="1">INDIRECT("'"&amp;$A632&amp;"'!t"&amp;$B632+59)</f>
        <v>0</v>
      </c>
    </row>
    <row r="633" spans="1:9" x14ac:dyDescent="0.35">
      <c r="A633" s="180">
        <f t="shared" si="10"/>
        <v>16</v>
      </c>
      <c r="B633" s="180">
        <f>COUNTIF(A$1:A633,A633)</f>
        <v>19</v>
      </c>
      <c r="C633" s="180">
        <f t="array" aca="1" ref="C633" ca="1">INDIRECT("'"&amp;A633&amp;"'!F"&amp;B633+59)</f>
        <v>0</v>
      </c>
      <c r="D633" s="180">
        <f t="array" aca="1" ref="D633" ca="1">INDIRECT("'"&amp;$A633&amp;"'!O"&amp;$B633+59)</f>
        <v>0</v>
      </c>
      <c r="E633" s="180">
        <f t="array" aca="1" ref="E633" ca="1">INDIRECT("'"&amp;$A633&amp;"'!P"&amp;$B633+59)</f>
        <v>0</v>
      </c>
      <c r="F633" s="180">
        <f t="array" aca="1" ref="F633" ca="1">INDIRECT("'"&amp;$A633&amp;"'!Q"&amp;$B633+59)</f>
        <v>0</v>
      </c>
      <c r="G633" s="180">
        <f t="array" aca="1" ref="G633" ca="1">INDIRECT("'"&amp;$A633&amp;"'!R"&amp;$B633+59)</f>
        <v>0</v>
      </c>
      <c r="H633" s="180">
        <f t="array" aca="1" ref="H633" ca="1">INDIRECT("'"&amp;$A633&amp;"'!S"&amp;$B633+59)</f>
        <v>0</v>
      </c>
      <c r="I633" s="180">
        <f t="array" aca="1" ref="I633" ca="1">INDIRECT("'"&amp;$A633&amp;"'!t"&amp;$B633+59)</f>
        <v>0</v>
      </c>
    </row>
    <row r="634" spans="1:9" x14ac:dyDescent="0.35">
      <c r="A634" s="180">
        <f t="shared" si="10"/>
        <v>16</v>
      </c>
      <c r="B634" s="180">
        <f>COUNTIF(A$1:A634,A634)</f>
        <v>20</v>
      </c>
      <c r="C634" s="180">
        <f t="array" aca="1" ref="C634" ca="1">INDIRECT("'"&amp;A634&amp;"'!F"&amp;B634+59)</f>
        <v>0</v>
      </c>
      <c r="D634" s="180">
        <f t="array" aca="1" ref="D634" ca="1">INDIRECT("'"&amp;$A634&amp;"'!O"&amp;$B634+59)</f>
        <v>0</v>
      </c>
      <c r="E634" s="180">
        <f t="array" aca="1" ref="E634" ca="1">INDIRECT("'"&amp;$A634&amp;"'!P"&amp;$B634+59)</f>
        <v>0</v>
      </c>
      <c r="F634" s="180">
        <f t="array" aca="1" ref="F634" ca="1">INDIRECT("'"&amp;$A634&amp;"'!Q"&amp;$B634+59)</f>
        <v>0</v>
      </c>
      <c r="G634" s="180">
        <f t="array" aca="1" ref="G634" ca="1">INDIRECT("'"&amp;$A634&amp;"'!R"&amp;$B634+59)</f>
        <v>0</v>
      </c>
      <c r="H634" s="180">
        <f t="array" aca="1" ref="H634" ca="1">INDIRECT("'"&amp;$A634&amp;"'!S"&amp;$B634+59)</f>
        <v>0</v>
      </c>
      <c r="I634" s="180">
        <f t="array" aca="1" ref="I634" ca="1">INDIRECT("'"&amp;$A634&amp;"'!t"&amp;$B634+59)</f>
        <v>0</v>
      </c>
    </row>
    <row r="635" spans="1:9" x14ac:dyDescent="0.35">
      <c r="A635" s="180">
        <f t="shared" si="10"/>
        <v>16</v>
      </c>
      <c r="B635" s="180">
        <f>COUNTIF(A$1:A635,A635)</f>
        <v>21</v>
      </c>
      <c r="C635" s="180">
        <f t="array" aca="1" ref="C635" ca="1">INDIRECT("'"&amp;A635&amp;"'!F"&amp;B635+59)</f>
        <v>0</v>
      </c>
      <c r="D635" s="180">
        <f t="array" aca="1" ref="D635" ca="1">INDIRECT("'"&amp;$A635&amp;"'!O"&amp;$B635+59)</f>
        <v>0</v>
      </c>
      <c r="E635" s="180">
        <f t="array" aca="1" ref="E635" ca="1">INDIRECT("'"&amp;$A635&amp;"'!P"&amp;$B635+59)</f>
        <v>0</v>
      </c>
      <c r="F635" s="180">
        <f t="array" aca="1" ref="F635" ca="1">INDIRECT("'"&amp;$A635&amp;"'!Q"&amp;$B635+59)</f>
        <v>0</v>
      </c>
      <c r="G635" s="180">
        <f t="array" aca="1" ref="G635" ca="1">INDIRECT("'"&amp;$A635&amp;"'!R"&amp;$B635+59)</f>
        <v>0</v>
      </c>
      <c r="H635" s="180">
        <f t="array" aca="1" ref="H635" ca="1">INDIRECT("'"&amp;$A635&amp;"'!S"&amp;$B635+59)</f>
        <v>0</v>
      </c>
      <c r="I635" s="180">
        <f t="array" aca="1" ref="I635" ca="1">INDIRECT("'"&amp;$A635&amp;"'!t"&amp;$B635+59)</f>
        <v>0</v>
      </c>
    </row>
    <row r="636" spans="1:9" x14ac:dyDescent="0.35">
      <c r="A636" s="180">
        <f t="shared" si="10"/>
        <v>16</v>
      </c>
      <c r="B636" s="180">
        <f>COUNTIF(A$1:A636,A636)</f>
        <v>22</v>
      </c>
      <c r="C636" s="180">
        <f t="array" aca="1" ref="C636" ca="1">INDIRECT("'"&amp;A636&amp;"'!F"&amp;B636+59)</f>
        <v>0</v>
      </c>
      <c r="D636" s="180">
        <f t="array" aca="1" ref="D636" ca="1">INDIRECT("'"&amp;$A636&amp;"'!O"&amp;$B636+59)</f>
        <v>0</v>
      </c>
      <c r="E636" s="180">
        <f t="array" aca="1" ref="E636" ca="1">INDIRECT("'"&amp;$A636&amp;"'!P"&amp;$B636+59)</f>
        <v>0</v>
      </c>
      <c r="F636" s="180">
        <f t="array" aca="1" ref="F636" ca="1">INDIRECT("'"&amp;$A636&amp;"'!Q"&amp;$B636+59)</f>
        <v>0</v>
      </c>
      <c r="G636" s="180">
        <f t="array" aca="1" ref="G636" ca="1">INDIRECT("'"&amp;$A636&amp;"'!R"&amp;$B636+59)</f>
        <v>0</v>
      </c>
      <c r="H636" s="180">
        <f t="array" aca="1" ref="H636" ca="1">INDIRECT("'"&amp;$A636&amp;"'!S"&amp;$B636+59)</f>
        <v>0</v>
      </c>
      <c r="I636" s="180">
        <f t="array" aca="1" ref="I636" ca="1">INDIRECT("'"&amp;$A636&amp;"'!t"&amp;$B636+59)</f>
        <v>0</v>
      </c>
    </row>
    <row r="637" spans="1:9" x14ac:dyDescent="0.35">
      <c r="A637" s="180">
        <f t="shared" si="10"/>
        <v>16</v>
      </c>
      <c r="B637" s="180">
        <f>COUNTIF(A$1:A637,A637)</f>
        <v>23</v>
      </c>
      <c r="C637" s="180">
        <f t="array" aca="1" ref="C637" ca="1">INDIRECT("'"&amp;A637&amp;"'!F"&amp;B637+59)</f>
        <v>0</v>
      </c>
      <c r="D637" s="180">
        <f t="array" aca="1" ref="D637" ca="1">INDIRECT("'"&amp;$A637&amp;"'!O"&amp;$B637+59)</f>
        <v>0</v>
      </c>
      <c r="E637" s="180">
        <f t="array" aca="1" ref="E637" ca="1">INDIRECT("'"&amp;$A637&amp;"'!P"&amp;$B637+59)</f>
        <v>0</v>
      </c>
      <c r="F637" s="180">
        <f t="array" aca="1" ref="F637" ca="1">INDIRECT("'"&amp;$A637&amp;"'!Q"&amp;$B637+59)</f>
        <v>0</v>
      </c>
      <c r="G637" s="180">
        <f t="array" aca="1" ref="G637" ca="1">INDIRECT("'"&amp;$A637&amp;"'!R"&amp;$B637+59)</f>
        <v>0</v>
      </c>
      <c r="H637" s="180">
        <f t="array" aca="1" ref="H637" ca="1">INDIRECT("'"&amp;$A637&amp;"'!S"&amp;$B637+59)</f>
        <v>0</v>
      </c>
      <c r="I637" s="180">
        <f t="array" aca="1" ref="I637" ca="1">INDIRECT("'"&amp;$A637&amp;"'!t"&amp;$B637+59)</f>
        <v>0</v>
      </c>
    </row>
    <row r="638" spans="1:9" x14ac:dyDescent="0.35">
      <c r="A638" s="180">
        <f t="shared" si="10"/>
        <v>16</v>
      </c>
      <c r="B638" s="180">
        <f>COUNTIF(A$1:A638,A638)</f>
        <v>24</v>
      </c>
      <c r="C638" s="180">
        <f t="array" aca="1" ref="C638" ca="1">INDIRECT("'"&amp;A638&amp;"'!F"&amp;B638+59)</f>
        <v>0</v>
      </c>
      <c r="D638" s="180">
        <f t="array" aca="1" ref="D638" ca="1">INDIRECT("'"&amp;$A638&amp;"'!O"&amp;$B638+59)</f>
        <v>0</v>
      </c>
      <c r="E638" s="180">
        <f t="array" aca="1" ref="E638" ca="1">INDIRECT("'"&amp;$A638&amp;"'!P"&amp;$B638+59)</f>
        <v>0</v>
      </c>
      <c r="F638" s="180">
        <f t="array" aca="1" ref="F638" ca="1">INDIRECT("'"&amp;$A638&amp;"'!Q"&amp;$B638+59)</f>
        <v>0</v>
      </c>
      <c r="G638" s="180">
        <f t="array" aca="1" ref="G638" ca="1">INDIRECT("'"&amp;$A638&amp;"'!R"&amp;$B638+59)</f>
        <v>0</v>
      </c>
      <c r="H638" s="180">
        <f t="array" aca="1" ref="H638" ca="1">INDIRECT("'"&amp;$A638&amp;"'!S"&amp;$B638+59)</f>
        <v>0</v>
      </c>
      <c r="I638" s="180">
        <f t="array" aca="1" ref="I638" ca="1">INDIRECT("'"&amp;$A638&amp;"'!t"&amp;$B638+59)</f>
        <v>0</v>
      </c>
    </row>
    <row r="639" spans="1:9" x14ac:dyDescent="0.35">
      <c r="A639" s="180">
        <f t="shared" si="10"/>
        <v>16</v>
      </c>
      <c r="B639" s="180">
        <f>COUNTIF(A$1:A639,A639)</f>
        <v>25</v>
      </c>
      <c r="C639" s="180">
        <f t="array" aca="1" ref="C639" ca="1">INDIRECT("'"&amp;A639&amp;"'!F"&amp;B639+59)</f>
        <v>0</v>
      </c>
      <c r="D639" s="180">
        <f t="array" aca="1" ref="D639" ca="1">INDIRECT("'"&amp;$A639&amp;"'!O"&amp;$B639+59)</f>
        <v>0</v>
      </c>
      <c r="E639" s="180">
        <f t="array" aca="1" ref="E639" ca="1">INDIRECT("'"&amp;$A639&amp;"'!P"&amp;$B639+59)</f>
        <v>0</v>
      </c>
      <c r="F639" s="180">
        <f t="array" aca="1" ref="F639" ca="1">INDIRECT("'"&amp;$A639&amp;"'!Q"&amp;$B639+59)</f>
        <v>0</v>
      </c>
      <c r="G639" s="180">
        <f t="array" aca="1" ref="G639" ca="1">INDIRECT("'"&amp;$A639&amp;"'!R"&amp;$B639+59)</f>
        <v>0</v>
      </c>
      <c r="H639" s="180">
        <f t="array" aca="1" ref="H639" ca="1">INDIRECT("'"&amp;$A639&amp;"'!S"&amp;$B639+59)</f>
        <v>0</v>
      </c>
      <c r="I639" s="180">
        <f t="array" aca="1" ref="I639" ca="1">INDIRECT("'"&amp;$A639&amp;"'!t"&amp;$B639+59)</f>
        <v>0</v>
      </c>
    </row>
    <row r="640" spans="1:9" x14ac:dyDescent="0.35">
      <c r="A640" s="180">
        <f t="shared" si="10"/>
        <v>16</v>
      </c>
      <c r="B640" s="180">
        <f>COUNTIF(A$1:A640,A640)</f>
        <v>26</v>
      </c>
      <c r="C640" s="180">
        <f t="array" aca="1" ref="C640" ca="1">INDIRECT("'"&amp;A640&amp;"'!F"&amp;B640+59)</f>
        <v>0</v>
      </c>
      <c r="D640" s="180">
        <f t="array" aca="1" ref="D640" ca="1">INDIRECT("'"&amp;$A640&amp;"'!O"&amp;$B640+59)</f>
        <v>0</v>
      </c>
      <c r="E640" s="180">
        <f t="array" aca="1" ref="E640" ca="1">INDIRECT("'"&amp;$A640&amp;"'!P"&amp;$B640+59)</f>
        <v>0</v>
      </c>
      <c r="F640" s="180">
        <f t="array" aca="1" ref="F640" ca="1">INDIRECT("'"&amp;$A640&amp;"'!Q"&amp;$B640+59)</f>
        <v>0</v>
      </c>
      <c r="G640" s="180">
        <f t="array" aca="1" ref="G640" ca="1">INDIRECT("'"&amp;$A640&amp;"'!R"&amp;$B640+59)</f>
        <v>0</v>
      </c>
      <c r="H640" s="180">
        <f t="array" aca="1" ref="H640" ca="1">INDIRECT("'"&amp;$A640&amp;"'!S"&amp;$B640+59)</f>
        <v>0</v>
      </c>
      <c r="I640" s="180">
        <f t="array" aca="1" ref="I640" ca="1">INDIRECT("'"&amp;$A640&amp;"'!t"&amp;$B640+59)</f>
        <v>0</v>
      </c>
    </row>
    <row r="641" spans="1:9" x14ac:dyDescent="0.35">
      <c r="A641" s="180">
        <f t="shared" si="10"/>
        <v>16</v>
      </c>
      <c r="B641" s="180">
        <f>COUNTIF(A$1:A641,A641)</f>
        <v>27</v>
      </c>
      <c r="C641" s="180">
        <f t="array" aca="1" ref="C641" ca="1">INDIRECT("'"&amp;A641&amp;"'!F"&amp;B641+59)</f>
        <v>0</v>
      </c>
      <c r="D641" s="180">
        <f t="array" aca="1" ref="D641" ca="1">INDIRECT("'"&amp;$A641&amp;"'!O"&amp;$B641+59)</f>
        <v>0</v>
      </c>
      <c r="E641" s="180">
        <f t="array" aca="1" ref="E641" ca="1">INDIRECT("'"&amp;$A641&amp;"'!P"&amp;$B641+59)</f>
        <v>0</v>
      </c>
      <c r="F641" s="180">
        <f t="array" aca="1" ref="F641" ca="1">INDIRECT("'"&amp;$A641&amp;"'!Q"&amp;$B641+59)</f>
        <v>0</v>
      </c>
      <c r="G641" s="180">
        <f t="array" aca="1" ref="G641" ca="1">INDIRECT("'"&amp;$A641&amp;"'!R"&amp;$B641+59)</f>
        <v>0</v>
      </c>
      <c r="H641" s="180">
        <f t="array" aca="1" ref="H641" ca="1">INDIRECT("'"&amp;$A641&amp;"'!S"&amp;$B641+59)</f>
        <v>0</v>
      </c>
      <c r="I641" s="180">
        <f t="array" aca="1" ref="I641" ca="1">INDIRECT("'"&amp;$A641&amp;"'!t"&amp;$B641+59)</f>
        <v>0</v>
      </c>
    </row>
    <row r="642" spans="1:9" x14ac:dyDescent="0.35">
      <c r="A642" s="180">
        <f t="shared" ref="A642:A705" si="11">ROUNDDOWN(((ROW()+41)/41),0)</f>
        <v>16</v>
      </c>
      <c r="B642" s="180">
        <f>COUNTIF(A$1:A642,A642)</f>
        <v>28</v>
      </c>
      <c r="C642" s="180">
        <f t="array" aca="1" ref="C642" ca="1">INDIRECT("'"&amp;A642&amp;"'!F"&amp;B642+59)</f>
        <v>0</v>
      </c>
      <c r="D642" s="180">
        <f t="array" aca="1" ref="D642" ca="1">INDIRECT("'"&amp;$A642&amp;"'!O"&amp;$B642+59)</f>
        <v>0</v>
      </c>
      <c r="E642" s="180">
        <f t="array" aca="1" ref="E642" ca="1">INDIRECT("'"&amp;$A642&amp;"'!P"&amp;$B642+59)</f>
        <v>0</v>
      </c>
      <c r="F642" s="180">
        <f t="array" aca="1" ref="F642" ca="1">INDIRECT("'"&amp;$A642&amp;"'!Q"&amp;$B642+59)</f>
        <v>0</v>
      </c>
      <c r="G642" s="180">
        <f t="array" aca="1" ref="G642" ca="1">INDIRECT("'"&amp;$A642&amp;"'!R"&amp;$B642+59)</f>
        <v>0</v>
      </c>
      <c r="H642" s="180">
        <f t="array" aca="1" ref="H642" ca="1">INDIRECT("'"&amp;$A642&amp;"'!S"&amp;$B642+59)</f>
        <v>0</v>
      </c>
      <c r="I642" s="180">
        <f t="array" aca="1" ref="I642" ca="1">INDIRECT("'"&amp;$A642&amp;"'!t"&amp;$B642+59)</f>
        <v>0</v>
      </c>
    </row>
    <row r="643" spans="1:9" x14ac:dyDescent="0.35">
      <c r="A643" s="180">
        <f t="shared" si="11"/>
        <v>16</v>
      </c>
      <c r="B643" s="180">
        <f>COUNTIF(A$1:A643,A643)</f>
        <v>29</v>
      </c>
      <c r="C643" s="180">
        <f t="array" aca="1" ref="C643" ca="1">INDIRECT("'"&amp;A643&amp;"'!F"&amp;B643+59)</f>
        <v>0</v>
      </c>
      <c r="D643" s="180">
        <f t="array" aca="1" ref="D643" ca="1">INDIRECT("'"&amp;$A643&amp;"'!O"&amp;$B643+59)</f>
        <v>0</v>
      </c>
      <c r="E643" s="180">
        <f t="array" aca="1" ref="E643" ca="1">INDIRECT("'"&amp;$A643&amp;"'!P"&amp;$B643+59)</f>
        <v>0</v>
      </c>
      <c r="F643" s="180">
        <f t="array" aca="1" ref="F643" ca="1">INDIRECT("'"&amp;$A643&amp;"'!Q"&amp;$B643+59)</f>
        <v>0</v>
      </c>
      <c r="G643" s="180">
        <f t="array" aca="1" ref="G643" ca="1">INDIRECT("'"&amp;$A643&amp;"'!R"&amp;$B643+59)</f>
        <v>0</v>
      </c>
      <c r="H643" s="180">
        <f t="array" aca="1" ref="H643" ca="1">INDIRECT("'"&amp;$A643&amp;"'!S"&amp;$B643+59)</f>
        <v>0</v>
      </c>
      <c r="I643" s="180">
        <f t="array" aca="1" ref="I643" ca="1">INDIRECT("'"&amp;$A643&amp;"'!t"&amp;$B643+59)</f>
        <v>0</v>
      </c>
    </row>
    <row r="644" spans="1:9" x14ac:dyDescent="0.35">
      <c r="A644" s="180">
        <f t="shared" si="11"/>
        <v>16</v>
      </c>
      <c r="B644" s="180">
        <f>COUNTIF(A$1:A644,A644)</f>
        <v>30</v>
      </c>
      <c r="C644" s="180">
        <f t="array" aca="1" ref="C644" ca="1">INDIRECT("'"&amp;A644&amp;"'!F"&amp;B644+59)</f>
        <v>0</v>
      </c>
      <c r="D644" s="180">
        <f t="array" aca="1" ref="D644" ca="1">INDIRECT("'"&amp;$A644&amp;"'!O"&amp;$B644+59)</f>
        <v>0</v>
      </c>
      <c r="E644" s="180">
        <f t="array" aca="1" ref="E644" ca="1">INDIRECT("'"&amp;$A644&amp;"'!P"&amp;$B644+59)</f>
        <v>0</v>
      </c>
      <c r="F644" s="180">
        <f t="array" aca="1" ref="F644" ca="1">INDIRECT("'"&amp;$A644&amp;"'!Q"&amp;$B644+59)</f>
        <v>0</v>
      </c>
      <c r="G644" s="180">
        <f t="array" aca="1" ref="G644" ca="1">INDIRECT("'"&amp;$A644&amp;"'!R"&amp;$B644+59)</f>
        <v>0</v>
      </c>
      <c r="H644" s="180">
        <f t="array" aca="1" ref="H644" ca="1">INDIRECT("'"&amp;$A644&amp;"'!S"&amp;$B644+59)</f>
        <v>0</v>
      </c>
      <c r="I644" s="180">
        <f t="array" aca="1" ref="I644" ca="1">INDIRECT("'"&amp;$A644&amp;"'!t"&amp;$B644+59)</f>
        <v>0</v>
      </c>
    </row>
    <row r="645" spans="1:9" x14ac:dyDescent="0.35">
      <c r="A645" s="180">
        <f t="shared" si="11"/>
        <v>16</v>
      </c>
      <c r="B645" s="180">
        <f>COUNTIF(A$1:A645,A645)</f>
        <v>31</v>
      </c>
      <c r="C645" s="180">
        <f t="array" aca="1" ref="C645" ca="1">INDIRECT("'"&amp;A645&amp;"'!F"&amp;B645+59)</f>
        <v>0</v>
      </c>
      <c r="D645" s="180">
        <f t="array" aca="1" ref="D645" ca="1">INDIRECT("'"&amp;$A645&amp;"'!O"&amp;$B645+59)</f>
        <v>0</v>
      </c>
      <c r="E645" s="180">
        <f t="array" aca="1" ref="E645" ca="1">INDIRECT("'"&amp;$A645&amp;"'!P"&amp;$B645+59)</f>
        <v>0</v>
      </c>
      <c r="F645" s="180">
        <f t="array" aca="1" ref="F645" ca="1">INDIRECT("'"&amp;$A645&amp;"'!Q"&amp;$B645+59)</f>
        <v>0</v>
      </c>
      <c r="G645" s="180">
        <f t="array" aca="1" ref="G645" ca="1">INDIRECT("'"&amp;$A645&amp;"'!R"&amp;$B645+59)</f>
        <v>0</v>
      </c>
      <c r="H645" s="180">
        <f t="array" aca="1" ref="H645" ca="1">INDIRECT("'"&amp;$A645&amp;"'!S"&amp;$B645+59)</f>
        <v>0</v>
      </c>
      <c r="I645" s="180">
        <f t="array" aca="1" ref="I645" ca="1">INDIRECT("'"&amp;$A645&amp;"'!t"&amp;$B645+59)</f>
        <v>0</v>
      </c>
    </row>
    <row r="646" spans="1:9" x14ac:dyDescent="0.35">
      <c r="A646" s="180">
        <f t="shared" si="11"/>
        <v>16</v>
      </c>
      <c r="B646" s="180">
        <f>COUNTIF(A$1:A646,A646)</f>
        <v>32</v>
      </c>
      <c r="C646" s="180">
        <f t="array" aca="1" ref="C646" ca="1">INDIRECT("'"&amp;A646&amp;"'!F"&amp;B646+59)</f>
        <v>0</v>
      </c>
      <c r="D646" s="180">
        <f t="array" aca="1" ref="D646" ca="1">INDIRECT("'"&amp;$A646&amp;"'!O"&amp;$B646+59)</f>
        <v>0</v>
      </c>
      <c r="E646" s="180">
        <f t="array" aca="1" ref="E646" ca="1">INDIRECT("'"&amp;$A646&amp;"'!P"&amp;$B646+59)</f>
        <v>0</v>
      </c>
      <c r="F646" s="180">
        <f t="array" aca="1" ref="F646" ca="1">INDIRECT("'"&amp;$A646&amp;"'!Q"&amp;$B646+59)</f>
        <v>0</v>
      </c>
      <c r="G646" s="180">
        <f t="array" aca="1" ref="G646" ca="1">INDIRECT("'"&amp;$A646&amp;"'!R"&amp;$B646+59)</f>
        <v>0</v>
      </c>
      <c r="H646" s="180">
        <f t="array" aca="1" ref="H646" ca="1">INDIRECT("'"&amp;$A646&amp;"'!S"&amp;$B646+59)</f>
        <v>0</v>
      </c>
      <c r="I646" s="180">
        <f t="array" aca="1" ref="I646" ca="1">INDIRECT("'"&amp;$A646&amp;"'!t"&amp;$B646+59)</f>
        <v>0</v>
      </c>
    </row>
    <row r="647" spans="1:9" x14ac:dyDescent="0.35">
      <c r="A647" s="180">
        <f t="shared" si="11"/>
        <v>16</v>
      </c>
      <c r="B647" s="180">
        <f>COUNTIF(A$1:A647,A647)</f>
        <v>33</v>
      </c>
      <c r="C647" s="180">
        <f t="array" aca="1" ref="C647" ca="1">INDIRECT("'"&amp;A647&amp;"'!F"&amp;B647+59)</f>
        <v>0</v>
      </c>
      <c r="D647" s="180">
        <f t="array" aca="1" ref="D647" ca="1">INDIRECT("'"&amp;$A647&amp;"'!O"&amp;$B647+59)</f>
        <v>0</v>
      </c>
      <c r="E647" s="180">
        <f t="array" aca="1" ref="E647" ca="1">INDIRECT("'"&amp;$A647&amp;"'!P"&amp;$B647+59)</f>
        <v>0</v>
      </c>
      <c r="F647" s="180">
        <f t="array" aca="1" ref="F647" ca="1">INDIRECT("'"&amp;$A647&amp;"'!Q"&amp;$B647+59)</f>
        <v>0</v>
      </c>
      <c r="G647" s="180">
        <f t="array" aca="1" ref="G647" ca="1">INDIRECT("'"&amp;$A647&amp;"'!R"&amp;$B647+59)</f>
        <v>0</v>
      </c>
      <c r="H647" s="180">
        <f t="array" aca="1" ref="H647" ca="1">INDIRECT("'"&amp;$A647&amp;"'!S"&amp;$B647+59)</f>
        <v>0</v>
      </c>
      <c r="I647" s="180">
        <f t="array" aca="1" ref="I647" ca="1">INDIRECT("'"&amp;$A647&amp;"'!t"&amp;$B647+59)</f>
        <v>0</v>
      </c>
    </row>
    <row r="648" spans="1:9" x14ac:dyDescent="0.35">
      <c r="A648" s="180">
        <f t="shared" si="11"/>
        <v>16</v>
      </c>
      <c r="B648" s="180">
        <f>COUNTIF(A$1:A648,A648)</f>
        <v>34</v>
      </c>
      <c r="C648" s="180">
        <f t="array" aca="1" ref="C648" ca="1">INDIRECT("'"&amp;A648&amp;"'!F"&amp;B648+59)</f>
        <v>0</v>
      </c>
      <c r="D648" s="180">
        <f t="array" aca="1" ref="D648" ca="1">INDIRECT("'"&amp;$A648&amp;"'!O"&amp;$B648+59)</f>
        <v>0</v>
      </c>
      <c r="E648" s="180">
        <f t="array" aca="1" ref="E648" ca="1">INDIRECT("'"&amp;$A648&amp;"'!P"&amp;$B648+59)</f>
        <v>0</v>
      </c>
      <c r="F648" s="180">
        <f t="array" aca="1" ref="F648" ca="1">INDIRECT("'"&amp;$A648&amp;"'!Q"&amp;$B648+59)</f>
        <v>0</v>
      </c>
      <c r="G648" s="180">
        <f t="array" aca="1" ref="G648" ca="1">INDIRECT("'"&amp;$A648&amp;"'!R"&amp;$B648+59)</f>
        <v>0</v>
      </c>
      <c r="H648" s="180">
        <f t="array" aca="1" ref="H648" ca="1">INDIRECT("'"&amp;$A648&amp;"'!S"&amp;$B648+59)</f>
        <v>0</v>
      </c>
      <c r="I648" s="180">
        <f t="array" aca="1" ref="I648" ca="1">INDIRECT("'"&amp;$A648&amp;"'!t"&amp;$B648+59)</f>
        <v>0</v>
      </c>
    </row>
    <row r="649" spans="1:9" x14ac:dyDescent="0.35">
      <c r="A649" s="180">
        <f t="shared" si="11"/>
        <v>16</v>
      </c>
      <c r="B649" s="180">
        <f>COUNTIF(A$1:A649,A649)</f>
        <v>35</v>
      </c>
      <c r="C649" s="180">
        <f t="array" aca="1" ref="C649" ca="1">INDIRECT("'"&amp;A649&amp;"'!F"&amp;B649+59)</f>
        <v>0</v>
      </c>
      <c r="D649" s="180">
        <f t="array" aca="1" ref="D649" ca="1">INDIRECT("'"&amp;$A649&amp;"'!O"&amp;$B649+59)</f>
        <v>0</v>
      </c>
      <c r="E649" s="180">
        <f t="array" aca="1" ref="E649" ca="1">INDIRECT("'"&amp;$A649&amp;"'!P"&amp;$B649+59)</f>
        <v>0</v>
      </c>
      <c r="F649" s="180">
        <f t="array" aca="1" ref="F649" ca="1">INDIRECT("'"&amp;$A649&amp;"'!Q"&amp;$B649+59)</f>
        <v>0</v>
      </c>
      <c r="G649" s="180">
        <f t="array" aca="1" ref="G649" ca="1">INDIRECT("'"&amp;$A649&amp;"'!R"&amp;$B649+59)</f>
        <v>0</v>
      </c>
      <c r="H649" s="180">
        <f t="array" aca="1" ref="H649" ca="1">INDIRECT("'"&amp;$A649&amp;"'!S"&amp;$B649+59)</f>
        <v>0</v>
      </c>
      <c r="I649" s="180">
        <f t="array" aca="1" ref="I649" ca="1">INDIRECT("'"&amp;$A649&amp;"'!t"&amp;$B649+59)</f>
        <v>0</v>
      </c>
    </row>
    <row r="650" spans="1:9" x14ac:dyDescent="0.35">
      <c r="A650" s="180">
        <f t="shared" si="11"/>
        <v>16</v>
      </c>
      <c r="B650" s="180">
        <f>COUNTIF(A$1:A650,A650)</f>
        <v>36</v>
      </c>
      <c r="C650" s="180">
        <f t="array" aca="1" ref="C650" ca="1">INDIRECT("'"&amp;A650&amp;"'!F"&amp;B650+59)</f>
        <v>0</v>
      </c>
      <c r="D650" s="180">
        <f t="array" aca="1" ref="D650" ca="1">INDIRECT("'"&amp;$A650&amp;"'!O"&amp;$B650+59)</f>
        <v>0</v>
      </c>
      <c r="E650" s="180">
        <f t="array" aca="1" ref="E650" ca="1">INDIRECT("'"&amp;$A650&amp;"'!P"&amp;$B650+59)</f>
        <v>0</v>
      </c>
      <c r="F650" s="180">
        <f t="array" aca="1" ref="F650" ca="1">INDIRECT("'"&amp;$A650&amp;"'!Q"&amp;$B650+59)</f>
        <v>0</v>
      </c>
      <c r="G650" s="180">
        <f t="array" aca="1" ref="G650" ca="1">INDIRECT("'"&amp;$A650&amp;"'!R"&amp;$B650+59)</f>
        <v>0</v>
      </c>
      <c r="H650" s="180">
        <f t="array" aca="1" ref="H650" ca="1">INDIRECT("'"&amp;$A650&amp;"'!S"&amp;$B650+59)</f>
        <v>0</v>
      </c>
      <c r="I650" s="180">
        <f t="array" aca="1" ref="I650" ca="1">INDIRECT("'"&amp;$A650&amp;"'!t"&amp;$B650+59)</f>
        <v>0</v>
      </c>
    </row>
    <row r="651" spans="1:9" x14ac:dyDescent="0.35">
      <c r="A651" s="180">
        <f t="shared" si="11"/>
        <v>16</v>
      </c>
      <c r="B651" s="180">
        <f>COUNTIF(A$1:A651,A651)</f>
        <v>37</v>
      </c>
      <c r="C651" s="180">
        <f t="array" aca="1" ref="C651" ca="1">INDIRECT("'"&amp;A651&amp;"'!F"&amp;B651+59)</f>
        <v>0</v>
      </c>
      <c r="D651" s="180">
        <f t="array" aca="1" ref="D651" ca="1">INDIRECT("'"&amp;$A651&amp;"'!O"&amp;$B651+59)</f>
        <v>0</v>
      </c>
      <c r="E651" s="180">
        <f t="array" aca="1" ref="E651" ca="1">INDIRECT("'"&amp;$A651&amp;"'!P"&amp;$B651+59)</f>
        <v>0</v>
      </c>
      <c r="F651" s="180">
        <f t="array" aca="1" ref="F651" ca="1">INDIRECT("'"&amp;$A651&amp;"'!Q"&amp;$B651+59)</f>
        <v>0</v>
      </c>
      <c r="G651" s="180">
        <f t="array" aca="1" ref="G651" ca="1">INDIRECT("'"&amp;$A651&amp;"'!R"&amp;$B651+59)</f>
        <v>0</v>
      </c>
      <c r="H651" s="180">
        <f t="array" aca="1" ref="H651" ca="1">INDIRECT("'"&amp;$A651&amp;"'!S"&amp;$B651+59)</f>
        <v>0</v>
      </c>
      <c r="I651" s="180">
        <f t="array" aca="1" ref="I651" ca="1">INDIRECT("'"&amp;$A651&amp;"'!t"&amp;$B651+59)</f>
        <v>0</v>
      </c>
    </row>
    <row r="652" spans="1:9" x14ac:dyDescent="0.35">
      <c r="A652" s="180">
        <f t="shared" si="11"/>
        <v>16</v>
      </c>
      <c r="B652" s="180">
        <f>COUNTIF(A$1:A652,A652)</f>
        <v>38</v>
      </c>
      <c r="C652" s="180">
        <f t="array" aca="1" ref="C652" ca="1">INDIRECT("'"&amp;A652&amp;"'!F"&amp;B652+59)</f>
        <v>0</v>
      </c>
      <c r="D652" s="180">
        <f t="array" aca="1" ref="D652" ca="1">INDIRECT("'"&amp;$A652&amp;"'!O"&amp;$B652+59)</f>
        <v>0</v>
      </c>
      <c r="E652" s="180">
        <f t="array" aca="1" ref="E652" ca="1">INDIRECT("'"&amp;$A652&amp;"'!P"&amp;$B652+59)</f>
        <v>0</v>
      </c>
      <c r="F652" s="180">
        <f t="array" aca="1" ref="F652" ca="1">INDIRECT("'"&amp;$A652&amp;"'!Q"&amp;$B652+59)</f>
        <v>0</v>
      </c>
      <c r="G652" s="180">
        <f t="array" aca="1" ref="G652" ca="1">INDIRECT("'"&amp;$A652&amp;"'!R"&amp;$B652+59)</f>
        <v>0</v>
      </c>
      <c r="H652" s="180">
        <f t="array" aca="1" ref="H652" ca="1">INDIRECT("'"&amp;$A652&amp;"'!S"&amp;$B652+59)</f>
        <v>0</v>
      </c>
      <c r="I652" s="180">
        <f t="array" aca="1" ref="I652" ca="1">INDIRECT("'"&amp;$A652&amp;"'!t"&amp;$B652+59)</f>
        <v>0</v>
      </c>
    </row>
    <row r="653" spans="1:9" x14ac:dyDescent="0.35">
      <c r="A653" s="180">
        <f t="shared" si="11"/>
        <v>16</v>
      </c>
      <c r="B653" s="180">
        <f>COUNTIF(A$1:A653,A653)</f>
        <v>39</v>
      </c>
      <c r="C653" s="180">
        <f t="array" aca="1" ref="C653" ca="1">INDIRECT("'"&amp;A653&amp;"'!F"&amp;B653+59)</f>
        <v>0</v>
      </c>
      <c r="D653" s="180">
        <f t="array" aca="1" ref="D653" ca="1">INDIRECT("'"&amp;$A653&amp;"'!O"&amp;$B653+59)</f>
        <v>0</v>
      </c>
      <c r="E653" s="180">
        <f t="array" aca="1" ref="E653" ca="1">INDIRECT("'"&amp;$A653&amp;"'!P"&amp;$B653+59)</f>
        <v>0</v>
      </c>
      <c r="F653" s="180">
        <f t="array" aca="1" ref="F653" ca="1">INDIRECT("'"&amp;$A653&amp;"'!Q"&amp;$B653+59)</f>
        <v>0</v>
      </c>
      <c r="G653" s="180">
        <f t="array" aca="1" ref="G653" ca="1">INDIRECT("'"&amp;$A653&amp;"'!R"&amp;$B653+59)</f>
        <v>0</v>
      </c>
      <c r="H653" s="180">
        <f t="array" aca="1" ref="H653" ca="1">INDIRECT("'"&amp;$A653&amp;"'!S"&amp;$B653+59)</f>
        <v>0</v>
      </c>
      <c r="I653" s="180">
        <f t="array" aca="1" ref="I653" ca="1">INDIRECT("'"&amp;$A653&amp;"'!t"&amp;$B653+59)</f>
        <v>0</v>
      </c>
    </row>
    <row r="654" spans="1:9" x14ac:dyDescent="0.35">
      <c r="A654" s="180">
        <f t="shared" si="11"/>
        <v>16</v>
      </c>
      <c r="B654" s="180">
        <f>COUNTIF(A$1:A654,A654)</f>
        <v>40</v>
      </c>
      <c r="C654" s="180">
        <f t="array" aca="1" ref="C654" ca="1">INDIRECT("'"&amp;A654&amp;"'!F"&amp;B654+59)</f>
        <v>0</v>
      </c>
      <c r="D654" s="180">
        <f t="array" aca="1" ref="D654" ca="1">INDIRECT("'"&amp;$A654&amp;"'!O"&amp;$B654+59)</f>
        <v>0</v>
      </c>
      <c r="E654" s="180">
        <f t="array" aca="1" ref="E654" ca="1">INDIRECT("'"&amp;$A654&amp;"'!P"&amp;$B654+59)</f>
        <v>0</v>
      </c>
      <c r="F654" s="180">
        <f t="array" aca="1" ref="F654" ca="1">INDIRECT("'"&amp;$A654&amp;"'!Q"&amp;$B654+59)</f>
        <v>0</v>
      </c>
      <c r="G654" s="180">
        <f t="array" aca="1" ref="G654" ca="1">INDIRECT("'"&amp;$A654&amp;"'!R"&amp;$B654+59)</f>
        <v>0</v>
      </c>
      <c r="H654" s="180">
        <f t="array" aca="1" ref="H654" ca="1">INDIRECT("'"&amp;$A654&amp;"'!S"&amp;$B654+59)</f>
        <v>0</v>
      </c>
      <c r="I654" s="180">
        <f t="array" aca="1" ref="I654" ca="1">INDIRECT("'"&amp;$A654&amp;"'!t"&amp;$B654+59)</f>
        <v>0</v>
      </c>
    </row>
    <row r="655" spans="1:9" x14ac:dyDescent="0.35">
      <c r="A655" s="180">
        <f t="shared" si="11"/>
        <v>16</v>
      </c>
      <c r="B655" s="180">
        <f>COUNTIF(A$1:A655,A655)</f>
        <v>41</v>
      </c>
      <c r="C655" s="180">
        <f t="array" aca="1" ref="C655" ca="1">INDIRECT("'"&amp;A655&amp;"'!F"&amp;B655+59)</f>
        <v>0</v>
      </c>
      <c r="D655" s="180">
        <f t="array" aca="1" ref="D655" ca="1">INDIRECT("'"&amp;$A655&amp;"'!O"&amp;$B655+59)</f>
        <v>0</v>
      </c>
      <c r="E655" s="180">
        <f t="array" aca="1" ref="E655" ca="1">INDIRECT("'"&amp;$A655&amp;"'!P"&amp;$B655+59)</f>
        <v>0</v>
      </c>
      <c r="F655" s="180">
        <f t="array" aca="1" ref="F655" ca="1">INDIRECT("'"&amp;$A655&amp;"'!Q"&amp;$B655+59)</f>
        <v>0</v>
      </c>
      <c r="G655" s="180">
        <f t="array" aca="1" ref="G655" ca="1">INDIRECT("'"&amp;$A655&amp;"'!R"&amp;$B655+59)</f>
        <v>0</v>
      </c>
      <c r="H655" s="180">
        <f t="array" aca="1" ref="H655" ca="1">INDIRECT("'"&amp;$A655&amp;"'!S"&amp;$B655+59)</f>
        <v>0</v>
      </c>
      <c r="I655" s="180">
        <f t="array" aca="1" ref="I655" ca="1">INDIRECT("'"&amp;$A655&amp;"'!t"&amp;$B655+59)</f>
        <v>0</v>
      </c>
    </row>
    <row r="656" spans="1:9" x14ac:dyDescent="0.35">
      <c r="A656" s="180">
        <f t="shared" si="11"/>
        <v>17</v>
      </c>
      <c r="B656" s="180">
        <f>COUNTIF(A$1:A656,A656)</f>
        <v>1</v>
      </c>
      <c r="C656" s="180">
        <f t="array" aca="1" ref="C656" ca="1">INDIRECT("'"&amp;A656&amp;"'!F"&amp;B656+59)</f>
        <v>0</v>
      </c>
      <c r="D656" s="180">
        <f t="array" aca="1" ref="D656" ca="1">INDIRECT("'"&amp;$A656&amp;"'!O"&amp;$B656+59)</f>
        <v>0</v>
      </c>
      <c r="E656" s="180">
        <f t="array" aca="1" ref="E656" ca="1">INDIRECT("'"&amp;$A656&amp;"'!P"&amp;$B656+59)</f>
        <v>0</v>
      </c>
      <c r="F656" s="180">
        <f t="array" aca="1" ref="F656" ca="1">INDIRECT("'"&amp;$A656&amp;"'!Q"&amp;$B656+59)</f>
        <v>0</v>
      </c>
      <c r="G656" s="180">
        <f t="array" aca="1" ref="G656" ca="1">INDIRECT("'"&amp;$A656&amp;"'!R"&amp;$B656+59)</f>
        <v>0</v>
      </c>
      <c r="H656" s="180">
        <f t="array" aca="1" ref="H656" ca="1">INDIRECT("'"&amp;$A656&amp;"'!S"&amp;$B656+59)</f>
        <v>0</v>
      </c>
      <c r="I656" s="180">
        <f t="array" aca="1" ref="I656" ca="1">INDIRECT("'"&amp;$A656&amp;"'!t"&amp;$B656+59)</f>
        <v>0</v>
      </c>
    </row>
    <row r="657" spans="1:9" x14ac:dyDescent="0.35">
      <c r="A657" s="180">
        <f t="shared" si="11"/>
        <v>17</v>
      </c>
      <c r="B657" s="180">
        <f>COUNTIF(A$1:A657,A657)</f>
        <v>2</v>
      </c>
      <c r="C657" s="180">
        <f t="array" aca="1" ref="C657" ca="1">INDIRECT("'"&amp;A657&amp;"'!F"&amp;B657+59)</f>
        <v>0</v>
      </c>
      <c r="D657" s="180">
        <f t="array" aca="1" ref="D657" ca="1">INDIRECT("'"&amp;$A657&amp;"'!O"&amp;$B657+59)</f>
        <v>0</v>
      </c>
      <c r="E657" s="180">
        <f t="array" aca="1" ref="E657" ca="1">INDIRECT("'"&amp;$A657&amp;"'!P"&amp;$B657+59)</f>
        <v>0</v>
      </c>
      <c r="F657" s="180">
        <f t="array" aca="1" ref="F657" ca="1">INDIRECT("'"&amp;$A657&amp;"'!Q"&amp;$B657+59)</f>
        <v>0</v>
      </c>
      <c r="G657" s="180">
        <f t="array" aca="1" ref="G657" ca="1">INDIRECT("'"&amp;$A657&amp;"'!R"&amp;$B657+59)</f>
        <v>0</v>
      </c>
      <c r="H657" s="180">
        <f t="array" aca="1" ref="H657" ca="1">INDIRECT("'"&amp;$A657&amp;"'!S"&amp;$B657+59)</f>
        <v>0</v>
      </c>
      <c r="I657" s="180">
        <f t="array" aca="1" ref="I657" ca="1">INDIRECT("'"&amp;$A657&amp;"'!t"&amp;$B657+59)</f>
        <v>0</v>
      </c>
    </row>
    <row r="658" spans="1:9" x14ac:dyDescent="0.35">
      <c r="A658" s="180">
        <f t="shared" si="11"/>
        <v>17</v>
      </c>
      <c r="B658" s="180">
        <f>COUNTIF(A$1:A658,A658)</f>
        <v>3</v>
      </c>
      <c r="C658" s="180">
        <f t="array" aca="1" ref="C658" ca="1">INDIRECT("'"&amp;A658&amp;"'!F"&amp;B658+59)</f>
        <v>0</v>
      </c>
      <c r="D658" s="180">
        <f t="array" aca="1" ref="D658" ca="1">INDIRECT("'"&amp;$A658&amp;"'!O"&amp;$B658+59)</f>
        <v>0</v>
      </c>
      <c r="E658" s="180">
        <f t="array" aca="1" ref="E658" ca="1">INDIRECT("'"&amp;$A658&amp;"'!P"&amp;$B658+59)</f>
        <v>0</v>
      </c>
      <c r="F658" s="180">
        <f t="array" aca="1" ref="F658" ca="1">INDIRECT("'"&amp;$A658&amp;"'!Q"&amp;$B658+59)</f>
        <v>0</v>
      </c>
      <c r="G658" s="180">
        <f t="array" aca="1" ref="G658" ca="1">INDIRECT("'"&amp;$A658&amp;"'!R"&amp;$B658+59)</f>
        <v>0</v>
      </c>
      <c r="H658" s="180">
        <f t="array" aca="1" ref="H658" ca="1">INDIRECT("'"&amp;$A658&amp;"'!S"&amp;$B658+59)</f>
        <v>0</v>
      </c>
      <c r="I658" s="180">
        <f t="array" aca="1" ref="I658" ca="1">INDIRECT("'"&amp;$A658&amp;"'!t"&amp;$B658+59)</f>
        <v>0</v>
      </c>
    </row>
    <row r="659" spans="1:9" x14ac:dyDescent="0.35">
      <c r="A659" s="180">
        <f t="shared" si="11"/>
        <v>17</v>
      </c>
      <c r="B659" s="180">
        <f>COUNTIF(A$1:A659,A659)</f>
        <v>4</v>
      </c>
      <c r="C659" s="180">
        <f t="array" aca="1" ref="C659" ca="1">INDIRECT("'"&amp;A659&amp;"'!F"&amp;B659+59)</f>
        <v>0</v>
      </c>
      <c r="D659" s="180">
        <f t="array" aca="1" ref="D659" ca="1">INDIRECT("'"&amp;$A659&amp;"'!O"&amp;$B659+59)</f>
        <v>0</v>
      </c>
      <c r="E659" s="180">
        <f t="array" aca="1" ref="E659" ca="1">INDIRECT("'"&amp;$A659&amp;"'!P"&amp;$B659+59)</f>
        <v>0</v>
      </c>
      <c r="F659" s="180">
        <f t="array" aca="1" ref="F659" ca="1">INDIRECT("'"&amp;$A659&amp;"'!Q"&amp;$B659+59)</f>
        <v>0</v>
      </c>
      <c r="G659" s="180">
        <f t="array" aca="1" ref="G659" ca="1">INDIRECT("'"&amp;$A659&amp;"'!R"&amp;$B659+59)</f>
        <v>0</v>
      </c>
      <c r="H659" s="180">
        <f t="array" aca="1" ref="H659" ca="1">INDIRECT("'"&amp;$A659&amp;"'!S"&amp;$B659+59)</f>
        <v>0</v>
      </c>
      <c r="I659" s="180">
        <f t="array" aca="1" ref="I659" ca="1">INDIRECT("'"&amp;$A659&amp;"'!t"&amp;$B659+59)</f>
        <v>0</v>
      </c>
    </row>
    <row r="660" spans="1:9" x14ac:dyDescent="0.35">
      <c r="A660" s="180">
        <f t="shared" si="11"/>
        <v>17</v>
      </c>
      <c r="B660" s="180">
        <f>COUNTIF(A$1:A660,A660)</f>
        <v>5</v>
      </c>
      <c r="C660" s="180">
        <f t="array" aca="1" ref="C660" ca="1">INDIRECT("'"&amp;A660&amp;"'!F"&amp;B660+59)</f>
        <v>0</v>
      </c>
      <c r="D660" s="180">
        <f t="array" aca="1" ref="D660" ca="1">INDIRECT("'"&amp;$A660&amp;"'!O"&amp;$B660+59)</f>
        <v>0</v>
      </c>
      <c r="E660" s="180">
        <f t="array" aca="1" ref="E660" ca="1">INDIRECT("'"&amp;$A660&amp;"'!P"&amp;$B660+59)</f>
        <v>0</v>
      </c>
      <c r="F660" s="180">
        <f t="array" aca="1" ref="F660" ca="1">INDIRECT("'"&amp;$A660&amp;"'!Q"&amp;$B660+59)</f>
        <v>0</v>
      </c>
      <c r="G660" s="180">
        <f t="array" aca="1" ref="G660" ca="1">INDIRECT("'"&amp;$A660&amp;"'!R"&amp;$B660+59)</f>
        <v>0</v>
      </c>
      <c r="H660" s="180">
        <f t="array" aca="1" ref="H660" ca="1">INDIRECT("'"&amp;$A660&amp;"'!S"&amp;$B660+59)</f>
        <v>0</v>
      </c>
      <c r="I660" s="180">
        <f t="array" aca="1" ref="I660" ca="1">INDIRECT("'"&amp;$A660&amp;"'!t"&amp;$B660+59)</f>
        <v>0</v>
      </c>
    </row>
    <row r="661" spans="1:9" x14ac:dyDescent="0.35">
      <c r="A661" s="180">
        <f t="shared" si="11"/>
        <v>17</v>
      </c>
      <c r="B661" s="180">
        <f>COUNTIF(A$1:A661,A661)</f>
        <v>6</v>
      </c>
      <c r="C661" s="180">
        <f t="array" aca="1" ref="C661" ca="1">INDIRECT("'"&amp;A661&amp;"'!F"&amp;B661+59)</f>
        <v>0</v>
      </c>
      <c r="D661" s="180">
        <f t="array" aca="1" ref="D661" ca="1">INDIRECT("'"&amp;$A661&amp;"'!O"&amp;$B661+59)</f>
        <v>0</v>
      </c>
      <c r="E661" s="180">
        <f t="array" aca="1" ref="E661" ca="1">INDIRECT("'"&amp;$A661&amp;"'!P"&amp;$B661+59)</f>
        <v>0</v>
      </c>
      <c r="F661" s="180">
        <f t="array" aca="1" ref="F661" ca="1">INDIRECT("'"&amp;$A661&amp;"'!Q"&amp;$B661+59)</f>
        <v>0</v>
      </c>
      <c r="G661" s="180">
        <f t="array" aca="1" ref="G661" ca="1">INDIRECT("'"&amp;$A661&amp;"'!R"&amp;$B661+59)</f>
        <v>0</v>
      </c>
      <c r="H661" s="180">
        <f t="array" aca="1" ref="H661" ca="1">INDIRECT("'"&amp;$A661&amp;"'!S"&amp;$B661+59)</f>
        <v>0</v>
      </c>
      <c r="I661" s="180">
        <f t="array" aca="1" ref="I661" ca="1">INDIRECT("'"&amp;$A661&amp;"'!t"&amp;$B661+59)</f>
        <v>0</v>
      </c>
    </row>
    <row r="662" spans="1:9" x14ac:dyDescent="0.35">
      <c r="A662" s="180">
        <f t="shared" si="11"/>
        <v>17</v>
      </c>
      <c r="B662" s="180">
        <f>COUNTIF(A$1:A662,A662)</f>
        <v>7</v>
      </c>
      <c r="C662" s="180">
        <f t="array" aca="1" ref="C662" ca="1">INDIRECT("'"&amp;A662&amp;"'!F"&amp;B662+59)</f>
        <v>0</v>
      </c>
      <c r="D662" s="180">
        <f t="array" aca="1" ref="D662" ca="1">INDIRECT("'"&amp;$A662&amp;"'!O"&amp;$B662+59)</f>
        <v>0</v>
      </c>
      <c r="E662" s="180">
        <f t="array" aca="1" ref="E662" ca="1">INDIRECT("'"&amp;$A662&amp;"'!P"&amp;$B662+59)</f>
        <v>0</v>
      </c>
      <c r="F662" s="180">
        <f t="array" aca="1" ref="F662" ca="1">INDIRECT("'"&amp;$A662&amp;"'!Q"&amp;$B662+59)</f>
        <v>0</v>
      </c>
      <c r="G662" s="180">
        <f t="array" aca="1" ref="G662" ca="1">INDIRECT("'"&amp;$A662&amp;"'!R"&amp;$B662+59)</f>
        <v>0</v>
      </c>
      <c r="H662" s="180">
        <f t="array" aca="1" ref="H662" ca="1">INDIRECT("'"&amp;$A662&amp;"'!S"&amp;$B662+59)</f>
        <v>0</v>
      </c>
      <c r="I662" s="180">
        <f t="array" aca="1" ref="I662" ca="1">INDIRECT("'"&amp;$A662&amp;"'!t"&amp;$B662+59)</f>
        <v>0</v>
      </c>
    </row>
    <row r="663" spans="1:9" x14ac:dyDescent="0.35">
      <c r="A663" s="180">
        <f t="shared" si="11"/>
        <v>17</v>
      </c>
      <c r="B663" s="180">
        <f>COUNTIF(A$1:A663,A663)</f>
        <v>8</v>
      </c>
      <c r="C663" s="180">
        <f t="array" aca="1" ref="C663" ca="1">INDIRECT("'"&amp;A663&amp;"'!F"&amp;B663+59)</f>
        <v>0</v>
      </c>
      <c r="D663" s="180">
        <f t="array" aca="1" ref="D663" ca="1">INDIRECT("'"&amp;$A663&amp;"'!O"&amp;$B663+59)</f>
        <v>0</v>
      </c>
      <c r="E663" s="180">
        <f t="array" aca="1" ref="E663" ca="1">INDIRECT("'"&amp;$A663&amp;"'!P"&amp;$B663+59)</f>
        <v>0</v>
      </c>
      <c r="F663" s="180">
        <f t="array" aca="1" ref="F663" ca="1">INDIRECT("'"&amp;$A663&amp;"'!Q"&amp;$B663+59)</f>
        <v>0</v>
      </c>
      <c r="G663" s="180">
        <f t="array" aca="1" ref="G663" ca="1">INDIRECT("'"&amp;$A663&amp;"'!R"&amp;$B663+59)</f>
        <v>0</v>
      </c>
      <c r="H663" s="180">
        <f t="array" aca="1" ref="H663" ca="1">INDIRECT("'"&amp;$A663&amp;"'!S"&amp;$B663+59)</f>
        <v>0</v>
      </c>
      <c r="I663" s="180">
        <f t="array" aca="1" ref="I663" ca="1">INDIRECT("'"&amp;$A663&amp;"'!t"&amp;$B663+59)</f>
        <v>0</v>
      </c>
    </row>
    <row r="664" spans="1:9" x14ac:dyDescent="0.35">
      <c r="A664" s="180">
        <f t="shared" si="11"/>
        <v>17</v>
      </c>
      <c r="B664" s="180">
        <f>COUNTIF(A$1:A664,A664)</f>
        <v>9</v>
      </c>
      <c r="C664" s="180">
        <f t="array" aca="1" ref="C664" ca="1">INDIRECT("'"&amp;A664&amp;"'!F"&amp;B664+59)</f>
        <v>0</v>
      </c>
      <c r="D664" s="180">
        <f t="array" aca="1" ref="D664" ca="1">INDIRECT("'"&amp;$A664&amp;"'!O"&amp;$B664+59)</f>
        <v>0</v>
      </c>
      <c r="E664" s="180">
        <f t="array" aca="1" ref="E664" ca="1">INDIRECT("'"&amp;$A664&amp;"'!P"&amp;$B664+59)</f>
        <v>0</v>
      </c>
      <c r="F664" s="180">
        <f t="array" aca="1" ref="F664" ca="1">INDIRECT("'"&amp;$A664&amp;"'!Q"&amp;$B664+59)</f>
        <v>0</v>
      </c>
      <c r="G664" s="180">
        <f t="array" aca="1" ref="G664" ca="1">INDIRECT("'"&amp;$A664&amp;"'!R"&amp;$B664+59)</f>
        <v>0</v>
      </c>
      <c r="H664" s="180">
        <f t="array" aca="1" ref="H664" ca="1">INDIRECT("'"&amp;$A664&amp;"'!S"&amp;$B664+59)</f>
        <v>0</v>
      </c>
      <c r="I664" s="180">
        <f t="array" aca="1" ref="I664" ca="1">INDIRECT("'"&amp;$A664&amp;"'!t"&amp;$B664+59)</f>
        <v>0</v>
      </c>
    </row>
    <row r="665" spans="1:9" x14ac:dyDescent="0.35">
      <c r="A665" s="180">
        <f t="shared" si="11"/>
        <v>17</v>
      </c>
      <c r="B665" s="180">
        <f>COUNTIF(A$1:A665,A665)</f>
        <v>10</v>
      </c>
      <c r="C665" s="180">
        <f t="array" aca="1" ref="C665" ca="1">INDIRECT("'"&amp;A665&amp;"'!F"&amp;B665+59)</f>
        <v>0</v>
      </c>
      <c r="D665" s="180">
        <f t="array" aca="1" ref="D665" ca="1">INDIRECT("'"&amp;$A665&amp;"'!O"&amp;$B665+59)</f>
        <v>0</v>
      </c>
      <c r="E665" s="180">
        <f t="array" aca="1" ref="E665" ca="1">INDIRECT("'"&amp;$A665&amp;"'!P"&amp;$B665+59)</f>
        <v>0</v>
      </c>
      <c r="F665" s="180">
        <f t="array" aca="1" ref="F665" ca="1">INDIRECT("'"&amp;$A665&amp;"'!Q"&amp;$B665+59)</f>
        <v>0</v>
      </c>
      <c r="G665" s="180">
        <f t="array" aca="1" ref="G665" ca="1">INDIRECT("'"&amp;$A665&amp;"'!R"&amp;$B665+59)</f>
        <v>0</v>
      </c>
      <c r="H665" s="180">
        <f t="array" aca="1" ref="H665" ca="1">INDIRECT("'"&amp;$A665&amp;"'!S"&amp;$B665+59)</f>
        <v>0</v>
      </c>
      <c r="I665" s="180">
        <f t="array" aca="1" ref="I665" ca="1">INDIRECT("'"&amp;$A665&amp;"'!t"&amp;$B665+59)</f>
        <v>0</v>
      </c>
    </row>
    <row r="666" spans="1:9" x14ac:dyDescent="0.35">
      <c r="A666" s="180">
        <f t="shared" si="11"/>
        <v>17</v>
      </c>
      <c r="B666" s="180">
        <f>COUNTIF(A$1:A666,A666)</f>
        <v>11</v>
      </c>
      <c r="C666" s="180">
        <f t="array" aca="1" ref="C666" ca="1">INDIRECT("'"&amp;A666&amp;"'!F"&amp;B666+59)</f>
        <v>0</v>
      </c>
      <c r="D666" s="180">
        <f t="array" aca="1" ref="D666" ca="1">INDIRECT("'"&amp;$A666&amp;"'!O"&amp;$B666+59)</f>
        <v>0</v>
      </c>
      <c r="E666" s="180">
        <f t="array" aca="1" ref="E666" ca="1">INDIRECT("'"&amp;$A666&amp;"'!P"&amp;$B666+59)</f>
        <v>0</v>
      </c>
      <c r="F666" s="180">
        <f t="array" aca="1" ref="F666" ca="1">INDIRECT("'"&amp;$A666&amp;"'!Q"&amp;$B666+59)</f>
        <v>0</v>
      </c>
      <c r="G666" s="180">
        <f t="array" aca="1" ref="G666" ca="1">INDIRECT("'"&amp;$A666&amp;"'!R"&amp;$B666+59)</f>
        <v>0</v>
      </c>
      <c r="H666" s="180">
        <f t="array" aca="1" ref="H666" ca="1">INDIRECT("'"&amp;$A666&amp;"'!S"&amp;$B666+59)</f>
        <v>0</v>
      </c>
      <c r="I666" s="180">
        <f t="array" aca="1" ref="I666" ca="1">INDIRECT("'"&amp;$A666&amp;"'!t"&amp;$B666+59)</f>
        <v>0</v>
      </c>
    </row>
    <row r="667" spans="1:9" x14ac:dyDescent="0.35">
      <c r="A667" s="180">
        <f t="shared" si="11"/>
        <v>17</v>
      </c>
      <c r="B667" s="180">
        <f>COUNTIF(A$1:A667,A667)</f>
        <v>12</v>
      </c>
      <c r="C667" s="180">
        <f t="array" aca="1" ref="C667" ca="1">INDIRECT("'"&amp;A667&amp;"'!F"&amp;B667+59)</f>
        <v>0</v>
      </c>
      <c r="D667" s="180">
        <f t="array" aca="1" ref="D667" ca="1">INDIRECT("'"&amp;$A667&amp;"'!O"&amp;$B667+59)</f>
        <v>0</v>
      </c>
      <c r="E667" s="180">
        <f t="array" aca="1" ref="E667" ca="1">INDIRECT("'"&amp;$A667&amp;"'!P"&amp;$B667+59)</f>
        <v>0</v>
      </c>
      <c r="F667" s="180">
        <f t="array" aca="1" ref="F667" ca="1">INDIRECT("'"&amp;$A667&amp;"'!Q"&amp;$B667+59)</f>
        <v>0</v>
      </c>
      <c r="G667" s="180">
        <f t="array" aca="1" ref="G667" ca="1">INDIRECT("'"&amp;$A667&amp;"'!R"&amp;$B667+59)</f>
        <v>0</v>
      </c>
      <c r="H667" s="180">
        <f t="array" aca="1" ref="H667" ca="1">INDIRECT("'"&amp;$A667&amp;"'!S"&amp;$B667+59)</f>
        <v>0</v>
      </c>
      <c r="I667" s="180">
        <f t="array" aca="1" ref="I667" ca="1">INDIRECT("'"&amp;$A667&amp;"'!t"&amp;$B667+59)</f>
        <v>0</v>
      </c>
    </row>
    <row r="668" spans="1:9" x14ac:dyDescent="0.35">
      <c r="A668" s="180">
        <f t="shared" si="11"/>
        <v>17</v>
      </c>
      <c r="B668" s="180">
        <f>COUNTIF(A$1:A668,A668)</f>
        <v>13</v>
      </c>
      <c r="C668" s="180">
        <f t="array" aca="1" ref="C668" ca="1">INDIRECT("'"&amp;A668&amp;"'!F"&amp;B668+59)</f>
        <v>0</v>
      </c>
      <c r="D668" s="180">
        <f t="array" aca="1" ref="D668" ca="1">INDIRECT("'"&amp;$A668&amp;"'!O"&amp;$B668+59)</f>
        <v>0</v>
      </c>
      <c r="E668" s="180">
        <f t="array" aca="1" ref="E668" ca="1">INDIRECT("'"&amp;$A668&amp;"'!P"&amp;$B668+59)</f>
        <v>0</v>
      </c>
      <c r="F668" s="180">
        <f t="array" aca="1" ref="F668" ca="1">INDIRECT("'"&amp;$A668&amp;"'!Q"&amp;$B668+59)</f>
        <v>0</v>
      </c>
      <c r="G668" s="180">
        <f t="array" aca="1" ref="G668" ca="1">INDIRECT("'"&amp;$A668&amp;"'!R"&amp;$B668+59)</f>
        <v>0</v>
      </c>
      <c r="H668" s="180">
        <f t="array" aca="1" ref="H668" ca="1">INDIRECT("'"&amp;$A668&amp;"'!S"&amp;$B668+59)</f>
        <v>0</v>
      </c>
      <c r="I668" s="180">
        <f t="array" aca="1" ref="I668" ca="1">INDIRECT("'"&amp;$A668&amp;"'!t"&amp;$B668+59)</f>
        <v>0</v>
      </c>
    </row>
    <row r="669" spans="1:9" x14ac:dyDescent="0.35">
      <c r="A669" s="180">
        <f t="shared" si="11"/>
        <v>17</v>
      </c>
      <c r="B669" s="180">
        <f>COUNTIF(A$1:A669,A669)</f>
        <v>14</v>
      </c>
      <c r="C669" s="180">
        <f t="array" aca="1" ref="C669" ca="1">INDIRECT("'"&amp;A669&amp;"'!F"&amp;B669+59)</f>
        <v>0</v>
      </c>
      <c r="D669" s="180">
        <f t="array" aca="1" ref="D669" ca="1">INDIRECT("'"&amp;$A669&amp;"'!O"&amp;$B669+59)</f>
        <v>0</v>
      </c>
      <c r="E669" s="180">
        <f t="array" aca="1" ref="E669" ca="1">INDIRECT("'"&amp;$A669&amp;"'!P"&amp;$B669+59)</f>
        <v>0</v>
      </c>
      <c r="F669" s="180">
        <f t="array" aca="1" ref="F669" ca="1">INDIRECT("'"&amp;$A669&amp;"'!Q"&amp;$B669+59)</f>
        <v>0</v>
      </c>
      <c r="G669" s="180">
        <f t="array" aca="1" ref="G669" ca="1">INDIRECT("'"&amp;$A669&amp;"'!R"&amp;$B669+59)</f>
        <v>0</v>
      </c>
      <c r="H669" s="180">
        <f t="array" aca="1" ref="H669" ca="1">INDIRECT("'"&amp;$A669&amp;"'!S"&amp;$B669+59)</f>
        <v>0</v>
      </c>
      <c r="I669" s="180">
        <f t="array" aca="1" ref="I669" ca="1">INDIRECT("'"&amp;$A669&amp;"'!t"&amp;$B669+59)</f>
        <v>0</v>
      </c>
    </row>
    <row r="670" spans="1:9" x14ac:dyDescent="0.35">
      <c r="A670" s="180">
        <f t="shared" si="11"/>
        <v>17</v>
      </c>
      <c r="B670" s="180">
        <f>COUNTIF(A$1:A670,A670)</f>
        <v>15</v>
      </c>
      <c r="C670" s="180">
        <f t="array" aca="1" ref="C670" ca="1">INDIRECT("'"&amp;A670&amp;"'!F"&amp;B670+59)</f>
        <v>0</v>
      </c>
      <c r="D670" s="180">
        <f t="array" aca="1" ref="D670" ca="1">INDIRECT("'"&amp;$A670&amp;"'!O"&amp;$B670+59)</f>
        <v>0</v>
      </c>
      <c r="E670" s="180">
        <f t="array" aca="1" ref="E670" ca="1">INDIRECT("'"&amp;$A670&amp;"'!P"&amp;$B670+59)</f>
        <v>0</v>
      </c>
      <c r="F670" s="180">
        <f t="array" aca="1" ref="F670" ca="1">INDIRECT("'"&amp;$A670&amp;"'!Q"&amp;$B670+59)</f>
        <v>0</v>
      </c>
      <c r="G670" s="180">
        <f t="array" aca="1" ref="G670" ca="1">INDIRECT("'"&amp;$A670&amp;"'!R"&amp;$B670+59)</f>
        <v>0</v>
      </c>
      <c r="H670" s="180">
        <f t="array" aca="1" ref="H670" ca="1">INDIRECT("'"&amp;$A670&amp;"'!S"&amp;$B670+59)</f>
        <v>0</v>
      </c>
      <c r="I670" s="180">
        <f t="array" aca="1" ref="I670" ca="1">INDIRECT("'"&amp;$A670&amp;"'!t"&amp;$B670+59)</f>
        <v>0</v>
      </c>
    </row>
    <row r="671" spans="1:9" x14ac:dyDescent="0.35">
      <c r="A671" s="180">
        <f t="shared" si="11"/>
        <v>17</v>
      </c>
      <c r="B671" s="180">
        <f>COUNTIF(A$1:A671,A671)</f>
        <v>16</v>
      </c>
      <c r="C671" s="180">
        <f t="array" aca="1" ref="C671" ca="1">INDIRECT("'"&amp;A671&amp;"'!F"&amp;B671+59)</f>
        <v>0</v>
      </c>
      <c r="D671" s="180">
        <f t="array" aca="1" ref="D671" ca="1">INDIRECT("'"&amp;$A671&amp;"'!O"&amp;$B671+59)</f>
        <v>0</v>
      </c>
      <c r="E671" s="180">
        <f t="array" aca="1" ref="E671" ca="1">INDIRECT("'"&amp;$A671&amp;"'!P"&amp;$B671+59)</f>
        <v>0</v>
      </c>
      <c r="F671" s="180">
        <f t="array" aca="1" ref="F671" ca="1">INDIRECT("'"&amp;$A671&amp;"'!Q"&amp;$B671+59)</f>
        <v>0</v>
      </c>
      <c r="G671" s="180">
        <f t="array" aca="1" ref="G671" ca="1">INDIRECT("'"&amp;$A671&amp;"'!R"&amp;$B671+59)</f>
        <v>0</v>
      </c>
      <c r="H671" s="180">
        <f t="array" aca="1" ref="H671" ca="1">INDIRECT("'"&amp;$A671&amp;"'!S"&amp;$B671+59)</f>
        <v>0</v>
      </c>
      <c r="I671" s="180">
        <f t="array" aca="1" ref="I671" ca="1">INDIRECT("'"&amp;$A671&amp;"'!t"&amp;$B671+59)</f>
        <v>0</v>
      </c>
    </row>
    <row r="672" spans="1:9" x14ac:dyDescent="0.35">
      <c r="A672" s="180">
        <f t="shared" si="11"/>
        <v>17</v>
      </c>
      <c r="B672" s="180">
        <f>COUNTIF(A$1:A672,A672)</f>
        <v>17</v>
      </c>
      <c r="C672" s="180">
        <f t="array" aca="1" ref="C672" ca="1">INDIRECT("'"&amp;A672&amp;"'!F"&amp;B672+59)</f>
        <v>0</v>
      </c>
      <c r="D672" s="180">
        <f t="array" aca="1" ref="D672" ca="1">INDIRECT("'"&amp;$A672&amp;"'!O"&amp;$B672+59)</f>
        <v>0</v>
      </c>
      <c r="E672" s="180">
        <f t="array" aca="1" ref="E672" ca="1">INDIRECT("'"&amp;$A672&amp;"'!P"&amp;$B672+59)</f>
        <v>0</v>
      </c>
      <c r="F672" s="180">
        <f t="array" aca="1" ref="F672" ca="1">INDIRECT("'"&amp;$A672&amp;"'!Q"&amp;$B672+59)</f>
        <v>0</v>
      </c>
      <c r="G672" s="180">
        <f t="array" aca="1" ref="G672" ca="1">INDIRECT("'"&amp;$A672&amp;"'!R"&amp;$B672+59)</f>
        <v>0</v>
      </c>
      <c r="H672" s="180">
        <f t="array" aca="1" ref="H672" ca="1">INDIRECT("'"&amp;$A672&amp;"'!S"&amp;$B672+59)</f>
        <v>0</v>
      </c>
      <c r="I672" s="180">
        <f t="array" aca="1" ref="I672" ca="1">INDIRECT("'"&amp;$A672&amp;"'!t"&amp;$B672+59)</f>
        <v>0</v>
      </c>
    </row>
    <row r="673" spans="1:9" x14ac:dyDescent="0.35">
      <c r="A673" s="180">
        <f t="shared" si="11"/>
        <v>17</v>
      </c>
      <c r="B673" s="180">
        <f>COUNTIF(A$1:A673,A673)</f>
        <v>18</v>
      </c>
      <c r="C673" s="180">
        <f t="array" aca="1" ref="C673" ca="1">INDIRECT("'"&amp;A673&amp;"'!F"&amp;B673+59)</f>
        <v>0</v>
      </c>
      <c r="D673" s="180">
        <f t="array" aca="1" ref="D673" ca="1">INDIRECT("'"&amp;$A673&amp;"'!O"&amp;$B673+59)</f>
        <v>0</v>
      </c>
      <c r="E673" s="180">
        <f t="array" aca="1" ref="E673" ca="1">INDIRECT("'"&amp;$A673&amp;"'!P"&amp;$B673+59)</f>
        <v>0</v>
      </c>
      <c r="F673" s="180">
        <f t="array" aca="1" ref="F673" ca="1">INDIRECT("'"&amp;$A673&amp;"'!Q"&amp;$B673+59)</f>
        <v>0</v>
      </c>
      <c r="G673" s="180">
        <f t="array" aca="1" ref="G673" ca="1">INDIRECT("'"&amp;$A673&amp;"'!R"&amp;$B673+59)</f>
        <v>0</v>
      </c>
      <c r="H673" s="180">
        <f t="array" aca="1" ref="H673" ca="1">INDIRECT("'"&amp;$A673&amp;"'!S"&amp;$B673+59)</f>
        <v>0</v>
      </c>
      <c r="I673" s="180">
        <f t="array" aca="1" ref="I673" ca="1">INDIRECT("'"&amp;$A673&amp;"'!t"&amp;$B673+59)</f>
        <v>0</v>
      </c>
    </row>
    <row r="674" spans="1:9" x14ac:dyDescent="0.35">
      <c r="A674" s="180">
        <f t="shared" si="11"/>
        <v>17</v>
      </c>
      <c r="B674" s="180">
        <f>COUNTIF(A$1:A674,A674)</f>
        <v>19</v>
      </c>
      <c r="C674" s="180">
        <f t="array" aca="1" ref="C674" ca="1">INDIRECT("'"&amp;A674&amp;"'!F"&amp;B674+59)</f>
        <v>0</v>
      </c>
      <c r="D674" s="180">
        <f t="array" aca="1" ref="D674" ca="1">INDIRECT("'"&amp;$A674&amp;"'!O"&amp;$B674+59)</f>
        <v>0</v>
      </c>
      <c r="E674" s="180">
        <f t="array" aca="1" ref="E674" ca="1">INDIRECT("'"&amp;$A674&amp;"'!P"&amp;$B674+59)</f>
        <v>0</v>
      </c>
      <c r="F674" s="180">
        <f t="array" aca="1" ref="F674" ca="1">INDIRECT("'"&amp;$A674&amp;"'!Q"&amp;$B674+59)</f>
        <v>0</v>
      </c>
      <c r="G674" s="180">
        <f t="array" aca="1" ref="G674" ca="1">INDIRECT("'"&amp;$A674&amp;"'!R"&amp;$B674+59)</f>
        <v>0</v>
      </c>
      <c r="H674" s="180">
        <f t="array" aca="1" ref="H674" ca="1">INDIRECT("'"&amp;$A674&amp;"'!S"&amp;$B674+59)</f>
        <v>0</v>
      </c>
      <c r="I674" s="180">
        <f t="array" aca="1" ref="I674" ca="1">INDIRECT("'"&amp;$A674&amp;"'!t"&amp;$B674+59)</f>
        <v>0</v>
      </c>
    </row>
    <row r="675" spans="1:9" x14ac:dyDescent="0.35">
      <c r="A675" s="180">
        <f t="shared" si="11"/>
        <v>17</v>
      </c>
      <c r="B675" s="180">
        <f>COUNTIF(A$1:A675,A675)</f>
        <v>20</v>
      </c>
      <c r="C675" s="180">
        <f t="array" aca="1" ref="C675" ca="1">INDIRECT("'"&amp;A675&amp;"'!F"&amp;B675+59)</f>
        <v>0</v>
      </c>
      <c r="D675" s="180">
        <f t="array" aca="1" ref="D675" ca="1">INDIRECT("'"&amp;$A675&amp;"'!O"&amp;$B675+59)</f>
        <v>0</v>
      </c>
      <c r="E675" s="180">
        <f t="array" aca="1" ref="E675" ca="1">INDIRECT("'"&amp;$A675&amp;"'!P"&amp;$B675+59)</f>
        <v>0</v>
      </c>
      <c r="F675" s="180">
        <f t="array" aca="1" ref="F675" ca="1">INDIRECT("'"&amp;$A675&amp;"'!Q"&amp;$B675+59)</f>
        <v>0</v>
      </c>
      <c r="G675" s="180">
        <f t="array" aca="1" ref="G675" ca="1">INDIRECT("'"&amp;$A675&amp;"'!R"&amp;$B675+59)</f>
        <v>0</v>
      </c>
      <c r="H675" s="180">
        <f t="array" aca="1" ref="H675" ca="1">INDIRECT("'"&amp;$A675&amp;"'!S"&amp;$B675+59)</f>
        <v>0</v>
      </c>
      <c r="I675" s="180">
        <f t="array" aca="1" ref="I675" ca="1">INDIRECT("'"&amp;$A675&amp;"'!t"&amp;$B675+59)</f>
        <v>0</v>
      </c>
    </row>
    <row r="676" spans="1:9" x14ac:dyDescent="0.35">
      <c r="A676" s="180">
        <f t="shared" si="11"/>
        <v>17</v>
      </c>
      <c r="B676" s="180">
        <f>COUNTIF(A$1:A676,A676)</f>
        <v>21</v>
      </c>
      <c r="C676" s="180">
        <f t="array" aca="1" ref="C676" ca="1">INDIRECT("'"&amp;A676&amp;"'!F"&amp;B676+59)</f>
        <v>0</v>
      </c>
      <c r="D676" s="180">
        <f t="array" aca="1" ref="D676" ca="1">INDIRECT("'"&amp;$A676&amp;"'!O"&amp;$B676+59)</f>
        <v>0</v>
      </c>
      <c r="E676" s="180">
        <f t="array" aca="1" ref="E676" ca="1">INDIRECT("'"&amp;$A676&amp;"'!P"&amp;$B676+59)</f>
        <v>0</v>
      </c>
      <c r="F676" s="180">
        <f t="array" aca="1" ref="F676" ca="1">INDIRECT("'"&amp;$A676&amp;"'!Q"&amp;$B676+59)</f>
        <v>0</v>
      </c>
      <c r="G676" s="180">
        <f t="array" aca="1" ref="G676" ca="1">INDIRECT("'"&amp;$A676&amp;"'!R"&amp;$B676+59)</f>
        <v>0</v>
      </c>
      <c r="H676" s="180">
        <f t="array" aca="1" ref="H676" ca="1">INDIRECT("'"&amp;$A676&amp;"'!S"&amp;$B676+59)</f>
        <v>0</v>
      </c>
      <c r="I676" s="180">
        <f t="array" aca="1" ref="I676" ca="1">INDIRECT("'"&amp;$A676&amp;"'!t"&amp;$B676+59)</f>
        <v>0</v>
      </c>
    </row>
    <row r="677" spans="1:9" x14ac:dyDescent="0.35">
      <c r="A677" s="180">
        <f t="shared" si="11"/>
        <v>17</v>
      </c>
      <c r="B677" s="180">
        <f>COUNTIF(A$1:A677,A677)</f>
        <v>22</v>
      </c>
      <c r="C677" s="180">
        <f t="array" aca="1" ref="C677" ca="1">INDIRECT("'"&amp;A677&amp;"'!F"&amp;B677+59)</f>
        <v>0</v>
      </c>
      <c r="D677" s="180">
        <f t="array" aca="1" ref="D677" ca="1">INDIRECT("'"&amp;$A677&amp;"'!O"&amp;$B677+59)</f>
        <v>0</v>
      </c>
      <c r="E677" s="180">
        <f t="array" aca="1" ref="E677" ca="1">INDIRECT("'"&amp;$A677&amp;"'!P"&amp;$B677+59)</f>
        <v>0</v>
      </c>
      <c r="F677" s="180">
        <f t="array" aca="1" ref="F677" ca="1">INDIRECT("'"&amp;$A677&amp;"'!Q"&amp;$B677+59)</f>
        <v>0</v>
      </c>
      <c r="G677" s="180">
        <f t="array" aca="1" ref="G677" ca="1">INDIRECT("'"&amp;$A677&amp;"'!R"&amp;$B677+59)</f>
        <v>0</v>
      </c>
      <c r="H677" s="180">
        <f t="array" aca="1" ref="H677" ca="1">INDIRECT("'"&amp;$A677&amp;"'!S"&amp;$B677+59)</f>
        <v>0</v>
      </c>
      <c r="I677" s="180">
        <f t="array" aca="1" ref="I677" ca="1">INDIRECT("'"&amp;$A677&amp;"'!t"&amp;$B677+59)</f>
        <v>0</v>
      </c>
    </row>
    <row r="678" spans="1:9" x14ac:dyDescent="0.35">
      <c r="A678" s="180">
        <f t="shared" si="11"/>
        <v>17</v>
      </c>
      <c r="B678" s="180">
        <f>COUNTIF(A$1:A678,A678)</f>
        <v>23</v>
      </c>
      <c r="C678" s="180">
        <f t="array" aca="1" ref="C678" ca="1">INDIRECT("'"&amp;A678&amp;"'!F"&amp;B678+59)</f>
        <v>0</v>
      </c>
      <c r="D678" s="180">
        <f t="array" aca="1" ref="D678" ca="1">INDIRECT("'"&amp;$A678&amp;"'!O"&amp;$B678+59)</f>
        <v>0</v>
      </c>
      <c r="E678" s="180">
        <f t="array" aca="1" ref="E678" ca="1">INDIRECT("'"&amp;$A678&amp;"'!P"&amp;$B678+59)</f>
        <v>0</v>
      </c>
      <c r="F678" s="180">
        <f t="array" aca="1" ref="F678" ca="1">INDIRECT("'"&amp;$A678&amp;"'!Q"&amp;$B678+59)</f>
        <v>0</v>
      </c>
      <c r="G678" s="180">
        <f t="array" aca="1" ref="G678" ca="1">INDIRECT("'"&amp;$A678&amp;"'!R"&amp;$B678+59)</f>
        <v>0</v>
      </c>
      <c r="H678" s="180">
        <f t="array" aca="1" ref="H678" ca="1">INDIRECT("'"&amp;$A678&amp;"'!S"&amp;$B678+59)</f>
        <v>0</v>
      </c>
      <c r="I678" s="180">
        <f t="array" aca="1" ref="I678" ca="1">INDIRECT("'"&amp;$A678&amp;"'!t"&amp;$B678+59)</f>
        <v>0</v>
      </c>
    </row>
    <row r="679" spans="1:9" x14ac:dyDescent="0.35">
      <c r="A679" s="180">
        <f t="shared" si="11"/>
        <v>17</v>
      </c>
      <c r="B679" s="180">
        <f>COUNTIF(A$1:A679,A679)</f>
        <v>24</v>
      </c>
      <c r="C679" s="180">
        <f t="array" aca="1" ref="C679" ca="1">INDIRECT("'"&amp;A679&amp;"'!F"&amp;B679+59)</f>
        <v>0</v>
      </c>
      <c r="D679" s="180">
        <f t="array" aca="1" ref="D679" ca="1">INDIRECT("'"&amp;$A679&amp;"'!O"&amp;$B679+59)</f>
        <v>0</v>
      </c>
      <c r="E679" s="180">
        <f t="array" aca="1" ref="E679" ca="1">INDIRECT("'"&amp;$A679&amp;"'!P"&amp;$B679+59)</f>
        <v>0</v>
      </c>
      <c r="F679" s="180">
        <f t="array" aca="1" ref="F679" ca="1">INDIRECT("'"&amp;$A679&amp;"'!Q"&amp;$B679+59)</f>
        <v>0</v>
      </c>
      <c r="G679" s="180">
        <f t="array" aca="1" ref="G679" ca="1">INDIRECT("'"&amp;$A679&amp;"'!R"&amp;$B679+59)</f>
        <v>0</v>
      </c>
      <c r="H679" s="180">
        <f t="array" aca="1" ref="H679" ca="1">INDIRECT("'"&amp;$A679&amp;"'!S"&amp;$B679+59)</f>
        <v>0</v>
      </c>
      <c r="I679" s="180">
        <f t="array" aca="1" ref="I679" ca="1">INDIRECT("'"&amp;$A679&amp;"'!t"&amp;$B679+59)</f>
        <v>0</v>
      </c>
    </row>
    <row r="680" spans="1:9" x14ac:dyDescent="0.35">
      <c r="A680" s="180">
        <f t="shared" si="11"/>
        <v>17</v>
      </c>
      <c r="B680" s="180">
        <f>COUNTIF(A$1:A680,A680)</f>
        <v>25</v>
      </c>
      <c r="C680" s="180">
        <f t="array" aca="1" ref="C680" ca="1">INDIRECT("'"&amp;A680&amp;"'!F"&amp;B680+59)</f>
        <v>0</v>
      </c>
      <c r="D680" s="180">
        <f t="array" aca="1" ref="D680" ca="1">INDIRECT("'"&amp;$A680&amp;"'!O"&amp;$B680+59)</f>
        <v>0</v>
      </c>
      <c r="E680" s="180">
        <f t="array" aca="1" ref="E680" ca="1">INDIRECT("'"&amp;$A680&amp;"'!P"&amp;$B680+59)</f>
        <v>0</v>
      </c>
      <c r="F680" s="180">
        <f t="array" aca="1" ref="F680" ca="1">INDIRECT("'"&amp;$A680&amp;"'!Q"&amp;$B680+59)</f>
        <v>0</v>
      </c>
      <c r="G680" s="180">
        <f t="array" aca="1" ref="G680" ca="1">INDIRECT("'"&amp;$A680&amp;"'!R"&amp;$B680+59)</f>
        <v>0</v>
      </c>
      <c r="H680" s="180">
        <f t="array" aca="1" ref="H680" ca="1">INDIRECT("'"&amp;$A680&amp;"'!S"&amp;$B680+59)</f>
        <v>0</v>
      </c>
      <c r="I680" s="180">
        <f t="array" aca="1" ref="I680" ca="1">INDIRECT("'"&amp;$A680&amp;"'!t"&amp;$B680+59)</f>
        <v>0</v>
      </c>
    </row>
    <row r="681" spans="1:9" x14ac:dyDescent="0.35">
      <c r="A681" s="180">
        <f t="shared" si="11"/>
        <v>17</v>
      </c>
      <c r="B681" s="180">
        <f>COUNTIF(A$1:A681,A681)</f>
        <v>26</v>
      </c>
      <c r="C681" s="180">
        <f t="array" aca="1" ref="C681" ca="1">INDIRECT("'"&amp;A681&amp;"'!F"&amp;B681+59)</f>
        <v>0</v>
      </c>
      <c r="D681" s="180">
        <f t="array" aca="1" ref="D681" ca="1">INDIRECT("'"&amp;$A681&amp;"'!O"&amp;$B681+59)</f>
        <v>0</v>
      </c>
      <c r="E681" s="180">
        <f t="array" aca="1" ref="E681" ca="1">INDIRECT("'"&amp;$A681&amp;"'!P"&amp;$B681+59)</f>
        <v>0</v>
      </c>
      <c r="F681" s="180">
        <f t="array" aca="1" ref="F681" ca="1">INDIRECT("'"&amp;$A681&amp;"'!Q"&amp;$B681+59)</f>
        <v>0</v>
      </c>
      <c r="G681" s="180">
        <f t="array" aca="1" ref="G681" ca="1">INDIRECT("'"&amp;$A681&amp;"'!R"&amp;$B681+59)</f>
        <v>0</v>
      </c>
      <c r="H681" s="180">
        <f t="array" aca="1" ref="H681" ca="1">INDIRECT("'"&amp;$A681&amp;"'!S"&amp;$B681+59)</f>
        <v>0</v>
      </c>
      <c r="I681" s="180">
        <f t="array" aca="1" ref="I681" ca="1">INDIRECT("'"&amp;$A681&amp;"'!t"&amp;$B681+59)</f>
        <v>0</v>
      </c>
    </row>
    <row r="682" spans="1:9" x14ac:dyDescent="0.35">
      <c r="A682" s="180">
        <f t="shared" si="11"/>
        <v>17</v>
      </c>
      <c r="B682" s="180">
        <f>COUNTIF(A$1:A682,A682)</f>
        <v>27</v>
      </c>
      <c r="C682" s="180">
        <f t="array" aca="1" ref="C682" ca="1">INDIRECT("'"&amp;A682&amp;"'!F"&amp;B682+59)</f>
        <v>0</v>
      </c>
      <c r="D682" s="180">
        <f t="array" aca="1" ref="D682" ca="1">INDIRECT("'"&amp;$A682&amp;"'!O"&amp;$B682+59)</f>
        <v>0</v>
      </c>
      <c r="E682" s="180">
        <f t="array" aca="1" ref="E682" ca="1">INDIRECT("'"&amp;$A682&amp;"'!P"&amp;$B682+59)</f>
        <v>0</v>
      </c>
      <c r="F682" s="180">
        <f t="array" aca="1" ref="F682" ca="1">INDIRECT("'"&amp;$A682&amp;"'!Q"&amp;$B682+59)</f>
        <v>0</v>
      </c>
      <c r="G682" s="180">
        <f t="array" aca="1" ref="G682" ca="1">INDIRECT("'"&amp;$A682&amp;"'!R"&amp;$B682+59)</f>
        <v>0</v>
      </c>
      <c r="H682" s="180">
        <f t="array" aca="1" ref="H682" ca="1">INDIRECT("'"&amp;$A682&amp;"'!S"&amp;$B682+59)</f>
        <v>0</v>
      </c>
      <c r="I682" s="180">
        <f t="array" aca="1" ref="I682" ca="1">INDIRECT("'"&amp;$A682&amp;"'!t"&amp;$B682+59)</f>
        <v>0</v>
      </c>
    </row>
    <row r="683" spans="1:9" x14ac:dyDescent="0.35">
      <c r="A683" s="180">
        <f t="shared" si="11"/>
        <v>17</v>
      </c>
      <c r="B683" s="180">
        <f>COUNTIF(A$1:A683,A683)</f>
        <v>28</v>
      </c>
      <c r="C683" s="180">
        <f t="array" aca="1" ref="C683" ca="1">INDIRECT("'"&amp;A683&amp;"'!F"&amp;B683+59)</f>
        <v>0</v>
      </c>
      <c r="D683" s="180">
        <f t="array" aca="1" ref="D683" ca="1">INDIRECT("'"&amp;$A683&amp;"'!O"&amp;$B683+59)</f>
        <v>0</v>
      </c>
      <c r="E683" s="180">
        <f t="array" aca="1" ref="E683" ca="1">INDIRECT("'"&amp;$A683&amp;"'!P"&amp;$B683+59)</f>
        <v>0</v>
      </c>
      <c r="F683" s="180">
        <f t="array" aca="1" ref="F683" ca="1">INDIRECT("'"&amp;$A683&amp;"'!Q"&amp;$B683+59)</f>
        <v>0</v>
      </c>
      <c r="G683" s="180">
        <f t="array" aca="1" ref="G683" ca="1">INDIRECT("'"&amp;$A683&amp;"'!R"&amp;$B683+59)</f>
        <v>0</v>
      </c>
      <c r="H683" s="180">
        <f t="array" aca="1" ref="H683" ca="1">INDIRECT("'"&amp;$A683&amp;"'!S"&amp;$B683+59)</f>
        <v>0</v>
      </c>
      <c r="I683" s="180">
        <f t="array" aca="1" ref="I683" ca="1">INDIRECT("'"&amp;$A683&amp;"'!t"&amp;$B683+59)</f>
        <v>0</v>
      </c>
    </row>
    <row r="684" spans="1:9" x14ac:dyDescent="0.35">
      <c r="A684" s="180">
        <f t="shared" si="11"/>
        <v>17</v>
      </c>
      <c r="B684" s="180">
        <f>COUNTIF(A$1:A684,A684)</f>
        <v>29</v>
      </c>
      <c r="C684" s="180">
        <f t="array" aca="1" ref="C684" ca="1">INDIRECT("'"&amp;A684&amp;"'!F"&amp;B684+59)</f>
        <v>0</v>
      </c>
      <c r="D684" s="180">
        <f t="array" aca="1" ref="D684" ca="1">INDIRECT("'"&amp;$A684&amp;"'!O"&amp;$B684+59)</f>
        <v>0</v>
      </c>
      <c r="E684" s="180">
        <f t="array" aca="1" ref="E684" ca="1">INDIRECT("'"&amp;$A684&amp;"'!P"&amp;$B684+59)</f>
        <v>0</v>
      </c>
      <c r="F684" s="180">
        <f t="array" aca="1" ref="F684" ca="1">INDIRECT("'"&amp;$A684&amp;"'!Q"&amp;$B684+59)</f>
        <v>0</v>
      </c>
      <c r="G684" s="180">
        <f t="array" aca="1" ref="G684" ca="1">INDIRECT("'"&amp;$A684&amp;"'!R"&amp;$B684+59)</f>
        <v>0</v>
      </c>
      <c r="H684" s="180">
        <f t="array" aca="1" ref="H684" ca="1">INDIRECT("'"&amp;$A684&amp;"'!S"&amp;$B684+59)</f>
        <v>0</v>
      </c>
      <c r="I684" s="180">
        <f t="array" aca="1" ref="I684" ca="1">INDIRECT("'"&amp;$A684&amp;"'!t"&amp;$B684+59)</f>
        <v>0</v>
      </c>
    </row>
    <row r="685" spans="1:9" x14ac:dyDescent="0.35">
      <c r="A685" s="180">
        <f t="shared" si="11"/>
        <v>17</v>
      </c>
      <c r="B685" s="180">
        <f>COUNTIF(A$1:A685,A685)</f>
        <v>30</v>
      </c>
      <c r="C685" s="180">
        <f t="array" aca="1" ref="C685" ca="1">INDIRECT("'"&amp;A685&amp;"'!F"&amp;B685+59)</f>
        <v>0</v>
      </c>
      <c r="D685" s="180">
        <f t="array" aca="1" ref="D685" ca="1">INDIRECT("'"&amp;$A685&amp;"'!O"&amp;$B685+59)</f>
        <v>0</v>
      </c>
      <c r="E685" s="180">
        <f t="array" aca="1" ref="E685" ca="1">INDIRECT("'"&amp;$A685&amp;"'!P"&amp;$B685+59)</f>
        <v>0</v>
      </c>
      <c r="F685" s="180">
        <f t="array" aca="1" ref="F685" ca="1">INDIRECT("'"&amp;$A685&amp;"'!Q"&amp;$B685+59)</f>
        <v>0</v>
      </c>
      <c r="G685" s="180">
        <f t="array" aca="1" ref="G685" ca="1">INDIRECT("'"&amp;$A685&amp;"'!R"&amp;$B685+59)</f>
        <v>0</v>
      </c>
      <c r="H685" s="180">
        <f t="array" aca="1" ref="H685" ca="1">INDIRECT("'"&amp;$A685&amp;"'!S"&amp;$B685+59)</f>
        <v>0</v>
      </c>
      <c r="I685" s="180">
        <f t="array" aca="1" ref="I685" ca="1">INDIRECT("'"&amp;$A685&amp;"'!t"&amp;$B685+59)</f>
        <v>0</v>
      </c>
    </row>
    <row r="686" spans="1:9" x14ac:dyDescent="0.35">
      <c r="A686" s="180">
        <f t="shared" si="11"/>
        <v>17</v>
      </c>
      <c r="B686" s="180">
        <f>COUNTIF(A$1:A686,A686)</f>
        <v>31</v>
      </c>
      <c r="C686" s="180">
        <f t="array" aca="1" ref="C686" ca="1">INDIRECT("'"&amp;A686&amp;"'!F"&amp;B686+59)</f>
        <v>0</v>
      </c>
      <c r="D686" s="180">
        <f t="array" aca="1" ref="D686" ca="1">INDIRECT("'"&amp;$A686&amp;"'!O"&amp;$B686+59)</f>
        <v>0</v>
      </c>
      <c r="E686" s="180">
        <f t="array" aca="1" ref="E686" ca="1">INDIRECT("'"&amp;$A686&amp;"'!P"&amp;$B686+59)</f>
        <v>0</v>
      </c>
      <c r="F686" s="180">
        <f t="array" aca="1" ref="F686" ca="1">INDIRECT("'"&amp;$A686&amp;"'!Q"&amp;$B686+59)</f>
        <v>0</v>
      </c>
      <c r="G686" s="180">
        <f t="array" aca="1" ref="G686" ca="1">INDIRECT("'"&amp;$A686&amp;"'!R"&amp;$B686+59)</f>
        <v>0</v>
      </c>
      <c r="H686" s="180">
        <f t="array" aca="1" ref="H686" ca="1">INDIRECT("'"&amp;$A686&amp;"'!S"&amp;$B686+59)</f>
        <v>0</v>
      </c>
      <c r="I686" s="180">
        <f t="array" aca="1" ref="I686" ca="1">INDIRECT("'"&amp;$A686&amp;"'!t"&amp;$B686+59)</f>
        <v>0</v>
      </c>
    </row>
    <row r="687" spans="1:9" x14ac:dyDescent="0.35">
      <c r="A687" s="180">
        <f t="shared" si="11"/>
        <v>17</v>
      </c>
      <c r="B687" s="180">
        <f>COUNTIF(A$1:A687,A687)</f>
        <v>32</v>
      </c>
      <c r="C687" s="180">
        <f t="array" aca="1" ref="C687" ca="1">INDIRECT("'"&amp;A687&amp;"'!F"&amp;B687+59)</f>
        <v>0</v>
      </c>
      <c r="D687" s="180">
        <f t="array" aca="1" ref="D687" ca="1">INDIRECT("'"&amp;$A687&amp;"'!O"&amp;$B687+59)</f>
        <v>0</v>
      </c>
      <c r="E687" s="180">
        <f t="array" aca="1" ref="E687" ca="1">INDIRECT("'"&amp;$A687&amp;"'!P"&amp;$B687+59)</f>
        <v>0</v>
      </c>
      <c r="F687" s="180">
        <f t="array" aca="1" ref="F687" ca="1">INDIRECT("'"&amp;$A687&amp;"'!Q"&amp;$B687+59)</f>
        <v>0</v>
      </c>
      <c r="G687" s="180">
        <f t="array" aca="1" ref="G687" ca="1">INDIRECT("'"&amp;$A687&amp;"'!R"&amp;$B687+59)</f>
        <v>0</v>
      </c>
      <c r="H687" s="180">
        <f t="array" aca="1" ref="H687" ca="1">INDIRECT("'"&amp;$A687&amp;"'!S"&amp;$B687+59)</f>
        <v>0</v>
      </c>
      <c r="I687" s="180">
        <f t="array" aca="1" ref="I687" ca="1">INDIRECT("'"&amp;$A687&amp;"'!t"&amp;$B687+59)</f>
        <v>0</v>
      </c>
    </row>
    <row r="688" spans="1:9" x14ac:dyDescent="0.35">
      <c r="A688" s="180">
        <f t="shared" si="11"/>
        <v>17</v>
      </c>
      <c r="B688" s="180">
        <f>COUNTIF(A$1:A688,A688)</f>
        <v>33</v>
      </c>
      <c r="C688" s="180">
        <f t="array" aca="1" ref="C688" ca="1">INDIRECT("'"&amp;A688&amp;"'!F"&amp;B688+59)</f>
        <v>0</v>
      </c>
      <c r="D688" s="180">
        <f t="array" aca="1" ref="D688" ca="1">INDIRECT("'"&amp;$A688&amp;"'!O"&amp;$B688+59)</f>
        <v>0</v>
      </c>
      <c r="E688" s="180">
        <f t="array" aca="1" ref="E688" ca="1">INDIRECT("'"&amp;$A688&amp;"'!P"&amp;$B688+59)</f>
        <v>0</v>
      </c>
      <c r="F688" s="180">
        <f t="array" aca="1" ref="F688" ca="1">INDIRECT("'"&amp;$A688&amp;"'!Q"&amp;$B688+59)</f>
        <v>0</v>
      </c>
      <c r="G688" s="180">
        <f t="array" aca="1" ref="G688" ca="1">INDIRECT("'"&amp;$A688&amp;"'!R"&amp;$B688+59)</f>
        <v>0</v>
      </c>
      <c r="H688" s="180">
        <f t="array" aca="1" ref="H688" ca="1">INDIRECT("'"&amp;$A688&amp;"'!S"&amp;$B688+59)</f>
        <v>0</v>
      </c>
      <c r="I688" s="180">
        <f t="array" aca="1" ref="I688" ca="1">INDIRECT("'"&amp;$A688&amp;"'!t"&amp;$B688+59)</f>
        <v>0</v>
      </c>
    </row>
    <row r="689" spans="1:9" x14ac:dyDescent="0.35">
      <c r="A689" s="180">
        <f t="shared" si="11"/>
        <v>17</v>
      </c>
      <c r="B689" s="180">
        <f>COUNTIF(A$1:A689,A689)</f>
        <v>34</v>
      </c>
      <c r="C689" s="180">
        <f t="array" aca="1" ref="C689" ca="1">INDIRECT("'"&amp;A689&amp;"'!F"&amp;B689+59)</f>
        <v>0</v>
      </c>
      <c r="D689" s="180">
        <f t="array" aca="1" ref="D689" ca="1">INDIRECT("'"&amp;$A689&amp;"'!O"&amp;$B689+59)</f>
        <v>0</v>
      </c>
      <c r="E689" s="180">
        <f t="array" aca="1" ref="E689" ca="1">INDIRECT("'"&amp;$A689&amp;"'!P"&amp;$B689+59)</f>
        <v>0</v>
      </c>
      <c r="F689" s="180">
        <f t="array" aca="1" ref="F689" ca="1">INDIRECT("'"&amp;$A689&amp;"'!Q"&amp;$B689+59)</f>
        <v>0</v>
      </c>
      <c r="G689" s="180">
        <f t="array" aca="1" ref="G689" ca="1">INDIRECT("'"&amp;$A689&amp;"'!R"&amp;$B689+59)</f>
        <v>0</v>
      </c>
      <c r="H689" s="180">
        <f t="array" aca="1" ref="H689" ca="1">INDIRECT("'"&amp;$A689&amp;"'!S"&amp;$B689+59)</f>
        <v>0</v>
      </c>
      <c r="I689" s="180">
        <f t="array" aca="1" ref="I689" ca="1">INDIRECT("'"&amp;$A689&amp;"'!t"&amp;$B689+59)</f>
        <v>0</v>
      </c>
    </row>
    <row r="690" spans="1:9" x14ac:dyDescent="0.35">
      <c r="A690" s="180">
        <f t="shared" si="11"/>
        <v>17</v>
      </c>
      <c r="B690" s="180">
        <f>COUNTIF(A$1:A690,A690)</f>
        <v>35</v>
      </c>
      <c r="C690" s="180">
        <f t="array" aca="1" ref="C690" ca="1">INDIRECT("'"&amp;A690&amp;"'!F"&amp;B690+59)</f>
        <v>0</v>
      </c>
      <c r="D690" s="180">
        <f t="array" aca="1" ref="D690" ca="1">INDIRECT("'"&amp;$A690&amp;"'!O"&amp;$B690+59)</f>
        <v>0</v>
      </c>
      <c r="E690" s="180">
        <f t="array" aca="1" ref="E690" ca="1">INDIRECT("'"&amp;$A690&amp;"'!P"&amp;$B690+59)</f>
        <v>0</v>
      </c>
      <c r="F690" s="180">
        <f t="array" aca="1" ref="F690" ca="1">INDIRECT("'"&amp;$A690&amp;"'!Q"&amp;$B690+59)</f>
        <v>0</v>
      </c>
      <c r="G690" s="180">
        <f t="array" aca="1" ref="G690" ca="1">INDIRECT("'"&amp;$A690&amp;"'!R"&amp;$B690+59)</f>
        <v>0</v>
      </c>
      <c r="H690" s="180">
        <f t="array" aca="1" ref="H690" ca="1">INDIRECT("'"&amp;$A690&amp;"'!S"&amp;$B690+59)</f>
        <v>0</v>
      </c>
      <c r="I690" s="180">
        <f t="array" aca="1" ref="I690" ca="1">INDIRECT("'"&amp;$A690&amp;"'!t"&amp;$B690+59)</f>
        <v>0</v>
      </c>
    </row>
    <row r="691" spans="1:9" x14ac:dyDescent="0.35">
      <c r="A691" s="180">
        <f t="shared" si="11"/>
        <v>17</v>
      </c>
      <c r="B691" s="180">
        <f>COUNTIF(A$1:A691,A691)</f>
        <v>36</v>
      </c>
      <c r="C691" s="180">
        <f t="array" aca="1" ref="C691" ca="1">INDIRECT("'"&amp;A691&amp;"'!F"&amp;B691+59)</f>
        <v>0</v>
      </c>
      <c r="D691" s="180">
        <f t="array" aca="1" ref="D691" ca="1">INDIRECT("'"&amp;$A691&amp;"'!O"&amp;$B691+59)</f>
        <v>0</v>
      </c>
      <c r="E691" s="180">
        <f t="array" aca="1" ref="E691" ca="1">INDIRECT("'"&amp;$A691&amp;"'!P"&amp;$B691+59)</f>
        <v>0</v>
      </c>
      <c r="F691" s="180">
        <f t="array" aca="1" ref="F691" ca="1">INDIRECT("'"&amp;$A691&amp;"'!Q"&amp;$B691+59)</f>
        <v>0</v>
      </c>
      <c r="G691" s="180">
        <f t="array" aca="1" ref="G691" ca="1">INDIRECT("'"&amp;$A691&amp;"'!R"&amp;$B691+59)</f>
        <v>0</v>
      </c>
      <c r="H691" s="180">
        <f t="array" aca="1" ref="H691" ca="1">INDIRECT("'"&amp;$A691&amp;"'!S"&amp;$B691+59)</f>
        <v>0</v>
      </c>
      <c r="I691" s="180">
        <f t="array" aca="1" ref="I691" ca="1">INDIRECT("'"&amp;$A691&amp;"'!t"&amp;$B691+59)</f>
        <v>0</v>
      </c>
    </row>
    <row r="692" spans="1:9" x14ac:dyDescent="0.35">
      <c r="A692" s="180">
        <f t="shared" si="11"/>
        <v>17</v>
      </c>
      <c r="B692" s="180">
        <f>COUNTIF(A$1:A692,A692)</f>
        <v>37</v>
      </c>
      <c r="C692" s="180">
        <f t="array" aca="1" ref="C692" ca="1">INDIRECT("'"&amp;A692&amp;"'!F"&amp;B692+59)</f>
        <v>0</v>
      </c>
      <c r="D692" s="180">
        <f t="array" aca="1" ref="D692" ca="1">INDIRECT("'"&amp;$A692&amp;"'!O"&amp;$B692+59)</f>
        <v>0</v>
      </c>
      <c r="E692" s="180">
        <f t="array" aca="1" ref="E692" ca="1">INDIRECT("'"&amp;$A692&amp;"'!P"&amp;$B692+59)</f>
        <v>0</v>
      </c>
      <c r="F692" s="180">
        <f t="array" aca="1" ref="F692" ca="1">INDIRECT("'"&amp;$A692&amp;"'!Q"&amp;$B692+59)</f>
        <v>0</v>
      </c>
      <c r="G692" s="180">
        <f t="array" aca="1" ref="G692" ca="1">INDIRECT("'"&amp;$A692&amp;"'!R"&amp;$B692+59)</f>
        <v>0</v>
      </c>
      <c r="H692" s="180">
        <f t="array" aca="1" ref="H692" ca="1">INDIRECT("'"&amp;$A692&amp;"'!S"&amp;$B692+59)</f>
        <v>0</v>
      </c>
      <c r="I692" s="180">
        <f t="array" aca="1" ref="I692" ca="1">INDIRECT("'"&amp;$A692&amp;"'!t"&amp;$B692+59)</f>
        <v>0</v>
      </c>
    </row>
    <row r="693" spans="1:9" x14ac:dyDescent="0.35">
      <c r="A693" s="180">
        <f t="shared" si="11"/>
        <v>17</v>
      </c>
      <c r="B693" s="180">
        <f>COUNTIF(A$1:A693,A693)</f>
        <v>38</v>
      </c>
      <c r="C693" s="180">
        <f t="array" aca="1" ref="C693" ca="1">INDIRECT("'"&amp;A693&amp;"'!F"&amp;B693+59)</f>
        <v>0</v>
      </c>
      <c r="D693" s="180">
        <f t="array" aca="1" ref="D693" ca="1">INDIRECT("'"&amp;$A693&amp;"'!O"&amp;$B693+59)</f>
        <v>0</v>
      </c>
      <c r="E693" s="180">
        <f t="array" aca="1" ref="E693" ca="1">INDIRECT("'"&amp;$A693&amp;"'!P"&amp;$B693+59)</f>
        <v>0</v>
      </c>
      <c r="F693" s="180">
        <f t="array" aca="1" ref="F693" ca="1">INDIRECT("'"&amp;$A693&amp;"'!Q"&amp;$B693+59)</f>
        <v>0</v>
      </c>
      <c r="G693" s="180">
        <f t="array" aca="1" ref="G693" ca="1">INDIRECT("'"&amp;$A693&amp;"'!R"&amp;$B693+59)</f>
        <v>0</v>
      </c>
      <c r="H693" s="180">
        <f t="array" aca="1" ref="H693" ca="1">INDIRECT("'"&amp;$A693&amp;"'!S"&amp;$B693+59)</f>
        <v>0</v>
      </c>
      <c r="I693" s="180">
        <f t="array" aca="1" ref="I693" ca="1">INDIRECT("'"&amp;$A693&amp;"'!t"&amp;$B693+59)</f>
        <v>0</v>
      </c>
    </row>
    <row r="694" spans="1:9" x14ac:dyDescent="0.35">
      <c r="A694" s="180">
        <f t="shared" si="11"/>
        <v>17</v>
      </c>
      <c r="B694" s="180">
        <f>COUNTIF(A$1:A694,A694)</f>
        <v>39</v>
      </c>
      <c r="C694" s="180">
        <f t="array" aca="1" ref="C694" ca="1">INDIRECT("'"&amp;A694&amp;"'!F"&amp;B694+59)</f>
        <v>0</v>
      </c>
      <c r="D694" s="180">
        <f t="array" aca="1" ref="D694" ca="1">INDIRECT("'"&amp;$A694&amp;"'!O"&amp;$B694+59)</f>
        <v>0</v>
      </c>
      <c r="E694" s="180">
        <f t="array" aca="1" ref="E694" ca="1">INDIRECT("'"&amp;$A694&amp;"'!P"&amp;$B694+59)</f>
        <v>0</v>
      </c>
      <c r="F694" s="180">
        <f t="array" aca="1" ref="F694" ca="1">INDIRECT("'"&amp;$A694&amp;"'!Q"&amp;$B694+59)</f>
        <v>0</v>
      </c>
      <c r="G694" s="180">
        <f t="array" aca="1" ref="G694" ca="1">INDIRECT("'"&amp;$A694&amp;"'!R"&amp;$B694+59)</f>
        <v>0</v>
      </c>
      <c r="H694" s="180">
        <f t="array" aca="1" ref="H694" ca="1">INDIRECT("'"&amp;$A694&amp;"'!S"&amp;$B694+59)</f>
        <v>0</v>
      </c>
      <c r="I694" s="180">
        <f t="array" aca="1" ref="I694" ca="1">INDIRECT("'"&amp;$A694&amp;"'!t"&amp;$B694+59)</f>
        <v>0</v>
      </c>
    </row>
    <row r="695" spans="1:9" x14ac:dyDescent="0.35">
      <c r="A695" s="180">
        <f t="shared" si="11"/>
        <v>17</v>
      </c>
      <c r="B695" s="180">
        <f>COUNTIF(A$1:A695,A695)</f>
        <v>40</v>
      </c>
      <c r="C695" s="180">
        <f t="array" aca="1" ref="C695" ca="1">INDIRECT("'"&amp;A695&amp;"'!F"&amp;B695+59)</f>
        <v>0</v>
      </c>
      <c r="D695" s="180">
        <f t="array" aca="1" ref="D695" ca="1">INDIRECT("'"&amp;$A695&amp;"'!O"&amp;$B695+59)</f>
        <v>0</v>
      </c>
      <c r="E695" s="180">
        <f t="array" aca="1" ref="E695" ca="1">INDIRECT("'"&amp;$A695&amp;"'!P"&amp;$B695+59)</f>
        <v>0</v>
      </c>
      <c r="F695" s="180">
        <f t="array" aca="1" ref="F695" ca="1">INDIRECT("'"&amp;$A695&amp;"'!Q"&amp;$B695+59)</f>
        <v>0</v>
      </c>
      <c r="G695" s="180">
        <f t="array" aca="1" ref="G695" ca="1">INDIRECT("'"&amp;$A695&amp;"'!R"&amp;$B695+59)</f>
        <v>0</v>
      </c>
      <c r="H695" s="180">
        <f t="array" aca="1" ref="H695" ca="1">INDIRECT("'"&amp;$A695&amp;"'!S"&amp;$B695+59)</f>
        <v>0</v>
      </c>
      <c r="I695" s="180">
        <f t="array" aca="1" ref="I695" ca="1">INDIRECT("'"&amp;$A695&amp;"'!t"&amp;$B695+59)</f>
        <v>0</v>
      </c>
    </row>
    <row r="696" spans="1:9" x14ac:dyDescent="0.35">
      <c r="A696" s="180">
        <f t="shared" si="11"/>
        <v>17</v>
      </c>
      <c r="B696" s="180">
        <f>COUNTIF(A$1:A696,A696)</f>
        <v>41</v>
      </c>
      <c r="C696" s="180">
        <f t="array" aca="1" ref="C696" ca="1">INDIRECT("'"&amp;A696&amp;"'!F"&amp;B696+59)</f>
        <v>0</v>
      </c>
      <c r="D696" s="180">
        <f t="array" aca="1" ref="D696" ca="1">INDIRECT("'"&amp;$A696&amp;"'!O"&amp;$B696+59)</f>
        <v>0</v>
      </c>
      <c r="E696" s="180">
        <f t="array" aca="1" ref="E696" ca="1">INDIRECT("'"&amp;$A696&amp;"'!P"&amp;$B696+59)</f>
        <v>0</v>
      </c>
      <c r="F696" s="180">
        <f t="array" aca="1" ref="F696" ca="1">INDIRECT("'"&amp;$A696&amp;"'!Q"&amp;$B696+59)</f>
        <v>0</v>
      </c>
      <c r="G696" s="180">
        <f t="array" aca="1" ref="G696" ca="1">INDIRECT("'"&amp;$A696&amp;"'!R"&amp;$B696+59)</f>
        <v>0</v>
      </c>
      <c r="H696" s="180">
        <f t="array" aca="1" ref="H696" ca="1">INDIRECT("'"&amp;$A696&amp;"'!S"&amp;$B696+59)</f>
        <v>0</v>
      </c>
      <c r="I696" s="180">
        <f t="array" aca="1" ref="I696" ca="1">INDIRECT("'"&amp;$A696&amp;"'!t"&amp;$B696+59)</f>
        <v>0</v>
      </c>
    </row>
    <row r="697" spans="1:9" x14ac:dyDescent="0.35">
      <c r="A697" s="180">
        <f t="shared" si="11"/>
        <v>18</v>
      </c>
      <c r="B697" s="180">
        <f>COUNTIF(A$1:A697,A697)</f>
        <v>1</v>
      </c>
      <c r="C697" s="180">
        <f t="array" aca="1" ref="C697" ca="1">INDIRECT("'"&amp;A697&amp;"'!F"&amp;B697+59)</f>
        <v>0</v>
      </c>
      <c r="D697" s="180">
        <f t="array" aca="1" ref="D697" ca="1">INDIRECT("'"&amp;$A697&amp;"'!O"&amp;$B697+59)</f>
        <v>0</v>
      </c>
      <c r="E697" s="180">
        <f t="array" aca="1" ref="E697" ca="1">INDIRECT("'"&amp;$A697&amp;"'!P"&amp;$B697+59)</f>
        <v>0</v>
      </c>
      <c r="F697" s="180">
        <f t="array" aca="1" ref="F697" ca="1">INDIRECT("'"&amp;$A697&amp;"'!Q"&amp;$B697+59)</f>
        <v>0</v>
      </c>
      <c r="G697" s="180">
        <f t="array" aca="1" ref="G697" ca="1">INDIRECT("'"&amp;$A697&amp;"'!R"&amp;$B697+59)</f>
        <v>0</v>
      </c>
      <c r="H697" s="180">
        <f t="array" aca="1" ref="H697" ca="1">INDIRECT("'"&amp;$A697&amp;"'!S"&amp;$B697+59)</f>
        <v>0</v>
      </c>
      <c r="I697" s="180">
        <f t="array" aca="1" ref="I697" ca="1">INDIRECT("'"&amp;$A697&amp;"'!t"&amp;$B697+59)</f>
        <v>0</v>
      </c>
    </row>
    <row r="698" spans="1:9" x14ac:dyDescent="0.35">
      <c r="A698" s="180">
        <f t="shared" si="11"/>
        <v>18</v>
      </c>
      <c r="B698" s="180">
        <f>COUNTIF(A$1:A698,A698)</f>
        <v>2</v>
      </c>
      <c r="C698" s="180">
        <f t="array" aca="1" ref="C698" ca="1">INDIRECT("'"&amp;A698&amp;"'!F"&amp;B698+59)</f>
        <v>0</v>
      </c>
      <c r="D698" s="180">
        <f t="array" aca="1" ref="D698" ca="1">INDIRECT("'"&amp;$A698&amp;"'!O"&amp;$B698+59)</f>
        <v>0</v>
      </c>
      <c r="E698" s="180">
        <f t="array" aca="1" ref="E698" ca="1">INDIRECT("'"&amp;$A698&amp;"'!P"&amp;$B698+59)</f>
        <v>0</v>
      </c>
      <c r="F698" s="180">
        <f t="array" aca="1" ref="F698" ca="1">INDIRECT("'"&amp;$A698&amp;"'!Q"&amp;$B698+59)</f>
        <v>0</v>
      </c>
      <c r="G698" s="180">
        <f t="array" aca="1" ref="G698" ca="1">INDIRECT("'"&amp;$A698&amp;"'!R"&amp;$B698+59)</f>
        <v>0</v>
      </c>
      <c r="H698" s="180">
        <f t="array" aca="1" ref="H698" ca="1">INDIRECT("'"&amp;$A698&amp;"'!S"&amp;$B698+59)</f>
        <v>0</v>
      </c>
      <c r="I698" s="180">
        <f t="array" aca="1" ref="I698" ca="1">INDIRECT("'"&amp;$A698&amp;"'!t"&amp;$B698+59)</f>
        <v>0</v>
      </c>
    </row>
    <row r="699" spans="1:9" x14ac:dyDescent="0.35">
      <c r="A699" s="180">
        <f t="shared" si="11"/>
        <v>18</v>
      </c>
      <c r="B699" s="180">
        <f>COUNTIF(A$1:A699,A699)</f>
        <v>3</v>
      </c>
      <c r="C699" s="180">
        <f t="array" aca="1" ref="C699" ca="1">INDIRECT("'"&amp;A699&amp;"'!F"&amp;B699+59)</f>
        <v>0</v>
      </c>
      <c r="D699" s="180">
        <f t="array" aca="1" ref="D699" ca="1">INDIRECT("'"&amp;$A699&amp;"'!O"&amp;$B699+59)</f>
        <v>0</v>
      </c>
      <c r="E699" s="180">
        <f t="array" aca="1" ref="E699" ca="1">INDIRECT("'"&amp;$A699&amp;"'!P"&amp;$B699+59)</f>
        <v>0</v>
      </c>
      <c r="F699" s="180">
        <f t="array" aca="1" ref="F699" ca="1">INDIRECT("'"&amp;$A699&amp;"'!Q"&amp;$B699+59)</f>
        <v>0</v>
      </c>
      <c r="G699" s="180">
        <f t="array" aca="1" ref="G699" ca="1">INDIRECT("'"&amp;$A699&amp;"'!R"&amp;$B699+59)</f>
        <v>0</v>
      </c>
      <c r="H699" s="180">
        <f t="array" aca="1" ref="H699" ca="1">INDIRECT("'"&amp;$A699&amp;"'!S"&amp;$B699+59)</f>
        <v>0</v>
      </c>
      <c r="I699" s="180">
        <f t="array" aca="1" ref="I699" ca="1">INDIRECT("'"&amp;$A699&amp;"'!t"&amp;$B699+59)</f>
        <v>0</v>
      </c>
    </row>
    <row r="700" spans="1:9" x14ac:dyDescent="0.35">
      <c r="A700" s="180">
        <f t="shared" si="11"/>
        <v>18</v>
      </c>
      <c r="B700" s="180">
        <f>COUNTIF(A$1:A700,A700)</f>
        <v>4</v>
      </c>
      <c r="C700" s="180">
        <f t="array" aca="1" ref="C700" ca="1">INDIRECT("'"&amp;A700&amp;"'!F"&amp;B700+59)</f>
        <v>0</v>
      </c>
      <c r="D700" s="180">
        <f t="array" aca="1" ref="D700" ca="1">INDIRECT("'"&amp;$A700&amp;"'!O"&amp;$B700+59)</f>
        <v>0</v>
      </c>
      <c r="E700" s="180">
        <f t="array" aca="1" ref="E700" ca="1">INDIRECT("'"&amp;$A700&amp;"'!P"&amp;$B700+59)</f>
        <v>0</v>
      </c>
      <c r="F700" s="180">
        <f t="array" aca="1" ref="F700" ca="1">INDIRECT("'"&amp;$A700&amp;"'!Q"&amp;$B700+59)</f>
        <v>0</v>
      </c>
      <c r="G700" s="180">
        <f t="array" aca="1" ref="G700" ca="1">INDIRECT("'"&amp;$A700&amp;"'!R"&amp;$B700+59)</f>
        <v>0</v>
      </c>
      <c r="H700" s="180">
        <f t="array" aca="1" ref="H700" ca="1">INDIRECT("'"&amp;$A700&amp;"'!S"&amp;$B700+59)</f>
        <v>0</v>
      </c>
      <c r="I700" s="180">
        <f t="array" aca="1" ref="I700" ca="1">INDIRECT("'"&amp;$A700&amp;"'!t"&amp;$B700+59)</f>
        <v>0</v>
      </c>
    </row>
    <row r="701" spans="1:9" x14ac:dyDescent="0.35">
      <c r="A701" s="180">
        <f t="shared" si="11"/>
        <v>18</v>
      </c>
      <c r="B701" s="180">
        <f>COUNTIF(A$1:A701,A701)</f>
        <v>5</v>
      </c>
      <c r="C701" s="180">
        <f t="array" aca="1" ref="C701" ca="1">INDIRECT("'"&amp;A701&amp;"'!F"&amp;B701+59)</f>
        <v>0</v>
      </c>
      <c r="D701" s="180">
        <f t="array" aca="1" ref="D701" ca="1">INDIRECT("'"&amp;$A701&amp;"'!O"&amp;$B701+59)</f>
        <v>0</v>
      </c>
      <c r="E701" s="180">
        <f t="array" aca="1" ref="E701" ca="1">INDIRECT("'"&amp;$A701&amp;"'!P"&amp;$B701+59)</f>
        <v>0</v>
      </c>
      <c r="F701" s="180">
        <f t="array" aca="1" ref="F701" ca="1">INDIRECT("'"&amp;$A701&amp;"'!Q"&amp;$B701+59)</f>
        <v>0</v>
      </c>
      <c r="G701" s="180">
        <f t="array" aca="1" ref="G701" ca="1">INDIRECT("'"&amp;$A701&amp;"'!R"&amp;$B701+59)</f>
        <v>0</v>
      </c>
      <c r="H701" s="180">
        <f t="array" aca="1" ref="H701" ca="1">INDIRECT("'"&amp;$A701&amp;"'!S"&amp;$B701+59)</f>
        <v>0</v>
      </c>
      <c r="I701" s="180">
        <f t="array" aca="1" ref="I701" ca="1">INDIRECT("'"&amp;$A701&amp;"'!t"&amp;$B701+59)</f>
        <v>0</v>
      </c>
    </row>
    <row r="702" spans="1:9" x14ac:dyDescent="0.35">
      <c r="A702" s="180">
        <f t="shared" si="11"/>
        <v>18</v>
      </c>
      <c r="B702" s="180">
        <f>COUNTIF(A$1:A702,A702)</f>
        <v>6</v>
      </c>
      <c r="C702" s="180">
        <f t="array" aca="1" ref="C702" ca="1">INDIRECT("'"&amp;A702&amp;"'!F"&amp;B702+59)</f>
        <v>0</v>
      </c>
      <c r="D702" s="180">
        <f t="array" aca="1" ref="D702" ca="1">INDIRECT("'"&amp;$A702&amp;"'!O"&amp;$B702+59)</f>
        <v>0</v>
      </c>
      <c r="E702" s="180">
        <f t="array" aca="1" ref="E702" ca="1">INDIRECT("'"&amp;$A702&amp;"'!P"&amp;$B702+59)</f>
        <v>0</v>
      </c>
      <c r="F702" s="180">
        <f t="array" aca="1" ref="F702" ca="1">INDIRECT("'"&amp;$A702&amp;"'!Q"&amp;$B702+59)</f>
        <v>0</v>
      </c>
      <c r="G702" s="180">
        <f t="array" aca="1" ref="G702" ca="1">INDIRECT("'"&amp;$A702&amp;"'!R"&amp;$B702+59)</f>
        <v>0</v>
      </c>
      <c r="H702" s="180">
        <f t="array" aca="1" ref="H702" ca="1">INDIRECT("'"&amp;$A702&amp;"'!S"&amp;$B702+59)</f>
        <v>0</v>
      </c>
      <c r="I702" s="180">
        <f t="array" aca="1" ref="I702" ca="1">INDIRECT("'"&amp;$A702&amp;"'!t"&amp;$B702+59)</f>
        <v>0</v>
      </c>
    </row>
    <row r="703" spans="1:9" x14ac:dyDescent="0.35">
      <c r="A703" s="180">
        <f t="shared" si="11"/>
        <v>18</v>
      </c>
      <c r="B703" s="180">
        <f>COUNTIF(A$1:A703,A703)</f>
        <v>7</v>
      </c>
      <c r="C703" s="180">
        <f t="array" aca="1" ref="C703" ca="1">INDIRECT("'"&amp;A703&amp;"'!F"&amp;B703+59)</f>
        <v>0</v>
      </c>
      <c r="D703" s="180">
        <f t="array" aca="1" ref="D703" ca="1">INDIRECT("'"&amp;$A703&amp;"'!O"&amp;$B703+59)</f>
        <v>0</v>
      </c>
      <c r="E703" s="180">
        <f t="array" aca="1" ref="E703" ca="1">INDIRECT("'"&amp;$A703&amp;"'!P"&amp;$B703+59)</f>
        <v>0</v>
      </c>
      <c r="F703" s="180">
        <f t="array" aca="1" ref="F703" ca="1">INDIRECT("'"&amp;$A703&amp;"'!Q"&amp;$B703+59)</f>
        <v>0</v>
      </c>
      <c r="G703" s="180">
        <f t="array" aca="1" ref="G703" ca="1">INDIRECT("'"&amp;$A703&amp;"'!R"&amp;$B703+59)</f>
        <v>0</v>
      </c>
      <c r="H703" s="180">
        <f t="array" aca="1" ref="H703" ca="1">INDIRECT("'"&amp;$A703&amp;"'!S"&amp;$B703+59)</f>
        <v>0</v>
      </c>
      <c r="I703" s="180">
        <f t="array" aca="1" ref="I703" ca="1">INDIRECT("'"&amp;$A703&amp;"'!t"&amp;$B703+59)</f>
        <v>0</v>
      </c>
    </row>
    <row r="704" spans="1:9" x14ac:dyDescent="0.35">
      <c r="A704" s="180">
        <f t="shared" si="11"/>
        <v>18</v>
      </c>
      <c r="B704" s="180">
        <f>COUNTIF(A$1:A704,A704)</f>
        <v>8</v>
      </c>
      <c r="C704" s="180">
        <f t="array" aca="1" ref="C704" ca="1">INDIRECT("'"&amp;A704&amp;"'!F"&amp;B704+59)</f>
        <v>0</v>
      </c>
      <c r="D704" s="180">
        <f t="array" aca="1" ref="D704" ca="1">INDIRECT("'"&amp;$A704&amp;"'!O"&amp;$B704+59)</f>
        <v>0</v>
      </c>
      <c r="E704" s="180">
        <f t="array" aca="1" ref="E704" ca="1">INDIRECT("'"&amp;$A704&amp;"'!P"&amp;$B704+59)</f>
        <v>0</v>
      </c>
      <c r="F704" s="180">
        <f t="array" aca="1" ref="F704" ca="1">INDIRECT("'"&amp;$A704&amp;"'!Q"&amp;$B704+59)</f>
        <v>0</v>
      </c>
      <c r="G704" s="180">
        <f t="array" aca="1" ref="G704" ca="1">INDIRECT("'"&amp;$A704&amp;"'!R"&amp;$B704+59)</f>
        <v>0</v>
      </c>
      <c r="H704" s="180">
        <f t="array" aca="1" ref="H704" ca="1">INDIRECT("'"&amp;$A704&amp;"'!S"&amp;$B704+59)</f>
        <v>0</v>
      </c>
      <c r="I704" s="180">
        <f t="array" aca="1" ref="I704" ca="1">INDIRECT("'"&amp;$A704&amp;"'!t"&amp;$B704+59)</f>
        <v>0</v>
      </c>
    </row>
    <row r="705" spans="1:9" x14ac:dyDescent="0.35">
      <c r="A705" s="180">
        <f t="shared" si="11"/>
        <v>18</v>
      </c>
      <c r="B705" s="180">
        <f>COUNTIF(A$1:A705,A705)</f>
        <v>9</v>
      </c>
      <c r="C705" s="180">
        <f t="array" aca="1" ref="C705" ca="1">INDIRECT("'"&amp;A705&amp;"'!F"&amp;B705+59)</f>
        <v>0</v>
      </c>
      <c r="D705" s="180">
        <f t="array" aca="1" ref="D705" ca="1">INDIRECT("'"&amp;$A705&amp;"'!O"&amp;$B705+59)</f>
        <v>0</v>
      </c>
      <c r="E705" s="180">
        <f t="array" aca="1" ref="E705" ca="1">INDIRECT("'"&amp;$A705&amp;"'!P"&amp;$B705+59)</f>
        <v>0</v>
      </c>
      <c r="F705" s="180">
        <f t="array" aca="1" ref="F705" ca="1">INDIRECT("'"&amp;$A705&amp;"'!Q"&amp;$B705+59)</f>
        <v>0</v>
      </c>
      <c r="G705" s="180">
        <f t="array" aca="1" ref="G705" ca="1">INDIRECT("'"&amp;$A705&amp;"'!R"&amp;$B705+59)</f>
        <v>0</v>
      </c>
      <c r="H705" s="180">
        <f t="array" aca="1" ref="H705" ca="1">INDIRECT("'"&amp;$A705&amp;"'!S"&amp;$B705+59)</f>
        <v>0</v>
      </c>
      <c r="I705" s="180">
        <f t="array" aca="1" ref="I705" ca="1">INDIRECT("'"&amp;$A705&amp;"'!t"&amp;$B705+59)</f>
        <v>0</v>
      </c>
    </row>
    <row r="706" spans="1:9" x14ac:dyDescent="0.35">
      <c r="A706" s="180">
        <f t="shared" ref="A706:A769" si="12">ROUNDDOWN(((ROW()+41)/41),0)</f>
        <v>18</v>
      </c>
      <c r="B706" s="180">
        <f>COUNTIF(A$1:A706,A706)</f>
        <v>10</v>
      </c>
      <c r="C706" s="180">
        <f t="array" aca="1" ref="C706" ca="1">INDIRECT("'"&amp;A706&amp;"'!F"&amp;B706+59)</f>
        <v>0</v>
      </c>
      <c r="D706" s="180">
        <f t="array" aca="1" ref="D706" ca="1">INDIRECT("'"&amp;$A706&amp;"'!O"&amp;$B706+59)</f>
        <v>0</v>
      </c>
      <c r="E706" s="180">
        <f t="array" aca="1" ref="E706" ca="1">INDIRECT("'"&amp;$A706&amp;"'!P"&amp;$B706+59)</f>
        <v>0</v>
      </c>
      <c r="F706" s="180">
        <f t="array" aca="1" ref="F706" ca="1">INDIRECT("'"&amp;$A706&amp;"'!Q"&amp;$B706+59)</f>
        <v>0</v>
      </c>
      <c r="G706" s="180">
        <f t="array" aca="1" ref="G706" ca="1">INDIRECT("'"&amp;$A706&amp;"'!R"&amp;$B706+59)</f>
        <v>0</v>
      </c>
      <c r="H706" s="180">
        <f t="array" aca="1" ref="H706" ca="1">INDIRECT("'"&amp;$A706&amp;"'!S"&amp;$B706+59)</f>
        <v>0</v>
      </c>
      <c r="I706" s="180">
        <f t="array" aca="1" ref="I706" ca="1">INDIRECT("'"&amp;$A706&amp;"'!t"&amp;$B706+59)</f>
        <v>0</v>
      </c>
    </row>
    <row r="707" spans="1:9" x14ac:dyDescent="0.35">
      <c r="A707" s="180">
        <f t="shared" si="12"/>
        <v>18</v>
      </c>
      <c r="B707" s="180">
        <f>COUNTIF(A$1:A707,A707)</f>
        <v>11</v>
      </c>
      <c r="C707" s="180">
        <f t="array" aca="1" ref="C707" ca="1">INDIRECT("'"&amp;A707&amp;"'!F"&amp;B707+59)</f>
        <v>0</v>
      </c>
      <c r="D707" s="180">
        <f t="array" aca="1" ref="D707" ca="1">INDIRECT("'"&amp;$A707&amp;"'!O"&amp;$B707+59)</f>
        <v>0</v>
      </c>
      <c r="E707" s="180">
        <f t="array" aca="1" ref="E707" ca="1">INDIRECT("'"&amp;$A707&amp;"'!P"&amp;$B707+59)</f>
        <v>0</v>
      </c>
      <c r="F707" s="180">
        <f t="array" aca="1" ref="F707" ca="1">INDIRECT("'"&amp;$A707&amp;"'!Q"&amp;$B707+59)</f>
        <v>0</v>
      </c>
      <c r="G707" s="180">
        <f t="array" aca="1" ref="G707" ca="1">INDIRECT("'"&amp;$A707&amp;"'!R"&amp;$B707+59)</f>
        <v>0</v>
      </c>
      <c r="H707" s="180">
        <f t="array" aca="1" ref="H707" ca="1">INDIRECT("'"&amp;$A707&amp;"'!S"&amp;$B707+59)</f>
        <v>0</v>
      </c>
      <c r="I707" s="180">
        <f t="array" aca="1" ref="I707" ca="1">INDIRECT("'"&amp;$A707&amp;"'!t"&amp;$B707+59)</f>
        <v>0</v>
      </c>
    </row>
    <row r="708" spans="1:9" x14ac:dyDescent="0.35">
      <c r="A708" s="180">
        <f t="shared" si="12"/>
        <v>18</v>
      </c>
      <c r="B708" s="180">
        <f>COUNTIF(A$1:A708,A708)</f>
        <v>12</v>
      </c>
      <c r="C708" s="180">
        <f t="array" aca="1" ref="C708" ca="1">INDIRECT("'"&amp;A708&amp;"'!F"&amp;B708+59)</f>
        <v>0</v>
      </c>
      <c r="D708" s="180">
        <f t="array" aca="1" ref="D708" ca="1">INDIRECT("'"&amp;$A708&amp;"'!O"&amp;$B708+59)</f>
        <v>0</v>
      </c>
      <c r="E708" s="180">
        <f t="array" aca="1" ref="E708" ca="1">INDIRECT("'"&amp;$A708&amp;"'!P"&amp;$B708+59)</f>
        <v>0</v>
      </c>
      <c r="F708" s="180">
        <f t="array" aca="1" ref="F708" ca="1">INDIRECT("'"&amp;$A708&amp;"'!Q"&amp;$B708+59)</f>
        <v>0</v>
      </c>
      <c r="G708" s="180">
        <f t="array" aca="1" ref="G708" ca="1">INDIRECT("'"&amp;$A708&amp;"'!R"&amp;$B708+59)</f>
        <v>0</v>
      </c>
      <c r="H708" s="180">
        <f t="array" aca="1" ref="H708" ca="1">INDIRECT("'"&amp;$A708&amp;"'!S"&amp;$B708+59)</f>
        <v>0</v>
      </c>
      <c r="I708" s="180">
        <f t="array" aca="1" ref="I708" ca="1">INDIRECT("'"&amp;$A708&amp;"'!t"&amp;$B708+59)</f>
        <v>0</v>
      </c>
    </row>
    <row r="709" spans="1:9" x14ac:dyDescent="0.35">
      <c r="A709" s="180">
        <f t="shared" si="12"/>
        <v>18</v>
      </c>
      <c r="B709" s="180">
        <f>COUNTIF(A$1:A709,A709)</f>
        <v>13</v>
      </c>
      <c r="C709" s="180">
        <f t="array" aca="1" ref="C709" ca="1">INDIRECT("'"&amp;A709&amp;"'!F"&amp;B709+59)</f>
        <v>0</v>
      </c>
      <c r="D709" s="180">
        <f t="array" aca="1" ref="D709" ca="1">INDIRECT("'"&amp;$A709&amp;"'!O"&amp;$B709+59)</f>
        <v>0</v>
      </c>
      <c r="E709" s="180">
        <f t="array" aca="1" ref="E709" ca="1">INDIRECT("'"&amp;$A709&amp;"'!P"&amp;$B709+59)</f>
        <v>0</v>
      </c>
      <c r="F709" s="180">
        <f t="array" aca="1" ref="F709" ca="1">INDIRECT("'"&amp;$A709&amp;"'!Q"&amp;$B709+59)</f>
        <v>0</v>
      </c>
      <c r="G709" s="180">
        <f t="array" aca="1" ref="G709" ca="1">INDIRECT("'"&amp;$A709&amp;"'!R"&amp;$B709+59)</f>
        <v>0</v>
      </c>
      <c r="H709" s="180">
        <f t="array" aca="1" ref="H709" ca="1">INDIRECT("'"&amp;$A709&amp;"'!S"&amp;$B709+59)</f>
        <v>0</v>
      </c>
      <c r="I709" s="180">
        <f t="array" aca="1" ref="I709" ca="1">INDIRECT("'"&amp;$A709&amp;"'!t"&amp;$B709+59)</f>
        <v>0</v>
      </c>
    </row>
    <row r="710" spans="1:9" x14ac:dyDescent="0.35">
      <c r="A710" s="180">
        <f t="shared" si="12"/>
        <v>18</v>
      </c>
      <c r="B710" s="180">
        <f>COUNTIF(A$1:A710,A710)</f>
        <v>14</v>
      </c>
      <c r="C710" s="180">
        <f t="array" aca="1" ref="C710" ca="1">INDIRECT("'"&amp;A710&amp;"'!F"&amp;B710+59)</f>
        <v>0</v>
      </c>
      <c r="D710" s="180">
        <f t="array" aca="1" ref="D710" ca="1">INDIRECT("'"&amp;$A710&amp;"'!O"&amp;$B710+59)</f>
        <v>0</v>
      </c>
      <c r="E710" s="180">
        <f t="array" aca="1" ref="E710" ca="1">INDIRECT("'"&amp;$A710&amp;"'!P"&amp;$B710+59)</f>
        <v>0</v>
      </c>
      <c r="F710" s="180">
        <f t="array" aca="1" ref="F710" ca="1">INDIRECT("'"&amp;$A710&amp;"'!Q"&amp;$B710+59)</f>
        <v>0</v>
      </c>
      <c r="G710" s="180">
        <f t="array" aca="1" ref="G710" ca="1">INDIRECT("'"&amp;$A710&amp;"'!R"&amp;$B710+59)</f>
        <v>0</v>
      </c>
      <c r="H710" s="180">
        <f t="array" aca="1" ref="H710" ca="1">INDIRECT("'"&amp;$A710&amp;"'!S"&amp;$B710+59)</f>
        <v>0</v>
      </c>
      <c r="I710" s="180">
        <f t="array" aca="1" ref="I710" ca="1">INDIRECT("'"&amp;$A710&amp;"'!t"&amp;$B710+59)</f>
        <v>0</v>
      </c>
    </row>
    <row r="711" spans="1:9" x14ac:dyDescent="0.35">
      <c r="A711" s="180">
        <f t="shared" si="12"/>
        <v>18</v>
      </c>
      <c r="B711" s="180">
        <f>COUNTIF(A$1:A711,A711)</f>
        <v>15</v>
      </c>
      <c r="C711" s="180">
        <f t="array" aca="1" ref="C711" ca="1">INDIRECT("'"&amp;A711&amp;"'!F"&amp;B711+59)</f>
        <v>0</v>
      </c>
      <c r="D711" s="180">
        <f t="array" aca="1" ref="D711" ca="1">INDIRECT("'"&amp;$A711&amp;"'!O"&amp;$B711+59)</f>
        <v>0</v>
      </c>
      <c r="E711" s="180">
        <f t="array" aca="1" ref="E711" ca="1">INDIRECT("'"&amp;$A711&amp;"'!P"&amp;$B711+59)</f>
        <v>0</v>
      </c>
      <c r="F711" s="180">
        <f t="array" aca="1" ref="F711" ca="1">INDIRECT("'"&amp;$A711&amp;"'!Q"&amp;$B711+59)</f>
        <v>0</v>
      </c>
      <c r="G711" s="180">
        <f t="array" aca="1" ref="G711" ca="1">INDIRECT("'"&amp;$A711&amp;"'!R"&amp;$B711+59)</f>
        <v>0</v>
      </c>
      <c r="H711" s="180">
        <f t="array" aca="1" ref="H711" ca="1">INDIRECT("'"&amp;$A711&amp;"'!S"&amp;$B711+59)</f>
        <v>0</v>
      </c>
      <c r="I711" s="180">
        <f t="array" aca="1" ref="I711" ca="1">INDIRECT("'"&amp;$A711&amp;"'!t"&amp;$B711+59)</f>
        <v>0</v>
      </c>
    </row>
    <row r="712" spans="1:9" x14ac:dyDescent="0.35">
      <c r="A712" s="180">
        <f t="shared" si="12"/>
        <v>18</v>
      </c>
      <c r="B712" s="180">
        <f>COUNTIF(A$1:A712,A712)</f>
        <v>16</v>
      </c>
      <c r="C712" s="180">
        <f t="array" aca="1" ref="C712" ca="1">INDIRECT("'"&amp;A712&amp;"'!F"&amp;B712+59)</f>
        <v>0</v>
      </c>
      <c r="D712" s="180">
        <f t="array" aca="1" ref="D712" ca="1">INDIRECT("'"&amp;$A712&amp;"'!O"&amp;$B712+59)</f>
        <v>0</v>
      </c>
      <c r="E712" s="180">
        <f t="array" aca="1" ref="E712" ca="1">INDIRECT("'"&amp;$A712&amp;"'!P"&amp;$B712+59)</f>
        <v>0</v>
      </c>
      <c r="F712" s="180">
        <f t="array" aca="1" ref="F712" ca="1">INDIRECT("'"&amp;$A712&amp;"'!Q"&amp;$B712+59)</f>
        <v>0</v>
      </c>
      <c r="G712" s="180">
        <f t="array" aca="1" ref="G712" ca="1">INDIRECT("'"&amp;$A712&amp;"'!R"&amp;$B712+59)</f>
        <v>0</v>
      </c>
      <c r="H712" s="180">
        <f t="array" aca="1" ref="H712" ca="1">INDIRECT("'"&amp;$A712&amp;"'!S"&amp;$B712+59)</f>
        <v>0</v>
      </c>
      <c r="I712" s="180">
        <f t="array" aca="1" ref="I712" ca="1">INDIRECT("'"&amp;$A712&amp;"'!t"&amp;$B712+59)</f>
        <v>0</v>
      </c>
    </row>
    <row r="713" spans="1:9" x14ac:dyDescent="0.35">
      <c r="A713" s="180">
        <f t="shared" si="12"/>
        <v>18</v>
      </c>
      <c r="B713" s="180">
        <f>COUNTIF(A$1:A713,A713)</f>
        <v>17</v>
      </c>
      <c r="C713" s="180">
        <f t="array" aca="1" ref="C713" ca="1">INDIRECT("'"&amp;A713&amp;"'!F"&amp;B713+59)</f>
        <v>0</v>
      </c>
      <c r="D713" s="180">
        <f t="array" aca="1" ref="D713" ca="1">INDIRECT("'"&amp;$A713&amp;"'!O"&amp;$B713+59)</f>
        <v>0</v>
      </c>
      <c r="E713" s="180">
        <f t="array" aca="1" ref="E713" ca="1">INDIRECT("'"&amp;$A713&amp;"'!P"&amp;$B713+59)</f>
        <v>0</v>
      </c>
      <c r="F713" s="180">
        <f t="array" aca="1" ref="F713" ca="1">INDIRECT("'"&amp;$A713&amp;"'!Q"&amp;$B713+59)</f>
        <v>0</v>
      </c>
      <c r="G713" s="180">
        <f t="array" aca="1" ref="G713" ca="1">INDIRECT("'"&amp;$A713&amp;"'!R"&amp;$B713+59)</f>
        <v>0</v>
      </c>
      <c r="H713" s="180">
        <f t="array" aca="1" ref="H713" ca="1">INDIRECT("'"&amp;$A713&amp;"'!S"&amp;$B713+59)</f>
        <v>0</v>
      </c>
      <c r="I713" s="180">
        <f t="array" aca="1" ref="I713" ca="1">INDIRECT("'"&amp;$A713&amp;"'!t"&amp;$B713+59)</f>
        <v>0</v>
      </c>
    </row>
    <row r="714" spans="1:9" x14ac:dyDescent="0.35">
      <c r="A714" s="180">
        <f t="shared" si="12"/>
        <v>18</v>
      </c>
      <c r="B714" s="180">
        <f>COUNTIF(A$1:A714,A714)</f>
        <v>18</v>
      </c>
      <c r="C714" s="180">
        <f t="array" aca="1" ref="C714" ca="1">INDIRECT("'"&amp;A714&amp;"'!F"&amp;B714+59)</f>
        <v>0</v>
      </c>
      <c r="D714" s="180">
        <f t="array" aca="1" ref="D714" ca="1">INDIRECT("'"&amp;$A714&amp;"'!O"&amp;$B714+59)</f>
        <v>0</v>
      </c>
      <c r="E714" s="180">
        <f t="array" aca="1" ref="E714" ca="1">INDIRECT("'"&amp;$A714&amp;"'!P"&amp;$B714+59)</f>
        <v>0</v>
      </c>
      <c r="F714" s="180">
        <f t="array" aca="1" ref="F714" ca="1">INDIRECT("'"&amp;$A714&amp;"'!Q"&amp;$B714+59)</f>
        <v>0</v>
      </c>
      <c r="G714" s="180">
        <f t="array" aca="1" ref="G714" ca="1">INDIRECT("'"&amp;$A714&amp;"'!R"&amp;$B714+59)</f>
        <v>0</v>
      </c>
      <c r="H714" s="180">
        <f t="array" aca="1" ref="H714" ca="1">INDIRECT("'"&amp;$A714&amp;"'!S"&amp;$B714+59)</f>
        <v>0</v>
      </c>
      <c r="I714" s="180">
        <f t="array" aca="1" ref="I714" ca="1">INDIRECT("'"&amp;$A714&amp;"'!t"&amp;$B714+59)</f>
        <v>0</v>
      </c>
    </row>
    <row r="715" spans="1:9" x14ac:dyDescent="0.35">
      <c r="A715" s="180">
        <f t="shared" si="12"/>
        <v>18</v>
      </c>
      <c r="B715" s="180">
        <f>COUNTIF(A$1:A715,A715)</f>
        <v>19</v>
      </c>
      <c r="C715" s="180">
        <f t="array" aca="1" ref="C715" ca="1">INDIRECT("'"&amp;A715&amp;"'!F"&amp;B715+59)</f>
        <v>0</v>
      </c>
      <c r="D715" s="180">
        <f t="array" aca="1" ref="D715" ca="1">INDIRECT("'"&amp;$A715&amp;"'!O"&amp;$B715+59)</f>
        <v>0</v>
      </c>
      <c r="E715" s="180">
        <f t="array" aca="1" ref="E715" ca="1">INDIRECT("'"&amp;$A715&amp;"'!P"&amp;$B715+59)</f>
        <v>0</v>
      </c>
      <c r="F715" s="180">
        <f t="array" aca="1" ref="F715" ca="1">INDIRECT("'"&amp;$A715&amp;"'!Q"&amp;$B715+59)</f>
        <v>0</v>
      </c>
      <c r="G715" s="180">
        <f t="array" aca="1" ref="G715" ca="1">INDIRECT("'"&amp;$A715&amp;"'!R"&amp;$B715+59)</f>
        <v>0</v>
      </c>
      <c r="H715" s="180">
        <f t="array" aca="1" ref="H715" ca="1">INDIRECT("'"&amp;$A715&amp;"'!S"&amp;$B715+59)</f>
        <v>0</v>
      </c>
      <c r="I715" s="180">
        <f t="array" aca="1" ref="I715" ca="1">INDIRECT("'"&amp;$A715&amp;"'!t"&amp;$B715+59)</f>
        <v>0</v>
      </c>
    </row>
    <row r="716" spans="1:9" x14ac:dyDescent="0.35">
      <c r="A716" s="180">
        <f t="shared" si="12"/>
        <v>18</v>
      </c>
      <c r="B716" s="180">
        <f>COUNTIF(A$1:A716,A716)</f>
        <v>20</v>
      </c>
      <c r="C716" s="180">
        <f t="array" aca="1" ref="C716" ca="1">INDIRECT("'"&amp;A716&amp;"'!F"&amp;B716+59)</f>
        <v>0</v>
      </c>
      <c r="D716" s="180">
        <f t="array" aca="1" ref="D716" ca="1">INDIRECT("'"&amp;$A716&amp;"'!O"&amp;$B716+59)</f>
        <v>0</v>
      </c>
      <c r="E716" s="180">
        <f t="array" aca="1" ref="E716" ca="1">INDIRECT("'"&amp;$A716&amp;"'!P"&amp;$B716+59)</f>
        <v>0</v>
      </c>
      <c r="F716" s="180">
        <f t="array" aca="1" ref="F716" ca="1">INDIRECT("'"&amp;$A716&amp;"'!Q"&amp;$B716+59)</f>
        <v>0</v>
      </c>
      <c r="G716" s="180">
        <f t="array" aca="1" ref="G716" ca="1">INDIRECT("'"&amp;$A716&amp;"'!R"&amp;$B716+59)</f>
        <v>0</v>
      </c>
      <c r="H716" s="180">
        <f t="array" aca="1" ref="H716" ca="1">INDIRECT("'"&amp;$A716&amp;"'!S"&amp;$B716+59)</f>
        <v>0</v>
      </c>
      <c r="I716" s="180">
        <f t="array" aca="1" ref="I716" ca="1">INDIRECT("'"&amp;$A716&amp;"'!t"&amp;$B716+59)</f>
        <v>0</v>
      </c>
    </row>
    <row r="717" spans="1:9" x14ac:dyDescent="0.35">
      <c r="A717" s="180">
        <f t="shared" si="12"/>
        <v>18</v>
      </c>
      <c r="B717" s="180">
        <f>COUNTIF(A$1:A717,A717)</f>
        <v>21</v>
      </c>
      <c r="C717" s="180">
        <f t="array" aca="1" ref="C717" ca="1">INDIRECT("'"&amp;A717&amp;"'!F"&amp;B717+59)</f>
        <v>0</v>
      </c>
      <c r="D717" s="180">
        <f t="array" aca="1" ref="D717" ca="1">INDIRECT("'"&amp;$A717&amp;"'!O"&amp;$B717+59)</f>
        <v>0</v>
      </c>
      <c r="E717" s="180">
        <f t="array" aca="1" ref="E717" ca="1">INDIRECT("'"&amp;$A717&amp;"'!P"&amp;$B717+59)</f>
        <v>0</v>
      </c>
      <c r="F717" s="180">
        <f t="array" aca="1" ref="F717" ca="1">INDIRECT("'"&amp;$A717&amp;"'!Q"&amp;$B717+59)</f>
        <v>0</v>
      </c>
      <c r="G717" s="180">
        <f t="array" aca="1" ref="G717" ca="1">INDIRECT("'"&amp;$A717&amp;"'!R"&amp;$B717+59)</f>
        <v>0</v>
      </c>
      <c r="H717" s="180">
        <f t="array" aca="1" ref="H717" ca="1">INDIRECT("'"&amp;$A717&amp;"'!S"&amp;$B717+59)</f>
        <v>0</v>
      </c>
      <c r="I717" s="180">
        <f t="array" aca="1" ref="I717" ca="1">INDIRECT("'"&amp;$A717&amp;"'!t"&amp;$B717+59)</f>
        <v>0</v>
      </c>
    </row>
    <row r="718" spans="1:9" x14ac:dyDescent="0.35">
      <c r="A718" s="180">
        <f t="shared" si="12"/>
        <v>18</v>
      </c>
      <c r="B718" s="180">
        <f>COUNTIF(A$1:A718,A718)</f>
        <v>22</v>
      </c>
      <c r="C718" s="180">
        <f t="array" aca="1" ref="C718" ca="1">INDIRECT("'"&amp;A718&amp;"'!F"&amp;B718+59)</f>
        <v>0</v>
      </c>
      <c r="D718" s="180">
        <f t="array" aca="1" ref="D718" ca="1">INDIRECT("'"&amp;$A718&amp;"'!O"&amp;$B718+59)</f>
        <v>0</v>
      </c>
      <c r="E718" s="180">
        <f t="array" aca="1" ref="E718" ca="1">INDIRECT("'"&amp;$A718&amp;"'!P"&amp;$B718+59)</f>
        <v>0</v>
      </c>
      <c r="F718" s="180">
        <f t="array" aca="1" ref="F718" ca="1">INDIRECT("'"&amp;$A718&amp;"'!Q"&amp;$B718+59)</f>
        <v>0</v>
      </c>
      <c r="G718" s="180">
        <f t="array" aca="1" ref="G718" ca="1">INDIRECT("'"&amp;$A718&amp;"'!R"&amp;$B718+59)</f>
        <v>0</v>
      </c>
      <c r="H718" s="180">
        <f t="array" aca="1" ref="H718" ca="1">INDIRECT("'"&amp;$A718&amp;"'!S"&amp;$B718+59)</f>
        <v>0</v>
      </c>
      <c r="I718" s="180">
        <f t="array" aca="1" ref="I718" ca="1">INDIRECT("'"&amp;$A718&amp;"'!t"&amp;$B718+59)</f>
        <v>0</v>
      </c>
    </row>
    <row r="719" spans="1:9" x14ac:dyDescent="0.35">
      <c r="A719" s="180">
        <f t="shared" si="12"/>
        <v>18</v>
      </c>
      <c r="B719" s="180">
        <f>COUNTIF(A$1:A719,A719)</f>
        <v>23</v>
      </c>
      <c r="C719" s="180">
        <f t="array" aca="1" ref="C719" ca="1">INDIRECT("'"&amp;A719&amp;"'!F"&amp;B719+59)</f>
        <v>0</v>
      </c>
      <c r="D719" s="180">
        <f t="array" aca="1" ref="D719" ca="1">INDIRECT("'"&amp;$A719&amp;"'!O"&amp;$B719+59)</f>
        <v>0</v>
      </c>
      <c r="E719" s="180">
        <f t="array" aca="1" ref="E719" ca="1">INDIRECT("'"&amp;$A719&amp;"'!P"&amp;$B719+59)</f>
        <v>0</v>
      </c>
      <c r="F719" s="180">
        <f t="array" aca="1" ref="F719" ca="1">INDIRECT("'"&amp;$A719&amp;"'!Q"&amp;$B719+59)</f>
        <v>0</v>
      </c>
      <c r="G719" s="180">
        <f t="array" aca="1" ref="G719" ca="1">INDIRECT("'"&amp;$A719&amp;"'!R"&amp;$B719+59)</f>
        <v>0</v>
      </c>
      <c r="H719" s="180">
        <f t="array" aca="1" ref="H719" ca="1">INDIRECT("'"&amp;$A719&amp;"'!S"&amp;$B719+59)</f>
        <v>0</v>
      </c>
      <c r="I719" s="180">
        <f t="array" aca="1" ref="I719" ca="1">INDIRECT("'"&amp;$A719&amp;"'!t"&amp;$B719+59)</f>
        <v>0</v>
      </c>
    </row>
    <row r="720" spans="1:9" x14ac:dyDescent="0.35">
      <c r="A720" s="180">
        <f t="shared" si="12"/>
        <v>18</v>
      </c>
      <c r="B720" s="180">
        <f>COUNTIF(A$1:A720,A720)</f>
        <v>24</v>
      </c>
      <c r="C720" s="180">
        <f t="array" aca="1" ref="C720" ca="1">INDIRECT("'"&amp;A720&amp;"'!F"&amp;B720+59)</f>
        <v>0</v>
      </c>
      <c r="D720" s="180">
        <f t="array" aca="1" ref="D720" ca="1">INDIRECT("'"&amp;$A720&amp;"'!O"&amp;$B720+59)</f>
        <v>0</v>
      </c>
      <c r="E720" s="180">
        <f t="array" aca="1" ref="E720" ca="1">INDIRECT("'"&amp;$A720&amp;"'!P"&amp;$B720+59)</f>
        <v>0</v>
      </c>
      <c r="F720" s="180">
        <f t="array" aca="1" ref="F720" ca="1">INDIRECT("'"&amp;$A720&amp;"'!Q"&amp;$B720+59)</f>
        <v>0</v>
      </c>
      <c r="G720" s="180">
        <f t="array" aca="1" ref="G720" ca="1">INDIRECT("'"&amp;$A720&amp;"'!R"&amp;$B720+59)</f>
        <v>0</v>
      </c>
      <c r="H720" s="180">
        <f t="array" aca="1" ref="H720" ca="1">INDIRECT("'"&amp;$A720&amp;"'!S"&amp;$B720+59)</f>
        <v>0</v>
      </c>
      <c r="I720" s="180">
        <f t="array" aca="1" ref="I720" ca="1">INDIRECT("'"&amp;$A720&amp;"'!t"&amp;$B720+59)</f>
        <v>0</v>
      </c>
    </row>
    <row r="721" spans="1:9" x14ac:dyDescent="0.35">
      <c r="A721" s="180">
        <f t="shared" si="12"/>
        <v>18</v>
      </c>
      <c r="B721" s="180">
        <f>COUNTIF(A$1:A721,A721)</f>
        <v>25</v>
      </c>
      <c r="C721" s="180">
        <f t="array" aca="1" ref="C721" ca="1">INDIRECT("'"&amp;A721&amp;"'!F"&amp;B721+59)</f>
        <v>0</v>
      </c>
      <c r="D721" s="180">
        <f t="array" aca="1" ref="D721" ca="1">INDIRECT("'"&amp;$A721&amp;"'!O"&amp;$B721+59)</f>
        <v>0</v>
      </c>
      <c r="E721" s="180">
        <f t="array" aca="1" ref="E721" ca="1">INDIRECT("'"&amp;$A721&amp;"'!P"&amp;$B721+59)</f>
        <v>0</v>
      </c>
      <c r="F721" s="180">
        <f t="array" aca="1" ref="F721" ca="1">INDIRECT("'"&amp;$A721&amp;"'!Q"&amp;$B721+59)</f>
        <v>0</v>
      </c>
      <c r="G721" s="180">
        <f t="array" aca="1" ref="G721" ca="1">INDIRECT("'"&amp;$A721&amp;"'!R"&amp;$B721+59)</f>
        <v>0</v>
      </c>
      <c r="H721" s="180">
        <f t="array" aca="1" ref="H721" ca="1">INDIRECT("'"&amp;$A721&amp;"'!S"&amp;$B721+59)</f>
        <v>0</v>
      </c>
      <c r="I721" s="180">
        <f t="array" aca="1" ref="I721" ca="1">INDIRECT("'"&amp;$A721&amp;"'!t"&amp;$B721+59)</f>
        <v>0</v>
      </c>
    </row>
    <row r="722" spans="1:9" x14ac:dyDescent="0.35">
      <c r="A722" s="180">
        <f t="shared" si="12"/>
        <v>18</v>
      </c>
      <c r="B722" s="180">
        <f>COUNTIF(A$1:A722,A722)</f>
        <v>26</v>
      </c>
      <c r="C722" s="180">
        <f t="array" aca="1" ref="C722" ca="1">INDIRECT("'"&amp;A722&amp;"'!F"&amp;B722+59)</f>
        <v>0</v>
      </c>
      <c r="D722" s="180">
        <f t="array" aca="1" ref="D722" ca="1">INDIRECT("'"&amp;$A722&amp;"'!O"&amp;$B722+59)</f>
        <v>0</v>
      </c>
      <c r="E722" s="180">
        <f t="array" aca="1" ref="E722" ca="1">INDIRECT("'"&amp;$A722&amp;"'!P"&amp;$B722+59)</f>
        <v>0</v>
      </c>
      <c r="F722" s="180">
        <f t="array" aca="1" ref="F722" ca="1">INDIRECT("'"&amp;$A722&amp;"'!Q"&amp;$B722+59)</f>
        <v>0</v>
      </c>
      <c r="G722" s="180">
        <f t="array" aca="1" ref="G722" ca="1">INDIRECT("'"&amp;$A722&amp;"'!R"&amp;$B722+59)</f>
        <v>0</v>
      </c>
      <c r="H722" s="180">
        <f t="array" aca="1" ref="H722" ca="1">INDIRECT("'"&amp;$A722&amp;"'!S"&amp;$B722+59)</f>
        <v>0</v>
      </c>
      <c r="I722" s="180">
        <f t="array" aca="1" ref="I722" ca="1">INDIRECT("'"&amp;$A722&amp;"'!t"&amp;$B722+59)</f>
        <v>0</v>
      </c>
    </row>
    <row r="723" spans="1:9" x14ac:dyDescent="0.35">
      <c r="A723" s="180">
        <f t="shared" si="12"/>
        <v>18</v>
      </c>
      <c r="B723" s="180">
        <f>COUNTIF(A$1:A723,A723)</f>
        <v>27</v>
      </c>
      <c r="C723" s="180">
        <f t="array" aca="1" ref="C723" ca="1">INDIRECT("'"&amp;A723&amp;"'!F"&amp;B723+59)</f>
        <v>0</v>
      </c>
      <c r="D723" s="180">
        <f t="array" aca="1" ref="D723" ca="1">INDIRECT("'"&amp;$A723&amp;"'!O"&amp;$B723+59)</f>
        <v>0</v>
      </c>
      <c r="E723" s="180">
        <f t="array" aca="1" ref="E723" ca="1">INDIRECT("'"&amp;$A723&amp;"'!P"&amp;$B723+59)</f>
        <v>0</v>
      </c>
      <c r="F723" s="180">
        <f t="array" aca="1" ref="F723" ca="1">INDIRECT("'"&amp;$A723&amp;"'!Q"&amp;$B723+59)</f>
        <v>0</v>
      </c>
      <c r="G723" s="180">
        <f t="array" aca="1" ref="G723" ca="1">INDIRECT("'"&amp;$A723&amp;"'!R"&amp;$B723+59)</f>
        <v>0</v>
      </c>
      <c r="H723" s="180">
        <f t="array" aca="1" ref="H723" ca="1">INDIRECT("'"&amp;$A723&amp;"'!S"&amp;$B723+59)</f>
        <v>0</v>
      </c>
      <c r="I723" s="180">
        <f t="array" aca="1" ref="I723" ca="1">INDIRECT("'"&amp;$A723&amp;"'!t"&amp;$B723+59)</f>
        <v>0</v>
      </c>
    </row>
    <row r="724" spans="1:9" x14ac:dyDescent="0.35">
      <c r="A724" s="180">
        <f t="shared" si="12"/>
        <v>18</v>
      </c>
      <c r="B724" s="180">
        <f>COUNTIF(A$1:A724,A724)</f>
        <v>28</v>
      </c>
      <c r="C724" s="180">
        <f t="array" aca="1" ref="C724" ca="1">INDIRECT("'"&amp;A724&amp;"'!F"&amp;B724+59)</f>
        <v>0</v>
      </c>
      <c r="D724" s="180">
        <f t="array" aca="1" ref="D724" ca="1">INDIRECT("'"&amp;$A724&amp;"'!O"&amp;$B724+59)</f>
        <v>0</v>
      </c>
      <c r="E724" s="180">
        <f t="array" aca="1" ref="E724" ca="1">INDIRECT("'"&amp;$A724&amp;"'!P"&amp;$B724+59)</f>
        <v>0</v>
      </c>
      <c r="F724" s="180">
        <f t="array" aca="1" ref="F724" ca="1">INDIRECT("'"&amp;$A724&amp;"'!Q"&amp;$B724+59)</f>
        <v>0</v>
      </c>
      <c r="G724" s="180">
        <f t="array" aca="1" ref="G724" ca="1">INDIRECT("'"&amp;$A724&amp;"'!R"&amp;$B724+59)</f>
        <v>0</v>
      </c>
      <c r="H724" s="180">
        <f t="array" aca="1" ref="H724" ca="1">INDIRECT("'"&amp;$A724&amp;"'!S"&amp;$B724+59)</f>
        <v>0</v>
      </c>
      <c r="I724" s="180">
        <f t="array" aca="1" ref="I724" ca="1">INDIRECT("'"&amp;$A724&amp;"'!t"&amp;$B724+59)</f>
        <v>0</v>
      </c>
    </row>
    <row r="725" spans="1:9" x14ac:dyDescent="0.35">
      <c r="A725" s="180">
        <f t="shared" si="12"/>
        <v>18</v>
      </c>
      <c r="B725" s="180">
        <f>COUNTIF(A$1:A725,A725)</f>
        <v>29</v>
      </c>
      <c r="C725" s="180">
        <f t="array" aca="1" ref="C725" ca="1">INDIRECT("'"&amp;A725&amp;"'!F"&amp;B725+59)</f>
        <v>0</v>
      </c>
      <c r="D725" s="180">
        <f t="array" aca="1" ref="D725" ca="1">INDIRECT("'"&amp;$A725&amp;"'!O"&amp;$B725+59)</f>
        <v>0</v>
      </c>
      <c r="E725" s="180">
        <f t="array" aca="1" ref="E725" ca="1">INDIRECT("'"&amp;$A725&amp;"'!P"&amp;$B725+59)</f>
        <v>0</v>
      </c>
      <c r="F725" s="180">
        <f t="array" aca="1" ref="F725" ca="1">INDIRECT("'"&amp;$A725&amp;"'!Q"&amp;$B725+59)</f>
        <v>0</v>
      </c>
      <c r="G725" s="180">
        <f t="array" aca="1" ref="G725" ca="1">INDIRECT("'"&amp;$A725&amp;"'!R"&amp;$B725+59)</f>
        <v>0</v>
      </c>
      <c r="H725" s="180">
        <f t="array" aca="1" ref="H725" ca="1">INDIRECT("'"&amp;$A725&amp;"'!S"&amp;$B725+59)</f>
        <v>0</v>
      </c>
      <c r="I725" s="180">
        <f t="array" aca="1" ref="I725" ca="1">INDIRECT("'"&amp;$A725&amp;"'!t"&amp;$B725+59)</f>
        <v>0</v>
      </c>
    </row>
    <row r="726" spans="1:9" x14ac:dyDescent="0.35">
      <c r="A726" s="180">
        <f t="shared" si="12"/>
        <v>18</v>
      </c>
      <c r="B726" s="180">
        <f>COUNTIF(A$1:A726,A726)</f>
        <v>30</v>
      </c>
      <c r="C726" s="180">
        <f t="array" aca="1" ref="C726" ca="1">INDIRECT("'"&amp;A726&amp;"'!F"&amp;B726+59)</f>
        <v>0</v>
      </c>
      <c r="D726" s="180">
        <f t="array" aca="1" ref="D726" ca="1">INDIRECT("'"&amp;$A726&amp;"'!O"&amp;$B726+59)</f>
        <v>0</v>
      </c>
      <c r="E726" s="180">
        <f t="array" aca="1" ref="E726" ca="1">INDIRECT("'"&amp;$A726&amp;"'!P"&amp;$B726+59)</f>
        <v>0</v>
      </c>
      <c r="F726" s="180">
        <f t="array" aca="1" ref="F726" ca="1">INDIRECT("'"&amp;$A726&amp;"'!Q"&amp;$B726+59)</f>
        <v>0</v>
      </c>
      <c r="G726" s="180">
        <f t="array" aca="1" ref="G726" ca="1">INDIRECT("'"&amp;$A726&amp;"'!R"&amp;$B726+59)</f>
        <v>0</v>
      </c>
      <c r="H726" s="180">
        <f t="array" aca="1" ref="H726" ca="1">INDIRECT("'"&amp;$A726&amp;"'!S"&amp;$B726+59)</f>
        <v>0</v>
      </c>
      <c r="I726" s="180">
        <f t="array" aca="1" ref="I726" ca="1">INDIRECT("'"&amp;$A726&amp;"'!t"&amp;$B726+59)</f>
        <v>0</v>
      </c>
    </row>
    <row r="727" spans="1:9" x14ac:dyDescent="0.35">
      <c r="A727" s="180">
        <f t="shared" si="12"/>
        <v>18</v>
      </c>
      <c r="B727" s="180">
        <f>COUNTIF(A$1:A727,A727)</f>
        <v>31</v>
      </c>
      <c r="C727" s="180">
        <f t="array" aca="1" ref="C727" ca="1">INDIRECT("'"&amp;A727&amp;"'!F"&amp;B727+59)</f>
        <v>0</v>
      </c>
      <c r="D727" s="180">
        <f t="array" aca="1" ref="D727" ca="1">INDIRECT("'"&amp;$A727&amp;"'!O"&amp;$B727+59)</f>
        <v>0</v>
      </c>
      <c r="E727" s="180">
        <f t="array" aca="1" ref="E727" ca="1">INDIRECT("'"&amp;$A727&amp;"'!P"&amp;$B727+59)</f>
        <v>0</v>
      </c>
      <c r="F727" s="180">
        <f t="array" aca="1" ref="F727" ca="1">INDIRECT("'"&amp;$A727&amp;"'!Q"&amp;$B727+59)</f>
        <v>0</v>
      </c>
      <c r="G727" s="180">
        <f t="array" aca="1" ref="G727" ca="1">INDIRECT("'"&amp;$A727&amp;"'!R"&amp;$B727+59)</f>
        <v>0</v>
      </c>
      <c r="H727" s="180">
        <f t="array" aca="1" ref="H727" ca="1">INDIRECT("'"&amp;$A727&amp;"'!S"&amp;$B727+59)</f>
        <v>0</v>
      </c>
      <c r="I727" s="180">
        <f t="array" aca="1" ref="I727" ca="1">INDIRECT("'"&amp;$A727&amp;"'!t"&amp;$B727+59)</f>
        <v>0</v>
      </c>
    </row>
    <row r="728" spans="1:9" x14ac:dyDescent="0.35">
      <c r="A728" s="180">
        <f t="shared" si="12"/>
        <v>18</v>
      </c>
      <c r="B728" s="180">
        <f>COUNTIF(A$1:A728,A728)</f>
        <v>32</v>
      </c>
      <c r="C728" s="180">
        <f t="array" aca="1" ref="C728" ca="1">INDIRECT("'"&amp;A728&amp;"'!F"&amp;B728+59)</f>
        <v>0</v>
      </c>
      <c r="D728" s="180">
        <f t="array" aca="1" ref="D728" ca="1">INDIRECT("'"&amp;$A728&amp;"'!O"&amp;$B728+59)</f>
        <v>0</v>
      </c>
      <c r="E728" s="180">
        <f t="array" aca="1" ref="E728" ca="1">INDIRECT("'"&amp;$A728&amp;"'!P"&amp;$B728+59)</f>
        <v>0</v>
      </c>
      <c r="F728" s="180">
        <f t="array" aca="1" ref="F728" ca="1">INDIRECT("'"&amp;$A728&amp;"'!Q"&amp;$B728+59)</f>
        <v>0</v>
      </c>
      <c r="G728" s="180">
        <f t="array" aca="1" ref="G728" ca="1">INDIRECT("'"&amp;$A728&amp;"'!R"&amp;$B728+59)</f>
        <v>0</v>
      </c>
      <c r="H728" s="180">
        <f t="array" aca="1" ref="H728" ca="1">INDIRECT("'"&amp;$A728&amp;"'!S"&amp;$B728+59)</f>
        <v>0</v>
      </c>
      <c r="I728" s="180">
        <f t="array" aca="1" ref="I728" ca="1">INDIRECT("'"&amp;$A728&amp;"'!t"&amp;$B728+59)</f>
        <v>0</v>
      </c>
    </row>
    <row r="729" spans="1:9" x14ac:dyDescent="0.35">
      <c r="A729" s="180">
        <f t="shared" si="12"/>
        <v>18</v>
      </c>
      <c r="B729" s="180">
        <f>COUNTIF(A$1:A729,A729)</f>
        <v>33</v>
      </c>
      <c r="C729" s="180">
        <f t="array" aca="1" ref="C729" ca="1">INDIRECT("'"&amp;A729&amp;"'!F"&amp;B729+59)</f>
        <v>0</v>
      </c>
      <c r="D729" s="180">
        <f t="array" aca="1" ref="D729" ca="1">INDIRECT("'"&amp;$A729&amp;"'!O"&amp;$B729+59)</f>
        <v>0</v>
      </c>
      <c r="E729" s="180">
        <f t="array" aca="1" ref="E729" ca="1">INDIRECT("'"&amp;$A729&amp;"'!P"&amp;$B729+59)</f>
        <v>0</v>
      </c>
      <c r="F729" s="180">
        <f t="array" aca="1" ref="F729" ca="1">INDIRECT("'"&amp;$A729&amp;"'!Q"&amp;$B729+59)</f>
        <v>0</v>
      </c>
      <c r="G729" s="180">
        <f t="array" aca="1" ref="G729" ca="1">INDIRECT("'"&amp;$A729&amp;"'!R"&amp;$B729+59)</f>
        <v>0</v>
      </c>
      <c r="H729" s="180">
        <f t="array" aca="1" ref="H729" ca="1">INDIRECT("'"&amp;$A729&amp;"'!S"&amp;$B729+59)</f>
        <v>0</v>
      </c>
      <c r="I729" s="180">
        <f t="array" aca="1" ref="I729" ca="1">INDIRECT("'"&amp;$A729&amp;"'!t"&amp;$B729+59)</f>
        <v>0</v>
      </c>
    </row>
    <row r="730" spans="1:9" x14ac:dyDescent="0.35">
      <c r="A730" s="180">
        <f t="shared" si="12"/>
        <v>18</v>
      </c>
      <c r="B730" s="180">
        <f>COUNTIF(A$1:A730,A730)</f>
        <v>34</v>
      </c>
      <c r="C730" s="180">
        <f t="array" aca="1" ref="C730" ca="1">INDIRECT("'"&amp;A730&amp;"'!F"&amp;B730+59)</f>
        <v>0</v>
      </c>
      <c r="D730" s="180">
        <f t="array" aca="1" ref="D730" ca="1">INDIRECT("'"&amp;$A730&amp;"'!O"&amp;$B730+59)</f>
        <v>0</v>
      </c>
      <c r="E730" s="180">
        <f t="array" aca="1" ref="E730" ca="1">INDIRECT("'"&amp;$A730&amp;"'!P"&amp;$B730+59)</f>
        <v>0</v>
      </c>
      <c r="F730" s="180">
        <f t="array" aca="1" ref="F730" ca="1">INDIRECT("'"&amp;$A730&amp;"'!Q"&amp;$B730+59)</f>
        <v>0</v>
      </c>
      <c r="G730" s="180">
        <f t="array" aca="1" ref="G730" ca="1">INDIRECT("'"&amp;$A730&amp;"'!R"&amp;$B730+59)</f>
        <v>0</v>
      </c>
      <c r="H730" s="180">
        <f t="array" aca="1" ref="H730" ca="1">INDIRECT("'"&amp;$A730&amp;"'!S"&amp;$B730+59)</f>
        <v>0</v>
      </c>
      <c r="I730" s="180">
        <f t="array" aca="1" ref="I730" ca="1">INDIRECT("'"&amp;$A730&amp;"'!t"&amp;$B730+59)</f>
        <v>0</v>
      </c>
    </row>
    <row r="731" spans="1:9" x14ac:dyDescent="0.35">
      <c r="A731" s="180">
        <f t="shared" si="12"/>
        <v>18</v>
      </c>
      <c r="B731" s="180">
        <f>COUNTIF(A$1:A731,A731)</f>
        <v>35</v>
      </c>
      <c r="C731" s="180">
        <f t="array" aca="1" ref="C731" ca="1">INDIRECT("'"&amp;A731&amp;"'!F"&amp;B731+59)</f>
        <v>0</v>
      </c>
      <c r="D731" s="180">
        <f t="array" aca="1" ref="D731" ca="1">INDIRECT("'"&amp;$A731&amp;"'!O"&amp;$B731+59)</f>
        <v>0</v>
      </c>
      <c r="E731" s="180">
        <f t="array" aca="1" ref="E731" ca="1">INDIRECT("'"&amp;$A731&amp;"'!P"&amp;$B731+59)</f>
        <v>0</v>
      </c>
      <c r="F731" s="180">
        <f t="array" aca="1" ref="F731" ca="1">INDIRECT("'"&amp;$A731&amp;"'!Q"&amp;$B731+59)</f>
        <v>0</v>
      </c>
      <c r="G731" s="180">
        <f t="array" aca="1" ref="G731" ca="1">INDIRECT("'"&amp;$A731&amp;"'!R"&amp;$B731+59)</f>
        <v>0</v>
      </c>
      <c r="H731" s="180">
        <f t="array" aca="1" ref="H731" ca="1">INDIRECT("'"&amp;$A731&amp;"'!S"&amp;$B731+59)</f>
        <v>0</v>
      </c>
      <c r="I731" s="180">
        <f t="array" aca="1" ref="I731" ca="1">INDIRECT("'"&amp;$A731&amp;"'!t"&amp;$B731+59)</f>
        <v>0</v>
      </c>
    </row>
    <row r="732" spans="1:9" x14ac:dyDescent="0.35">
      <c r="A732" s="180">
        <f t="shared" si="12"/>
        <v>18</v>
      </c>
      <c r="B732" s="180">
        <f>COUNTIF(A$1:A732,A732)</f>
        <v>36</v>
      </c>
      <c r="C732" s="180">
        <f t="array" aca="1" ref="C732" ca="1">INDIRECT("'"&amp;A732&amp;"'!F"&amp;B732+59)</f>
        <v>0</v>
      </c>
      <c r="D732" s="180">
        <f t="array" aca="1" ref="D732" ca="1">INDIRECT("'"&amp;$A732&amp;"'!O"&amp;$B732+59)</f>
        <v>0</v>
      </c>
      <c r="E732" s="180">
        <f t="array" aca="1" ref="E732" ca="1">INDIRECT("'"&amp;$A732&amp;"'!P"&amp;$B732+59)</f>
        <v>0</v>
      </c>
      <c r="F732" s="180">
        <f t="array" aca="1" ref="F732" ca="1">INDIRECT("'"&amp;$A732&amp;"'!Q"&amp;$B732+59)</f>
        <v>0</v>
      </c>
      <c r="G732" s="180">
        <f t="array" aca="1" ref="G732" ca="1">INDIRECT("'"&amp;$A732&amp;"'!R"&amp;$B732+59)</f>
        <v>0</v>
      </c>
      <c r="H732" s="180">
        <f t="array" aca="1" ref="H732" ca="1">INDIRECT("'"&amp;$A732&amp;"'!S"&amp;$B732+59)</f>
        <v>0</v>
      </c>
      <c r="I732" s="180">
        <f t="array" aca="1" ref="I732" ca="1">INDIRECT("'"&amp;$A732&amp;"'!t"&amp;$B732+59)</f>
        <v>0</v>
      </c>
    </row>
    <row r="733" spans="1:9" x14ac:dyDescent="0.35">
      <c r="A733" s="180">
        <f t="shared" si="12"/>
        <v>18</v>
      </c>
      <c r="B733" s="180">
        <f>COUNTIF(A$1:A733,A733)</f>
        <v>37</v>
      </c>
      <c r="C733" s="180">
        <f t="array" aca="1" ref="C733" ca="1">INDIRECT("'"&amp;A733&amp;"'!F"&amp;B733+59)</f>
        <v>0</v>
      </c>
      <c r="D733" s="180">
        <f t="array" aca="1" ref="D733" ca="1">INDIRECT("'"&amp;$A733&amp;"'!O"&amp;$B733+59)</f>
        <v>0</v>
      </c>
      <c r="E733" s="180">
        <f t="array" aca="1" ref="E733" ca="1">INDIRECT("'"&amp;$A733&amp;"'!P"&amp;$B733+59)</f>
        <v>0</v>
      </c>
      <c r="F733" s="180">
        <f t="array" aca="1" ref="F733" ca="1">INDIRECT("'"&amp;$A733&amp;"'!Q"&amp;$B733+59)</f>
        <v>0</v>
      </c>
      <c r="G733" s="180">
        <f t="array" aca="1" ref="G733" ca="1">INDIRECT("'"&amp;$A733&amp;"'!R"&amp;$B733+59)</f>
        <v>0</v>
      </c>
      <c r="H733" s="180">
        <f t="array" aca="1" ref="H733" ca="1">INDIRECT("'"&amp;$A733&amp;"'!S"&amp;$B733+59)</f>
        <v>0</v>
      </c>
      <c r="I733" s="180">
        <f t="array" aca="1" ref="I733" ca="1">INDIRECT("'"&amp;$A733&amp;"'!t"&amp;$B733+59)</f>
        <v>0</v>
      </c>
    </row>
    <row r="734" spans="1:9" x14ac:dyDescent="0.35">
      <c r="A734" s="180">
        <f t="shared" si="12"/>
        <v>18</v>
      </c>
      <c r="B734" s="180">
        <f>COUNTIF(A$1:A734,A734)</f>
        <v>38</v>
      </c>
      <c r="C734" s="180">
        <f t="array" aca="1" ref="C734" ca="1">INDIRECT("'"&amp;A734&amp;"'!F"&amp;B734+59)</f>
        <v>0</v>
      </c>
      <c r="D734" s="180">
        <f t="array" aca="1" ref="D734" ca="1">INDIRECT("'"&amp;$A734&amp;"'!O"&amp;$B734+59)</f>
        <v>0</v>
      </c>
      <c r="E734" s="180">
        <f t="array" aca="1" ref="E734" ca="1">INDIRECT("'"&amp;$A734&amp;"'!P"&amp;$B734+59)</f>
        <v>0</v>
      </c>
      <c r="F734" s="180">
        <f t="array" aca="1" ref="F734" ca="1">INDIRECT("'"&amp;$A734&amp;"'!Q"&amp;$B734+59)</f>
        <v>0</v>
      </c>
      <c r="G734" s="180">
        <f t="array" aca="1" ref="G734" ca="1">INDIRECT("'"&amp;$A734&amp;"'!R"&amp;$B734+59)</f>
        <v>0</v>
      </c>
      <c r="H734" s="180">
        <f t="array" aca="1" ref="H734" ca="1">INDIRECT("'"&amp;$A734&amp;"'!S"&amp;$B734+59)</f>
        <v>0</v>
      </c>
      <c r="I734" s="180">
        <f t="array" aca="1" ref="I734" ca="1">INDIRECT("'"&amp;$A734&amp;"'!t"&amp;$B734+59)</f>
        <v>0</v>
      </c>
    </row>
    <row r="735" spans="1:9" x14ac:dyDescent="0.35">
      <c r="A735" s="180">
        <f t="shared" si="12"/>
        <v>18</v>
      </c>
      <c r="B735" s="180">
        <f>COUNTIF(A$1:A735,A735)</f>
        <v>39</v>
      </c>
      <c r="C735" s="180">
        <f t="array" aca="1" ref="C735" ca="1">INDIRECT("'"&amp;A735&amp;"'!F"&amp;B735+59)</f>
        <v>0</v>
      </c>
      <c r="D735" s="180">
        <f t="array" aca="1" ref="D735" ca="1">INDIRECT("'"&amp;$A735&amp;"'!O"&amp;$B735+59)</f>
        <v>0</v>
      </c>
      <c r="E735" s="180">
        <f t="array" aca="1" ref="E735" ca="1">INDIRECT("'"&amp;$A735&amp;"'!P"&amp;$B735+59)</f>
        <v>0</v>
      </c>
      <c r="F735" s="180">
        <f t="array" aca="1" ref="F735" ca="1">INDIRECT("'"&amp;$A735&amp;"'!Q"&amp;$B735+59)</f>
        <v>0</v>
      </c>
      <c r="G735" s="180">
        <f t="array" aca="1" ref="G735" ca="1">INDIRECT("'"&amp;$A735&amp;"'!R"&amp;$B735+59)</f>
        <v>0</v>
      </c>
      <c r="H735" s="180">
        <f t="array" aca="1" ref="H735" ca="1">INDIRECT("'"&amp;$A735&amp;"'!S"&amp;$B735+59)</f>
        <v>0</v>
      </c>
      <c r="I735" s="180">
        <f t="array" aca="1" ref="I735" ca="1">INDIRECT("'"&amp;$A735&amp;"'!t"&amp;$B735+59)</f>
        <v>0</v>
      </c>
    </row>
    <row r="736" spans="1:9" x14ac:dyDescent="0.35">
      <c r="A736" s="180">
        <f t="shared" si="12"/>
        <v>18</v>
      </c>
      <c r="B736" s="180">
        <f>COUNTIF(A$1:A736,A736)</f>
        <v>40</v>
      </c>
      <c r="C736" s="180">
        <f t="array" aca="1" ref="C736" ca="1">INDIRECT("'"&amp;A736&amp;"'!F"&amp;B736+59)</f>
        <v>0</v>
      </c>
      <c r="D736" s="180">
        <f t="array" aca="1" ref="D736" ca="1">INDIRECT("'"&amp;$A736&amp;"'!O"&amp;$B736+59)</f>
        <v>0</v>
      </c>
      <c r="E736" s="180">
        <f t="array" aca="1" ref="E736" ca="1">INDIRECT("'"&amp;$A736&amp;"'!P"&amp;$B736+59)</f>
        <v>0</v>
      </c>
      <c r="F736" s="180">
        <f t="array" aca="1" ref="F736" ca="1">INDIRECT("'"&amp;$A736&amp;"'!Q"&amp;$B736+59)</f>
        <v>0</v>
      </c>
      <c r="G736" s="180">
        <f t="array" aca="1" ref="G736" ca="1">INDIRECT("'"&amp;$A736&amp;"'!R"&amp;$B736+59)</f>
        <v>0</v>
      </c>
      <c r="H736" s="180">
        <f t="array" aca="1" ref="H736" ca="1">INDIRECT("'"&amp;$A736&amp;"'!S"&amp;$B736+59)</f>
        <v>0</v>
      </c>
      <c r="I736" s="180">
        <f t="array" aca="1" ref="I736" ca="1">INDIRECT("'"&amp;$A736&amp;"'!t"&amp;$B736+59)</f>
        <v>0</v>
      </c>
    </row>
    <row r="737" spans="1:9" x14ac:dyDescent="0.35">
      <c r="A737" s="180">
        <f t="shared" si="12"/>
        <v>18</v>
      </c>
      <c r="B737" s="180">
        <f>COUNTIF(A$1:A737,A737)</f>
        <v>41</v>
      </c>
      <c r="C737" s="180">
        <f t="array" aca="1" ref="C737" ca="1">INDIRECT("'"&amp;A737&amp;"'!F"&amp;B737+59)</f>
        <v>0</v>
      </c>
      <c r="D737" s="180">
        <f t="array" aca="1" ref="D737" ca="1">INDIRECT("'"&amp;$A737&amp;"'!O"&amp;$B737+59)</f>
        <v>0</v>
      </c>
      <c r="E737" s="180">
        <f t="array" aca="1" ref="E737" ca="1">INDIRECT("'"&amp;$A737&amp;"'!P"&amp;$B737+59)</f>
        <v>0</v>
      </c>
      <c r="F737" s="180">
        <f t="array" aca="1" ref="F737" ca="1">INDIRECT("'"&amp;$A737&amp;"'!Q"&amp;$B737+59)</f>
        <v>0</v>
      </c>
      <c r="G737" s="180">
        <f t="array" aca="1" ref="G737" ca="1">INDIRECT("'"&amp;$A737&amp;"'!R"&amp;$B737+59)</f>
        <v>0</v>
      </c>
      <c r="H737" s="180">
        <f t="array" aca="1" ref="H737" ca="1">INDIRECT("'"&amp;$A737&amp;"'!S"&amp;$B737+59)</f>
        <v>0</v>
      </c>
      <c r="I737" s="180">
        <f t="array" aca="1" ref="I737" ca="1">INDIRECT("'"&amp;$A737&amp;"'!t"&amp;$B737+59)</f>
        <v>0</v>
      </c>
    </row>
    <row r="738" spans="1:9" x14ac:dyDescent="0.35">
      <c r="A738" s="180">
        <f t="shared" si="12"/>
        <v>19</v>
      </c>
      <c r="B738" s="180">
        <f>COUNTIF(A$1:A738,A738)</f>
        <v>1</v>
      </c>
      <c r="C738" s="180">
        <f t="array" aca="1" ref="C738" ca="1">INDIRECT("'"&amp;A738&amp;"'!F"&amp;B738+59)</f>
        <v>0</v>
      </c>
      <c r="D738" s="180">
        <f t="array" aca="1" ref="D738" ca="1">INDIRECT("'"&amp;$A738&amp;"'!O"&amp;$B738+59)</f>
        <v>0</v>
      </c>
      <c r="E738" s="180">
        <f t="array" aca="1" ref="E738" ca="1">INDIRECT("'"&amp;$A738&amp;"'!P"&amp;$B738+59)</f>
        <v>0</v>
      </c>
      <c r="F738" s="180">
        <f t="array" aca="1" ref="F738" ca="1">INDIRECT("'"&amp;$A738&amp;"'!Q"&amp;$B738+59)</f>
        <v>0</v>
      </c>
      <c r="G738" s="180">
        <f t="array" aca="1" ref="G738" ca="1">INDIRECT("'"&amp;$A738&amp;"'!R"&amp;$B738+59)</f>
        <v>0</v>
      </c>
      <c r="H738" s="180">
        <f t="array" aca="1" ref="H738" ca="1">INDIRECT("'"&amp;$A738&amp;"'!S"&amp;$B738+59)</f>
        <v>0</v>
      </c>
      <c r="I738" s="180">
        <f t="array" aca="1" ref="I738" ca="1">INDIRECT("'"&amp;$A738&amp;"'!t"&amp;$B738+59)</f>
        <v>0</v>
      </c>
    </row>
    <row r="739" spans="1:9" x14ac:dyDescent="0.35">
      <c r="A739" s="180">
        <f t="shared" si="12"/>
        <v>19</v>
      </c>
      <c r="B739" s="180">
        <f>COUNTIF(A$1:A739,A739)</f>
        <v>2</v>
      </c>
      <c r="C739" s="180">
        <f t="array" aca="1" ref="C739" ca="1">INDIRECT("'"&amp;A739&amp;"'!F"&amp;B739+59)</f>
        <v>0</v>
      </c>
      <c r="D739" s="180">
        <f t="array" aca="1" ref="D739" ca="1">INDIRECT("'"&amp;$A739&amp;"'!O"&amp;$B739+59)</f>
        <v>0</v>
      </c>
      <c r="E739" s="180">
        <f t="array" aca="1" ref="E739" ca="1">INDIRECT("'"&amp;$A739&amp;"'!P"&amp;$B739+59)</f>
        <v>0</v>
      </c>
      <c r="F739" s="180">
        <f t="array" aca="1" ref="F739" ca="1">INDIRECT("'"&amp;$A739&amp;"'!Q"&amp;$B739+59)</f>
        <v>0</v>
      </c>
      <c r="G739" s="180">
        <f t="array" aca="1" ref="G739" ca="1">INDIRECT("'"&amp;$A739&amp;"'!R"&amp;$B739+59)</f>
        <v>0</v>
      </c>
      <c r="H739" s="180">
        <f t="array" aca="1" ref="H739" ca="1">INDIRECT("'"&amp;$A739&amp;"'!S"&amp;$B739+59)</f>
        <v>0</v>
      </c>
      <c r="I739" s="180">
        <f t="array" aca="1" ref="I739" ca="1">INDIRECT("'"&amp;$A739&amp;"'!t"&amp;$B739+59)</f>
        <v>0</v>
      </c>
    </row>
    <row r="740" spans="1:9" x14ac:dyDescent="0.35">
      <c r="A740" s="180">
        <f t="shared" si="12"/>
        <v>19</v>
      </c>
      <c r="B740" s="180">
        <f>COUNTIF(A$1:A740,A740)</f>
        <v>3</v>
      </c>
      <c r="C740" s="180">
        <f t="array" aca="1" ref="C740" ca="1">INDIRECT("'"&amp;A740&amp;"'!F"&amp;B740+59)</f>
        <v>0</v>
      </c>
      <c r="D740" s="180">
        <f t="array" aca="1" ref="D740" ca="1">INDIRECT("'"&amp;$A740&amp;"'!O"&amp;$B740+59)</f>
        <v>0</v>
      </c>
      <c r="E740" s="180">
        <f t="array" aca="1" ref="E740" ca="1">INDIRECT("'"&amp;$A740&amp;"'!P"&amp;$B740+59)</f>
        <v>0</v>
      </c>
      <c r="F740" s="180">
        <f t="array" aca="1" ref="F740" ca="1">INDIRECT("'"&amp;$A740&amp;"'!Q"&amp;$B740+59)</f>
        <v>0</v>
      </c>
      <c r="G740" s="180">
        <f t="array" aca="1" ref="G740" ca="1">INDIRECT("'"&amp;$A740&amp;"'!R"&amp;$B740+59)</f>
        <v>0</v>
      </c>
      <c r="H740" s="180">
        <f t="array" aca="1" ref="H740" ca="1">INDIRECT("'"&amp;$A740&amp;"'!S"&amp;$B740+59)</f>
        <v>0</v>
      </c>
      <c r="I740" s="180">
        <f t="array" aca="1" ref="I740" ca="1">INDIRECT("'"&amp;$A740&amp;"'!t"&amp;$B740+59)</f>
        <v>0</v>
      </c>
    </row>
    <row r="741" spans="1:9" x14ac:dyDescent="0.35">
      <c r="A741" s="180">
        <f t="shared" si="12"/>
        <v>19</v>
      </c>
      <c r="B741" s="180">
        <f>COUNTIF(A$1:A741,A741)</f>
        <v>4</v>
      </c>
      <c r="C741" s="180">
        <f t="array" aca="1" ref="C741" ca="1">INDIRECT("'"&amp;A741&amp;"'!F"&amp;B741+59)</f>
        <v>0</v>
      </c>
      <c r="D741" s="180">
        <f t="array" aca="1" ref="D741" ca="1">INDIRECT("'"&amp;$A741&amp;"'!O"&amp;$B741+59)</f>
        <v>0</v>
      </c>
      <c r="E741" s="180">
        <f t="array" aca="1" ref="E741" ca="1">INDIRECT("'"&amp;$A741&amp;"'!P"&amp;$B741+59)</f>
        <v>0</v>
      </c>
      <c r="F741" s="180">
        <f t="array" aca="1" ref="F741" ca="1">INDIRECT("'"&amp;$A741&amp;"'!Q"&amp;$B741+59)</f>
        <v>0</v>
      </c>
      <c r="G741" s="180">
        <f t="array" aca="1" ref="G741" ca="1">INDIRECT("'"&amp;$A741&amp;"'!R"&amp;$B741+59)</f>
        <v>0</v>
      </c>
      <c r="H741" s="180">
        <f t="array" aca="1" ref="H741" ca="1">INDIRECT("'"&amp;$A741&amp;"'!S"&amp;$B741+59)</f>
        <v>0</v>
      </c>
      <c r="I741" s="180">
        <f t="array" aca="1" ref="I741" ca="1">INDIRECT("'"&amp;$A741&amp;"'!t"&amp;$B741+59)</f>
        <v>0</v>
      </c>
    </row>
    <row r="742" spans="1:9" x14ac:dyDescent="0.35">
      <c r="A742" s="180">
        <f t="shared" si="12"/>
        <v>19</v>
      </c>
      <c r="B742" s="180">
        <f>COUNTIF(A$1:A742,A742)</f>
        <v>5</v>
      </c>
      <c r="C742" s="180">
        <f t="array" aca="1" ref="C742" ca="1">INDIRECT("'"&amp;A742&amp;"'!F"&amp;B742+59)</f>
        <v>0</v>
      </c>
      <c r="D742" s="180">
        <f t="array" aca="1" ref="D742" ca="1">INDIRECT("'"&amp;$A742&amp;"'!O"&amp;$B742+59)</f>
        <v>0</v>
      </c>
      <c r="E742" s="180">
        <f t="array" aca="1" ref="E742" ca="1">INDIRECT("'"&amp;$A742&amp;"'!P"&amp;$B742+59)</f>
        <v>0</v>
      </c>
      <c r="F742" s="180">
        <f t="array" aca="1" ref="F742" ca="1">INDIRECT("'"&amp;$A742&amp;"'!Q"&amp;$B742+59)</f>
        <v>0</v>
      </c>
      <c r="G742" s="180">
        <f t="array" aca="1" ref="G742" ca="1">INDIRECT("'"&amp;$A742&amp;"'!R"&amp;$B742+59)</f>
        <v>0</v>
      </c>
      <c r="H742" s="180">
        <f t="array" aca="1" ref="H742" ca="1">INDIRECT("'"&amp;$A742&amp;"'!S"&amp;$B742+59)</f>
        <v>0</v>
      </c>
      <c r="I742" s="180">
        <f t="array" aca="1" ref="I742" ca="1">INDIRECT("'"&amp;$A742&amp;"'!t"&amp;$B742+59)</f>
        <v>0</v>
      </c>
    </row>
    <row r="743" spans="1:9" x14ac:dyDescent="0.35">
      <c r="A743" s="180">
        <f t="shared" si="12"/>
        <v>19</v>
      </c>
      <c r="B743" s="180">
        <f>COUNTIF(A$1:A743,A743)</f>
        <v>6</v>
      </c>
      <c r="C743" s="180">
        <f t="array" aca="1" ref="C743" ca="1">INDIRECT("'"&amp;A743&amp;"'!F"&amp;B743+59)</f>
        <v>0</v>
      </c>
      <c r="D743" s="180">
        <f t="array" aca="1" ref="D743" ca="1">INDIRECT("'"&amp;$A743&amp;"'!O"&amp;$B743+59)</f>
        <v>0</v>
      </c>
      <c r="E743" s="180">
        <f t="array" aca="1" ref="E743" ca="1">INDIRECT("'"&amp;$A743&amp;"'!P"&amp;$B743+59)</f>
        <v>0</v>
      </c>
      <c r="F743" s="180">
        <f t="array" aca="1" ref="F743" ca="1">INDIRECT("'"&amp;$A743&amp;"'!Q"&amp;$B743+59)</f>
        <v>0</v>
      </c>
      <c r="G743" s="180">
        <f t="array" aca="1" ref="G743" ca="1">INDIRECT("'"&amp;$A743&amp;"'!R"&amp;$B743+59)</f>
        <v>0</v>
      </c>
      <c r="H743" s="180">
        <f t="array" aca="1" ref="H743" ca="1">INDIRECT("'"&amp;$A743&amp;"'!S"&amp;$B743+59)</f>
        <v>0</v>
      </c>
      <c r="I743" s="180">
        <f t="array" aca="1" ref="I743" ca="1">INDIRECT("'"&amp;$A743&amp;"'!t"&amp;$B743+59)</f>
        <v>0</v>
      </c>
    </row>
    <row r="744" spans="1:9" x14ac:dyDescent="0.35">
      <c r="A744" s="180">
        <f t="shared" si="12"/>
        <v>19</v>
      </c>
      <c r="B744" s="180">
        <f>COUNTIF(A$1:A744,A744)</f>
        <v>7</v>
      </c>
      <c r="C744" s="180">
        <f t="array" aca="1" ref="C744" ca="1">INDIRECT("'"&amp;A744&amp;"'!F"&amp;B744+59)</f>
        <v>0</v>
      </c>
      <c r="D744" s="180">
        <f t="array" aca="1" ref="D744" ca="1">INDIRECT("'"&amp;$A744&amp;"'!O"&amp;$B744+59)</f>
        <v>0</v>
      </c>
      <c r="E744" s="180">
        <f t="array" aca="1" ref="E744" ca="1">INDIRECT("'"&amp;$A744&amp;"'!P"&amp;$B744+59)</f>
        <v>0</v>
      </c>
      <c r="F744" s="180">
        <f t="array" aca="1" ref="F744" ca="1">INDIRECT("'"&amp;$A744&amp;"'!Q"&amp;$B744+59)</f>
        <v>0</v>
      </c>
      <c r="G744" s="180">
        <f t="array" aca="1" ref="G744" ca="1">INDIRECT("'"&amp;$A744&amp;"'!R"&amp;$B744+59)</f>
        <v>0</v>
      </c>
      <c r="H744" s="180">
        <f t="array" aca="1" ref="H744" ca="1">INDIRECT("'"&amp;$A744&amp;"'!S"&amp;$B744+59)</f>
        <v>0</v>
      </c>
      <c r="I744" s="180">
        <f t="array" aca="1" ref="I744" ca="1">INDIRECT("'"&amp;$A744&amp;"'!t"&amp;$B744+59)</f>
        <v>0</v>
      </c>
    </row>
    <row r="745" spans="1:9" x14ac:dyDescent="0.35">
      <c r="A745" s="180">
        <f t="shared" si="12"/>
        <v>19</v>
      </c>
      <c r="B745" s="180">
        <f>COUNTIF(A$1:A745,A745)</f>
        <v>8</v>
      </c>
      <c r="C745" s="180">
        <f t="array" aca="1" ref="C745" ca="1">INDIRECT("'"&amp;A745&amp;"'!F"&amp;B745+59)</f>
        <v>0</v>
      </c>
      <c r="D745" s="180">
        <f t="array" aca="1" ref="D745" ca="1">INDIRECT("'"&amp;$A745&amp;"'!O"&amp;$B745+59)</f>
        <v>0</v>
      </c>
      <c r="E745" s="180">
        <f t="array" aca="1" ref="E745" ca="1">INDIRECT("'"&amp;$A745&amp;"'!P"&amp;$B745+59)</f>
        <v>0</v>
      </c>
      <c r="F745" s="180">
        <f t="array" aca="1" ref="F745" ca="1">INDIRECT("'"&amp;$A745&amp;"'!Q"&amp;$B745+59)</f>
        <v>0</v>
      </c>
      <c r="G745" s="180">
        <f t="array" aca="1" ref="G745" ca="1">INDIRECT("'"&amp;$A745&amp;"'!R"&amp;$B745+59)</f>
        <v>0</v>
      </c>
      <c r="H745" s="180">
        <f t="array" aca="1" ref="H745" ca="1">INDIRECT("'"&amp;$A745&amp;"'!S"&amp;$B745+59)</f>
        <v>0</v>
      </c>
      <c r="I745" s="180">
        <f t="array" aca="1" ref="I745" ca="1">INDIRECT("'"&amp;$A745&amp;"'!t"&amp;$B745+59)</f>
        <v>0</v>
      </c>
    </row>
    <row r="746" spans="1:9" x14ac:dyDescent="0.35">
      <c r="A746" s="180">
        <f t="shared" si="12"/>
        <v>19</v>
      </c>
      <c r="B746" s="180">
        <f>COUNTIF(A$1:A746,A746)</f>
        <v>9</v>
      </c>
      <c r="C746" s="180">
        <f t="array" aca="1" ref="C746" ca="1">INDIRECT("'"&amp;A746&amp;"'!F"&amp;B746+59)</f>
        <v>0</v>
      </c>
      <c r="D746" s="180">
        <f t="array" aca="1" ref="D746" ca="1">INDIRECT("'"&amp;$A746&amp;"'!O"&amp;$B746+59)</f>
        <v>0</v>
      </c>
      <c r="E746" s="180">
        <f t="array" aca="1" ref="E746" ca="1">INDIRECT("'"&amp;$A746&amp;"'!P"&amp;$B746+59)</f>
        <v>0</v>
      </c>
      <c r="F746" s="180">
        <f t="array" aca="1" ref="F746" ca="1">INDIRECT("'"&amp;$A746&amp;"'!Q"&amp;$B746+59)</f>
        <v>0</v>
      </c>
      <c r="G746" s="180">
        <f t="array" aca="1" ref="G746" ca="1">INDIRECT("'"&amp;$A746&amp;"'!R"&amp;$B746+59)</f>
        <v>0</v>
      </c>
      <c r="H746" s="180">
        <f t="array" aca="1" ref="H746" ca="1">INDIRECT("'"&amp;$A746&amp;"'!S"&amp;$B746+59)</f>
        <v>0</v>
      </c>
      <c r="I746" s="180">
        <f t="array" aca="1" ref="I746" ca="1">INDIRECT("'"&amp;$A746&amp;"'!t"&amp;$B746+59)</f>
        <v>0</v>
      </c>
    </row>
    <row r="747" spans="1:9" x14ac:dyDescent="0.35">
      <c r="A747" s="180">
        <f t="shared" si="12"/>
        <v>19</v>
      </c>
      <c r="B747" s="180">
        <f>COUNTIF(A$1:A747,A747)</f>
        <v>10</v>
      </c>
      <c r="C747" s="180">
        <f t="array" aca="1" ref="C747" ca="1">INDIRECT("'"&amp;A747&amp;"'!F"&amp;B747+59)</f>
        <v>0</v>
      </c>
      <c r="D747" s="180">
        <f t="array" aca="1" ref="D747" ca="1">INDIRECT("'"&amp;$A747&amp;"'!O"&amp;$B747+59)</f>
        <v>0</v>
      </c>
      <c r="E747" s="180">
        <f t="array" aca="1" ref="E747" ca="1">INDIRECT("'"&amp;$A747&amp;"'!P"&amp;$B747+59)</f>
        <v>0</v>
      </c>
      <c r="F747" s="180">
        <f t="array" aca="1" ref="F747" ca="1">INDIRECT("'"&amp;$A747&amp;"'!Q"&amp;$B747+59)</f>
        <v>0</v>
      </c>
      <c r="G747" s="180">
        <f t="array" aca="1" ref="G747" ca="1">INDIRECT("'"&amp;$A747&amp;"'!R"&amp;$B747+59)</f>
        <v>0</v>
      </c>
      <c r="H747" s="180">
        <f t="array" aca="1" ref="H747" ca="1">INDIRECT("'"&amp;$A747&amp;"'!S"&amp;$B747+59)</f>
        <v>0</v>
      </c>
      <c r="I747" s="180">
        <f t="array" aca="1" ref="I747" ca="1">INDIRECT("'"&amp;$A747&amp;"'!t"&amp;$B747+59)</f>
        <v>0</v>
      </c>
    </row>
    <row r="748" spans="1:9" x14ac:dyDescent="0.35">
      <c r="A748" s="180">
        <f t="shared" si="12"/>
        <v>19</v>
      </c>
      <c r="B748" s="180">
        <f>COUNTIF(A$1:A748,A748)</f>
        <v>11</v>
      </c>
      <c r="C748" s="180">
        <f t="array" aca="1" ref="C748" ca="1">INDIRECT("'"&amp;A748&amp;"'!F"&amp;B748+59)</f>
        <v>0</v>
      </c>
      <c r="D748" s="180">
        <f t="array" aca="1" ref="D748" ca="1">INDIRECT("'"&amp;$A748&amp;"'!O"&amp;$B748+59)</f>
        <v>0</v>
      </c>
      <c r="E748" s="180">
        <f t="array" aca="1" ref="E748" ca="1">INDIRECT("'"&amp;$A748&amp;"'!P"&amp;$B748+59)</f>
        <v>0</v>
      </c>
      <c r="F748" s="180">
        <f t="array" aca="1" ref="F748" ca="1">INDIRECT("'"&amp;$A748&amp;"'!Q"&amp;$B748+59)</f>
        <v>0</v>
      </c>
      <c r="G748" s="180">
        <f t="array" aca="1" ref="G748" ca="1">INDIRECT("'"&amp;$A748&amp;"'!R"&amp;$B748+59)</f>
        <v>0</v>
      </c>
      <c r="H748" s="180">
        <f t="array" aca="1" ref="H748" ca="1">INDIRECT("'"&amp;$A748&amp;"'!S"&amp;$B748+59)</f>
        <v>0</v>
      </c>
      <c r="I748" s="180">
        <f t="array" aca="1" ref="I748" ca="1">INDIRECT("'"&amp;$A748&amp;"'!t"&amp;$B748+59)</f>
        <v>0</v>
      </c>
    </row>
    <row r="749" spans="1:9" x14ac:dyDescent="0.35">
      <c r="A749" s="180">
        <f t="shared" si="12"/>
        <v>19</v>
      </c>
      <c r="B749" s="180">
        <f>COUNTIF(A$1:A749,A749)</f>
        <v>12</v>
      </c>
      <c r="C749" s="180">
        <f t="array" aca="1" ref="C749" ca="1">INDIRECT("'"&amp;A749&amp;"'!F"&amp;B749+59)</f>
        <v>0</v>
      </c>
      <c r="D749" s="180">
        <f t="array" aca="1" ref="D749" ca="1">INDIRECT("'"&amp;$A749&amp;"'!O"&amp;$B749+59)</f>
        <v>0</v>
      </c>
      <c r="E749" s="180">
        <f t="array" aca="1" ref="E749" ca="1">INDIRECT("'"&amp;$A749&amp;"'!P"&amp;$B749+59)</f>
        <v>0</v>
      </c>
      <c r="F749" s="180">
        <f t="array" aca="1" ref="F749" ca="1">INDIRECT("'"&amp;$A749&amp;"'!Q"&amp;$B749+59)</f>
        <v>0</v>
      </c>
      <c r="G749" s="180">
        <f t="array" aca="1" ref="G749" ca="1">INDIRECT("'"&amp;$A749&amp;"'!R"&amp;$B749+59)</f>
        <v>0</v>
      </c>
      <c r="H749" s="180">
        <f t="array" aca="1" ref="H749" ca="1">INDIRECT("'"&amp;$A749&amp;"'!S"&amp;$B749+59)</f>
        <v>0</v>
      </c>
      <c r="I749" s="180">
        <f t="array" aca="1" ref="I749" ca="1">INDIRECT("'"&amp;$A749&amp;"'!t"&amp;$B749+59)</f>
        <v>0</v>
      </c>
    </row>
    <row r="750" spans="1:9" x14ac:dyDescent="0.35">
      <c r="A750" s="180">
        <f t="shared" si="12"/>
        <v>19</v>
      </c>
      <c r="B750" s="180">
        <f>COUNTIF(A$1:A750,A750)</f>
        <v>13</v>
      </c>
      <c r="C750" s="180">
        <f t="array" aca="1" ref="C750" ca="1">INDIRECT("'"&amp;A750&amp;"'!F"&amp;B750+59)</f>
        <v>0</v>
      </c>
      <c r="D750" s="180">
        <f t="array" aca="1" ref="D750" ca="1">INDIRECT("'"&amp;$A750&amp;"'!O"&amp;$B750+59)</f>
        <v>0</v>
      </c>
      <c r="E750" s="180">
        <f t="array" aca="1" ref="E750" ca="1">INDIRECT("'"&amp;$A750&amp;"'!P"&amp;$B750+59)</f>
        <v>0</v>
      </c>
      <c r="F750" s="180">
        <f t="array" aca="1" ref="F750" ca="1">INDIRECT("'"&amp;$A750&amp;"'!Q"&amp;$B750+59)</f>
        <v>0</v>
      </c>
      <c r="G750" s="180">
        <f t="array" aca="1" ref="G750" ca="1">INDIRECT("'"&amp;$A750&amp;"'!R"&amp;$B750+59)</f>
        <v>0</v>
      </c>
      <c r="H750" s="180">
        <f t="array" aca="1" ref="H750" ca="1">INDIRECT("'"&amp;$A750&amp;"'!S"&amp;$B750+59)</f>
        <v>0</v>
      </c>
      <c r="I750" s="180">
        <f t="array" aca="1" ref="I750" ca="1">INDIRECT("'"&amp;$A750&amp;"'!t"&amp;$B750+59)</f>
        <v>0</v>
      </c>
    </row>
    <row r="751" spans="1:9" x14ac:dyDescent="0.35">
      <c r="A751" s="180">
        <f t="shared" si="12"/>
        <v>19</v>
      </c>
      <c r="B751" s="180">
        <f>COUNTIF(A$1:A751,A751)</f>
        <v>14</v>
      </c>
      <c r="C751" s="180">
        <f t="array" aca="1" ref="C751" ca="1">INDIRECT("'"&amp;A751&amp;"'!F"&amp;B751+59)</f>
        <v>0</v>
      </c>
      <c r="D751" s="180">
        <f t="array" aca="1" ref="D751" ca="1">INDIRECT("'"&amp;$A751&amp;"'!O"&amp;$B751+59)</f>
        <v>0</v>
      </c>
      <c r="E751" s="180">
        <f t="array" aca="1" ref="E751" ca="1">INDIRECT("'"&amp;$A751&amp;"'!P"&amp;$B751+59)</f>
        <v>0</v>
      </c>
      <c r="F751" s="180">
        <f t="array" aca="1" ref="F751" ca="1">INDIRECT("'"&amp;$A751&amp;"'!Q"&amp;$B751+59)</f>
        <v>0</v>
      </c>
      <c r="G751" s="180">
        <f t="array" aca="1" ref="G751" ca="1">INDIRECT("'"&amp;$A751&amp;"'!R"&amp;$B751+59)</f>
        <v>0</v>
      </c>
      <c r="H751" s="180">
        <f t="array" aca="1" ref="H751" ca="1">INDIRECT("'"&amp;$A751&amp;"'!S"&amp;$B751+59)</f>
        <v>0</v>
      </c>
      <c r="I751" s="180">
        <f t="array" aca="1" ref="I751" ca="1">INDIRECT("'"&amp;$A751&amp;"'!t"&amp;$B751+59)</f>
        <v>0</v>
      </c>
    </row>
    <row r="752" spans="1:9" x14ac:dyDescent="0.35">
      <c r="A752" s="180">
        <f t="shared" si="12"/>
        <v>19</v>
      </c>
      <c r="B752" s="180">
        <f>COUNTIF(A$1:A752,A752)</f>
        <v>15</v>
      </c>
      <c r="C752" s="180">
        <f t="array" aca="1" ref="C752" ca="1">INDIRECT("'"&amp;A752&amp;"'!F"&amp;B752+59)</f>
        <v>0</v>
      </c>
      <c r="D752" s="180">
        <f t="array" aca="1" ref="D752" ca="1">INDIRECT("'"&amp;$A752&amp;"'!O"&amp;$B752+59)</f>
        <v>0</v>
      </c>
      <c r="E752" s="180">
        <f t="array" aca="1" ref="E752" ca="1">INDIRECT("'"&amp;$A752&amp;"'!P"&amp;$B752+59)</f>
        <v>0</v>
      </c>
      <c r="F752" s="180">
        <f t="array" aca="1" ref="F752" ca="1">INDIRECT("'"&amp;$A752&amp;"'!Q"&amp;$B752+59)</f>
        <v>0</v>
      </c>
      <c r="G752" s="180">
        <f t="array" aca="1" ref="G752" ca="1">INDIRECT("'"&amp;$A752&amp;"'!R"&amp;$B752+59)</f>
        <v>0</v>
      </c>
      <c r="H752" s="180">
        <f t="array" aca="1" ref="H752" ca="1">INDIRECT("'"&amp;$A752&amp;"'!S"&amp;$B752+59)</f>
        <v>0</v>
      </c>
      <c r="I752" s="180">
        <f t="array" aca="1" ref="I752" ca="1">INDIRECT("'"&amp;$A752&amp;"'!t"&amp;$B752+59)</f>
        <v>0</v>
      </c>
    </row>
    <row r="753" spans="1:9" x14ac:dyDescent="0.35">
      <c r="A753" s="180">
        <f t="shared" si="12"/>
        <v>19</v>
      </c>
      <c r="B753" s="180">
        <f>COUNTIF(A$1:A753,A753)</f>
        <v>16</v>
      </c>
      <c r="C753" s="180">
        <f t="array" aca="1" ref="C753" ca="1">INDIRECT("'"&amp;A753&amp;"'!F"&amp;B753+59)</f>
        <v>0</v>
      </c>
      <c r="D753" s="180">
        <f t="array" aca="1" ref="D753" ca="1">INDIRECT("'"&amp;$A753&amp;"'!O"&amp;$B753+59)</f>
        <v>0</v>
      </c>
      <c r="E753" s="180">
        <f t="array" aca="1" ref="E753" ca="1">INDIRECT("'"&amp;$A753&amp;"'!P"&amp;$B753+59)</f>
        <v>0</v>
      </c>
      <c r="F753" s="180">
        <f t="array" aca="1" ref="F753" ca="1">INDIRECT("'"&amp;$A753&amp;"'!Q"&amp;$B753+59)</f>
        <v>0</v>
      </c>
      <c r="G753" s="180">
        <f t="array" aca="1" ref="G753" ca="1">INDIRECT("'"&amp;$A753&amp;"'!R"&amp;$B753+59)</f>
        <v>0</v>
      </c>
      <c r="H753" s="180">
        <f t="array" aca="1" ref="H753" ca="1">INDIRECT("'"&amp;$A753&amp;"'!S"&amp;$B753+59)</f>
        <v>0</v>
      </c>
      <c r="I753" s="180">
        <f t="array" aca="1" ref="I753" ca="1">INDIRECT("'"&amp;$A753&amp;"'!t"&amp;$B753+59)</f>
        <v>0</v>
      </c>
    </row>
    <row r="754" spans="1:9" x14ac:dyDescent="0.35">
      <c r="A754" s="180">
        <f t="shared" si="12"/>
        <v>19</v>
      </c>
      <c r="B754" s="180">
        <f>COUNTIF(A$1:A754,A754)</f>
        <v>17</v>
      </c>
      <c r="C754" s="180">
        <f t="array" aca="1" ref="C754" ca="1">INDIRECT("'"&amp;A754&amp;"'!F"&amp;B754+59)</f>
        <v>0</v>
      </c>
      <c r="D754" s="180">
        <f t="array" aca="1" ref="D754" ca="1">INDIRECT("'"&amp;$A754&amp;"'!O"&amp;$B754+59)</f>
        <v>0</v>
      </c>
      <c r="E754" s="180">
        <f t="array" aca="1" ref="E754" ca="1">INDIRECT("'"&amp;$A754&amp;"'!P"&amp;$B754+59)</f>
        <v>0</v>
      </c>
      <c r="F754" s="180">
        <f t="array" aca="1" ref="F754" ca="1">INDIRECT("'"&amp;$A754&amp;"'!Q"&amp;$B754+59)</f>
        <v>0</v>
      </c>
      <c r="G754" s="180">
        <f t="array" aca="1" ref="G754" ca="1">INDIRECT("'"&amp;$A754&amp;"'!R"&amp;$B754+59)</f>
        <v>0</v>
      </c>
      <c r="H754" s="180">
        <f t="array" aca="1" ref="H754" ca="1">INDIRECT("'"&amp;$A754&amp;"'!S"&amp;$B754+59)</f>
        <v>0</v>
      </c>
      <c r="I754" s="180">
        <f t="array" aca="1" ref="I754" ca="1">INDIRECT("'"&amp;$A754&amp;"'!t"&amp;$B754+59)</f>
        <v>0</v>
      </c>
    </row>
    <row r="755" spans="1:9" x14ac:dyDescent="0.35">
      <c r="A755" s="180">
        <f t="shared" si="12"/>
        <v>19</v>
      </c>
      <c r="B755" s="180">
        <f>COUNTIF(A$1:A755,A755)</f>
        <v>18</v>
      </c>
      <c r="C755" s="180">
        <f t="array" aca="1" ref="C755" ca="1">INDIRECT("'"&amp;A755&amp;"'!F"&amp;B755+59)</f>
        <v>0</v>
      </c>
      <c r="D755" s="180">
        <f t="array" aca="1" ref="D755" ca="1">INDIRECT("'"&amp;$A755&amp;"'!O"&amp;$B755+59)</f>
        <v>0</v>
      </c>
      <c r="E755" s="180">
        <f t="array" aca="1" ref="E755" ca="1">INDIRECT("'"&amp;$A755&amp;"'!P"&amp;$B755+59)</f>
        <v>0</v>
      </c>
      <c r="F755" s="180">
        <f t="array" aca="1" ref="F755" ca="1">INDIRECT("'"&amp;$A755&amp;"'!Q"&amp;$B755+59)</f>
        <v>0</v>
      </c>
      <c r="G755" s="180">
        <f t="array" aca="1" ref="G755" ca="1">INDIRECT("'"&amp;$A755&amp;"'!R"&amp;$B755+59)</f>
        <v>0</v>
      </c>
      <c r="H755" s="180">
        <f t="array" aca="1" ref="H755" ca="1">INDIRECT("'"&amp;$A755&amp;"'!S"&amp;$B755+59)</f>
        <v>0</v>
      </c>
      <c r="I755" s="180">
        <f t="array" aca="1" ref="I755" ca="1">INDIRECT("'"&amp;$A755&amp;"'!t"&amp;$B755+59)</f>
        <v>0</v>
      </c>
    </row>
    <row r="756" spans="1:9" x14ac:dyDescent="0.35">
      <c r="A756" s="180">
        <f t="shared" si="12"/>
        <v>19</v>
      </c>
      <c r="B756" s="180">
        <f>COUNTIF(A$1:A756,A756)</f>
        <v>19</v>
      </c>
      <c r="C756" s="180">
        <f t="array" aca="1" ref="C756" ca="1">INDIRECT("'"&amp;A756&amp;"'!F"&amp;B756+59)</f>
        <v>0</v>
      </c>
      <c r="D756" s="180">
        <f t="array" aca="1" ref="D756" ca="1">INDIRECT("'"&amp;$A756&amp;"'!O"&amp;$B756+59)</f>
        <v>0</v>
      </c>
      <c r="E756" s="180">
        <f t="array" aca="1" ref="E756" ca="1">INDIRECT("'"&amp;$A756&amp;"'!P"&amp;$B756+59)</f>
        <v>0</v>
      </c>
      <c r="F756" s="180">
        <f t="array" aca="1" ref="F756" ca="1">INDIRECT("'"&amp;$A756&amp;"'!Q"&amp;$B756+59)</f>
        <v>0</v>
      </c>
      <c r="G756" s="180">
        <f t="array" aca="1" ref="G756" ca="1">INDIRECT("'"&amp;$A756&amp;"'!R"&amp;$B756+59)</f>
        <v>0</v>
      </c>
      <c r="H756" s="180">
        <f t="array" aca="1" ref="H756" ca="1">INDIRECT("'"&amp;$A756&amp;"'!S"&amp;$B756+59)</f>
        <v>0</v>
      </c>
      <c r="I756" s="180">
        <f t="array" aca="1" ref="I756" ca="1">INDIRECT("'"&amp;$A756&amp;"'!t"&amp;$B756+59)</f>
        <v>0</v>
      </c>
    </row>
    <row r="757" spans="1:9" x14ac:dyDescent="0.35">
      <c r="A757" s="180">
        <f t="shared" si="12"/>
        <v>19</v>
      </c>
      <c r="B757" s="180">
        <f>COUNTIF(A$1:A757,A757)</f>
        <v>20</v>
      </c>
      <c r="C757" s="180">
        <f t="array" aca="1" ref="C757" ca="1">INDIRECT("'"&amp;A757&amp;"'!F"&amp;B757+59)</f>
        <v>0</v>
      </c>
      <c r="D757" s="180">
        <f t="array" aca="1" ref="D757" ca="1">INDIRECT("'"&amp;$A757&amp;"'!O"&amp;$B757+59)</f>
        <v>0</v>
      </c>
      <c r="E757" s="180">
        <f t="array" aca="1" ref="E757" ca="1">INDIRECT("'"&amp;$A757&amp;"'!P"&amp;$B757+59)</f>
        <v>0</v>
      </c>
      <c r="F757" s="180">
        <f t="array" aca="1" ref="F757" ca="1">INDIRECT("'"&amp;$A757&amp;"'!Q"&amp;$B757+59)</f>
        <v>0</v>
      </c>
      <c r="G757" s="180">
        <f t="array" aca="1" ref="G757" ca="1">INDIRECT("'"&amp;$A757&amp;"'!R"&amp;$B757+59)</f>
        <v>0</v>
      </c>
      <c r="H757" s="180">
        <f t="array" aca="1" ref="H757" ca="1">INDIRECT("'"&amp;$A757&amp;"'!S"&amp;$B757+59)</f>
        <v>0</v>
      </c>
      <c r="I757" s="180">
        <f t="array" aca="1" ref="I757" ca="1">INDIRECT("'"&amp;$A757&amp;"'!t"&amp;$B757+59)</f>
        <v>0</v>
      </c>
    </row>
    <row r="758" spans="1:9" x14ac:dyDescent="0.35">
      <c r="A758" s="180">
        <f t="shared" si="12"/>
        <v>19</v>
      </c>
      <c r="B758" s="180">
        <f>COUNTIF(A$1:A758,A758)</f>
        <v>21</v>
      </c>
      <c r="C758" s="180">
        <f t="array" aca="1" ref="C758" ca="1">INDIRECT("'"&amp;A758&amp;"'!F"&amp;B758+59)</f>
        <v>0</v>
      </c>
      <c r="D758" s="180">
        <f t="array" aca="1" ref="D758" ca="1">INDIRECT("'"&amp;$A758&amp;"'!O"&amp;$B758+59)</f>
        <v>0</v>
      </c>
      <c r="E758" s="180">
        <f t="array" aca="1" ref="E758" ca="1">INDIRECT("'"&amp;$A758&amp;"'!P"&amp;$B758+59)</f>
        <v>0</v>
      </c>
      <c r="F758" s="180">
        <f t="array" aca="1" ref="F758" ca="1">INDIRECT("'"&amp;$A758&amp;"'!Q"&amp;$B758+59)</f>
        <v>0</v>
      </c>
      <c r="G758" s="180">
        <f t="array" aca="1" ref="G758" ca="1">INDIRECT("'"&amp;$A758&amp;"'!R"&amp;$B758+59)</f>
        <v>0</v>
      </c>
      <c r="H758" s="180">
        <f t="array" aca="1" ref="H758" ca="1">INDIRECT("'"&amp;$A758&amp;"'!S"&amp;$B758+59)</f>
        <v>0</v>
      </c>
      <c r="I758" s="180">
        <f t="array" aca="1" ref="I758" ca="1">INDIRECT("'"&amp;$A758&amp;"'!t"&amp;$B758+59)</f>
        <v>0</v>
      </c>
    </row>
    <row r="759" spans="1:9" x14ac:dyDescent="0.35">
      <c r="A759" s="180">
        <f t="shared" si="12"/>
        <v>19</v>
      </c>
      <c r="B759" s="180">
        <f>COUNTIF(A$1:A759,A759)</f>
        <v>22</v>
      </c>
      <c r="C759" s="180">
        <f t="array" aca="1" ref="C759" ca="1">INDIRECT("'"&amp;A759&amp;"'!F"&amp;B759+59)</f>
        <v>0</v>
      </c>
      <c r="D759" s="180">
        <f t="array" aca="1" ref="D759" ca="1">INDIRECT("'"&amp;$A759&amp;"'!O"&amp;$B759+59)</f>
        <v>0</v>
      </c>
      <c r="E759" s="180">
        <f t="array" aca="1" ref="E759" ca="1">INDIRECT("'"&amp;$A759&amp;"'!P"&amp;$B759+59)</f>
        <v>0</v>
      </c>
      <c r="F759" s="180">
        <f t="array" aca="1" ref="F759" ca="1">INDIRECT("'"&amp;$A759&amp;"'!Q"&amp;$B759+59)</f>
        <v>0</v>
      </c>
      <c r="G759" s="180">
        <f t="array" aca="1" ref="G759" ca="1">INDIRECT("'"&amp;$A759&amp;"'!R"&amp;$B759+59)</f>
        <v>0</v>
      </c>
      <c r="H759" s="180">
        <f t="array" aca="1" ref="H759" ca="1">INDIRECT("'"&amp;$A759&amp;"'!S"&amp;$B759+59)</f>
        <v>0</v>
      </c>
      <c r="I759" s="180">
        <f t="array" aca="1" ref="I759" ca="1">INDIRECT("'"&amp;$A759&amp;"'!t"&amp;$B759+59)</f>
        <v>0</v>
      </c>
    </row>
    <row r="760" spans="1:9" x14ac:dyDescent="0.35">
      <c r="A760" s="180">
        <f t="shared" si="12"/>
        <v>19</v>
      </c>
      <c r="B760" s="180">
        <f>COUNTIF(A$1:A760,A760)</f>
        <v>23</v>
      </c>
      <c r="C760" s="180">
        <f t="array" aca="1" ref="C760" ca="1">INDIRECT("'"&amp;A760&amp;"'!F"&amp;B760+59)</f>
        <v>0</v>
      </c>
      <c r="D760" s="180">
        <f t="array" aca="1" ref="D760" ca="1">INDIRECT("'"&amp;$A760&amp;"'!O"&amp;$B760+59)</f>
        <v>0</v>
      </c>
      <c r="E760" s="180">
        <f t="array" aca="1" ref="E760" ca="1">INDIRECT("'"&amp;$A760&amp;"'!P"&amp;$B760+59)</f>
        <v>0</v>
      </c>
      <c r="F760" s="180">
        <f t="array" aca="1" ref="F760" ca="1">INDIRECT("'"&amp;$A760&amp;"'!Q"&amp;$B760+59)</f>
        <v>0</v>
      </c>
      <c r="G760" s="180">
        <f t="array" aca="1" ref="G760" ca="1">INDIRECT("'"&amp;$A760&amp;"'!R"&amp;$B760+59)</f>
        <v>0</v>
      </c>
      <c r="H760" s="180">
        <f t="array" aca="1" ref="H760" ca="1">INDIRECT("'"&amp;$A760&amp;"'!S"&amp;$B760+59)</f>
        <v>0</v>
      </c>
      <c r="I760" s="180">
        <f t="array" aca="1" ref="I760" ca="1">INDIRECT("'"&amp;$A760&amp;"'!t"&amp;$B760+59)</f>
        <v>0</v>
      </c>
    </row>
    <row r="761" spans="1:9" x14ac:dyDescent="0.35">
      <c r="A761" s="180">
        <f t="shared" si="12"/>
        <v>19</v>
      </c>
      <c r="B761" s="180">
        <f>COUNTIF(A$1:A761,A761)</f>
        <v>24</v>
      </c>
      <c r="C761" s="180">
        <f t="array" aca="1" ref="C761" ca="1">INDIRECT("'"&amp;A761&amp;"'!F"&amp;B761+59)</f>
        <v>0</v>
      </c>
      <c r="D761" s="180">
        <f t="array" aca="1" ref="D761" ca="1">INDIRECT("'"&amp;$A761&amp;"'!O"&amp;$B761+59)</f>
        <v>0</v>
      </c>
      <c r="E761" s="180">
        <f t="array" aca="1" ref="E761" ca="1">INDIRECT("'"&amp;$A761&amp;"'!P"&amp;$B761+59)</f>
        <v>0</v>
      </c>
      <c r="F761" s="180">
        <f t="array" aca="1" ref="F761" ca="1">INDIRECT("'"&amp;$A761&amp;"'!Q"&amp;$B761+59)</f>
        <v>0</v>
      </c>
      <c r="G761" s="180">
        <f t="array" aca="1" ref="G761" ca="1">INDIRECT("'"&amp;$A761&amp;"'!R"&amp;$B761+59)</f>
        <v>0</v>
      </c>
      <c r="H761" s="180">
        <f t="array" aca="1" ref="H761" ca="1">INDIRECT("'"&amp;$A761&amp;"'!S"&amp;$B761+59)</f>
        <v>0</v>
      </c>
      <c r="I761" s="180">
        <f t="array" aca="1" ref="I761" ca="1">INDIRECT("'"&amp;$A761&amp;"'!t"&amp;$B761+59)</f>
        <v>0</v>
      </c>
    </row>
    <row r="762" spans="1:9" x14ac:dyDescent="0.35">
      <c r="A762" s="180">
        <f t="shared" si="12"/>
        <v>19</v>
      </c>
      <c r="B762" s="180">
        <f>COUNTIF(A$1:A762,A762)</f>
        <v>25</v>
      </c>
      <c r="C762" s="180">
        <f t="array" aca="1" ref="C762" ca="1">INDIRECT("'"&amp;A762&amp;"'!F"&amp;B762+59)</f>
        <v>0</v>
      </c>
      <c r="D762" s="180">
        <f t="array" aca="1" ref="D762" ca="1">INDIRECT("'"&amp;$A762&amp;"'!O"&amp;$B762+59)</f>
        <v>0</v>
      </c>
      <c r="E762" s="180">
        <f t="array" aca="1" ref="E762" ca="1">INDIRECT("'"&amp;$A762&amp;"'!P"&amp;$B762+59)</f>
        <v>0</v>
      </c>
      <c r="F762" s="180">
        <f t="array" aca="1" ref="F762" ca="1">INDIRECT("'"&amp;$A762&amp;"'!Q"&amp;$B762+59)</f>
        <v>0</v>
      </c>
      <c r="G762" s="180">
        <f t="array" aca="1" ref="G762" ca="1">INDIRECT("'"&amp;$A762&amp;"'!R"&amp;$B762+59)</f>
        <v>0</v>
      </c>
      <c r="H762" s="180">
        <f t="array" aca="1" ref="H762" ca="1">INDIRECT("'"&amp;$A762&amp;"'!S"&amp;$B762+59)</f>
        <v>0</v>
      </c>
      <c r="I762" s="180">
        <f t="array" aca="1" ref="I762" ca="1">INDIRECT("'"&amp;$A762&amp;"'!t"&amp;$B762+59)</f>
        <v>0</v>
      </c>
    </row>
    <row r="763" spans="1:9" x14ac:dyDescent="0.35">
      <c r="A763" s="180">
        <f t="shared" si="12"/>
        <v>19</v>
      </c>
      <c r="B763" s="180">
        <f>COUNTIF(A$1:A763,A763)</f>
        <v>26</v>
      </c>
      <c r="C763" s="180">
        <f t="array" aca="1" ref="C763" ca="1">INDIRECT("'"&amp;A763&amp;"'!F"&amp;B763+59)</f>
        <v>0</v>
      </c>
      <c r="D763" s="180">
        <f t="array" aca="1" ref="D763" ca="1">INDIRECT("'"&amp;$A763&amp;"'!O"&amp;$B763+59)</f>
        <v>0</v>
      </c>
      <c r="E763" s="180">
        <f t="array" aca="1" ref="E763" ca="1">INDIRECT("'"&amp;$A763&amp;"'!P"&amp;$B763+59)</f>
        <v>0</v>
      </c>
      <c r="F763" s="180">
        <f t="array" aca="1" ref="F763" ca="1">INDIRECT("'"&amp;$A763&amp;"'!Q"&amp;$B763+59)</f>
        <v>0</v>
      </c>
      <c r="G763" s="180">
        <f t="array" aca="1" ref="G763" ca="1">INDIRECT("'"&amp;$A763&amp;"'!R"&amp;$B763+59)</f>
        <v>0</v>
      </c>
      <c r="H763" s="180">
        <f t="array" aca="1" ref="H763" ca="1">INDIRECT("'"&amp;$A763&amp;"'!S"&amp;$B763+59)</f>
        <v>0</v>
      </c>
      <c r="I763" s="180">
        <f t="array" aca="1" ref="I763" ca="1">INDIRECT("'"&amp;$A763&amp;"'!t"&amp;$B763+59)</f>
        <v>0</v>
      </c>
    </row>
    <row r="764" spans="1:9" x14ac:dyDescent="0.35">
      <c r="A764" s="180">
        <f t="shared" si="12"/>
        <v>19</v>
      </c>
      <c r="B764" s="180">
        <f>COUNTIF(A$1:A764,A764)</f>
        <v>27</v>
      </c>
      <c r="C764" s="180">
        <f t="array" aca="1" ref="C764" ca="1">INDIRECT("'"&amp;A764&amp;"'!F"&amp;B764+59)</f>
        <v>0</v>
      </c>
      <c r="D764" s="180">
        <f t="array" aca="1" ref="D764" ca="1">INDIRECT("'"&amp;$A764&amp;"'!O"&amp;$B764+59)</f>
        <v>0</v>
      </c>
      <c r="E764" s="180">
        <f t="array" aca="1" ref="E764" ca="1">INDIRECT("'"&amp;$A764&amp;"'!P"&amp;$B764+59)</f>
        <v>0</v>
      </c>
      <c r="F764" s="180">
        <f t="array" aca="1" ref="F764" ca="1">INDIRECT("'"&amp;$A764&amp;"'!Q"&amp;$B764+59)</f>
        <v>0</v>
      </c>
      <c r="G764" s="180">
        <f t="array" aca="1" ref="G764" ca="1">INDIRECT("'"&amp;$A764&amp;"'!R"&amp;$B764+59)</f>
        <v>0</v>
      </c>
      <c r="H764" s="180">
        <f t="array" aca="1" ref="H764" ca="1">INDIRECT("'"&amp;$A764&amp;"'!S"&amp;$B764+59)</f>
        <v>0</v>
      </c>
      <c r="I764" s="180">
        <f t="array" aca="1" ref="I764" ca="1">INDIRECT("'"&amp;$A764&amp;"'!t"&amp;$B764+59)</f>
        <v>0</v>
      </c>
    </row>
    <row r="765" spans="1:9" x14ac:dyDescent="0.35">
      <c r="A765" s="180">
        <f t="shared" si="12"/>
        <v>19</v>
      </c>
      <c r="B765" s="180">
        <f>COUNTIF(A$1:A765,A765)</f>
        <v>28</v>
      </c>
      <c r="C765" s="180">
        <f t="array" aca="1" ref="C765" ca="1">INDIRECT("'"&amp;A765&amp;"'!F"&amp;B765+59)</f>
        <v>0</v>
      </c>
      <c r="D765" s="180">
        <f t="array" aca="1" ref="D765" ca="1">INDIRECT("'"&amp;$A765&amp;"'!O"&amp;$B765+59)</f>
        <v>0</v>
      </c>
      <c r="E765" s="180">
        <f t="array" aca="1" ref="E765" ca="1">INDIRECT("'"&amp;$A765&amp;"'!P"&amp;$B765+59)</f>
        <v>0</v>
      </c>
      <c r="F765" s="180">
        <f t="array" aca="1" ref="F765" ca="1">INDIRECT("'"&amp;$A765&amp;"'!Q"&amp;$B765+59)</f>
        <v>0</v>
      </c>
      <c r="G765" s="180">
        <f t="array" aca="1" ref="G765" ca="1">INDIRECT("'"&amp;$A765&amp;"'!R"&amp;$B765+59)</f>
        <v>0</v>
      </c>
      <c r="H765" s="180">
        <f t="array" aca="1" ref="H765" ca="1">INDIRECT("'"&amp;$A765&amp;"'!S"&amp;$B765+59)</f>
        <v>0</v>
      </c>
      <c r="I765" s="180">
        <f t="array" aca="1" ref="I765" ca="1">INDIRECT("'"&amp;$A765&amp;"'!t"&amp;$B765+59)</f>
        <v>0</v>
      </c>
    </row>
    <row r="766" spans="1:9" x14ac:dyDescent="0.35">
      <c r="A766" s="180">
        <f t="shared" si="12"/>
        <v>19</v>
      </c>
      <c r="B766" s="180">
        <f>COUNTIF(A$1:A766,A766)</f>
        <v>29</v>
      </c>
      <c r="C766" s="180">
        <f t="array" aca="1" ref="C766" ca="1">INDIRECT("'"&amp;A766&amp;"'!F"&amp;B766+59)</f>
        <v>0</v>
      </c>
      <c r="D766" s="180">
        <f t="array" aca="1" ref="D766" ca="1">INDIRECT("'"&amp;$A766&amp;"'!O"&amp;$B766+59)</f>
        <v>0</v>
      </c>
      <c r="E766" s="180">
        <f t="array" aca="1" ref="E766" ca="1">INDIRECT("'"&amp;$A766&amp;"'!P"&amp;$B766+59)</f>
        <v>0</v>
      </c>
      <c r="F766" s="180">
        <f t="array" aca="1" ref="F766" ca="1">INDIRECT("'"&amp;$A766&amp;"'!Q"&amp;$B766+59)</f>
        <v>0</v>
      </c>
      <c r="G766" s="180">
        <f t="array" aca="1" ref="G766" ca="1">INDIRECT("'"&amp;$A766&amp;"'!R"&amp;$B766+59)</f>
        <v>0</v>
      </c>
      <c r="H766" s="180">
        <f t="array" aca="1" ref="H766" ca="1">INDIRECT("'"&amp;$A766&amp;"'!S"&amp;$B766+59)</f>
        <v>0</v>
      </c>
      <c r="I766" s="180">
        <f t="array" aca="1" ref="I766" ca="1">INDIRECT("'"&amp;$A766&amp;"'!t"&amp;$B766+59)</f>
        <v>0</v>
      </c>
    </row>
    <row r="767" spans="1:9" x14ac:dyDescent="0.35">
      <c r="A767" s="180">
        <f t="shared" si="12"/>
        <v>19</v>
      </c>
      <c r="B767" s="180">
        <f>COUNTIF(A$1:A767,A767)</f>
        <v>30</v>
      </c>
      <c r="C767" s="180">
        <f t="array" aca="1" ref="C767" ca="1">INDIRECT("'"&amp;A767&amp;"'!F"&amp;B767+59)</f>
        <v>0</v>
      </c>
      <c r="D767" s="180">
        <f t="array" aca="1" ref="D767" ca="1">INDIRECT("'"&amp;$A767&amp;"'!O"&amp;$B767+59)</f>
        <v>0</v>
      </c>
      <c r="E767" s="180">
        <f t="array" aca="1" ref="E767" ca="1">INDIRECT("'"&amp;$A767&amp;"'!P"&amp;$B767+59)</f>
        <v>0</v>
      </c>
      <c r="F767" s="180">
        <f t="array" aca="1" ref="F767" ca="1">INDIRECT("'"&amp;$A767&amp;"'!Q"&amp;$B767+59)</f>
        <v>0</v>
      </c>
      <c r="G767" s="180">
        <f t="array" aca="1" ref="G767" ca="1">INDIRECT("'"&amp;$A767&amp;"'!R"&amp;$B767+59)</f>
        <v>0</v>
      </c>
      <c r="H767" s="180">
        <f t="array" aca="1" ref="H767" ca="1">INDIRECT("'"&amp;$A767&amp;"'!S"&amp;$B767+59)</f>
        <v>0</v>
      </c>
      <c r="I767" s="180">
        <f t="array" aca="1" ref="I767" ca="1">INDIRECT("'"&amp;$A767&amp;"'!t"&amp;$B767+59)</f>
        <v>0</v>
      </c>
    </row>
    <row r="768" spans="1:9" x14ac:dyDescent="0.35">
      <c r="A768" s="180">
        <f t="shared" si="12"/>
        <v>19</v>
      </c>
      <c r="B768" s="180">
        <f>COUNTIF(A$1:A768,A768)</f>
        <v>31</v>
      </c>
      <c r="C768" s="180">
        <f t="array" aca="1" ref="C768" ca="1">INDIRECT("'"&amp;A768&amp;"'!F"&amp;B768+59)</f>
        <v>0</v>
      </c>
      <c r="D768" s="180">
        <f t="array" aca="1" ref="D768" ca="1">INDIRECT("'"&amp;$A768&amp;"'!O"&amp;$B768+59)</f>
        <v>0</v>
      </c>
      <c r="E768" s="180">
        <f t="array" aca="1" ref="E768" ca="1">INDIRECT("'"&amp;$A768&amp;"'!P"&amp;$B768+59)</f>
        <v>0</v>
      </c>
      <c r="F768" s="180">
        <f t="array" aca="1" ref="F768" ca="1">INDIRECT("'"&amp;$A768&amp;"'!Q"&amp;$B768+59)</f>
        <v>0</v>
      </c>
      <c r="G768" s="180">
        <f t="array" aca="1" ref="G768" ca="1">INDIRECT("'"&amp;$A768&amp;"'!R"&amp;$B768+59)</f>
        <v>0</v>
      </c>
      <c r="H768" s="180">
        <f t="array" aca="1" ref="H768" ca="1">INDIRECT("'"&amp;$A768&amp;"'!S"&amp;$B768+59)</f>
        <v>0</v>
      </c>
      <c r="I768" s="180">
        <f t="array" aca="1" ref="I768" ca="1">INDIRECT("'"&amp;$A768&amp;"'!t"&amp;$B768+59)</f>
        <v>0</v>
      </c>
    </row>
    <row r="769" spans="1:9" x14ac:dyDescent="0.35">
      <c r="A769" s="180">
        <f t="shared" si="12"/>
        <v>19</v>
      </c>
      <c r="B769" s="180">
        <f>COUNTIF(A$1:A769,A769)</f>
        <v>32</v>
      </c>
      <c r="C769" s="180">
        <f t="array" aca="1" ref="C769" ca="1">INDIRECT("'"&amp;A769&amp;"'!F"&amp;B769+59)</f>
        <v>0</v>
      </c>
      <c r="D769" s="180">
        <f t="array" aca="1" ref="D769" ca="1">INDIRECT("'"&amp;$A769&amp;"'!O"&amp;$B769+59)</f>
        <v>0</v>
      </c>
      <c r="E769" s="180">
        <f t="array" aca="1" ref="E769" ca="1">INDIRECT("'"&amp;$A769&amp;"'!P"&amp;$B769+59)</f>
        <v>0</v>
      </c>
      <c r="F769" s="180">
        <f t="array" aca="1" ref="F769" ca="1">INDIRECT("'"&amp;$A769&amp;"'!Q"&amp;$B769+59)</f>
        <v>0</v>
      </c>
      <c r="G769" s="180">
        <f t="array" aca="1" ref="G769" ca="1">INDIRECT("'"&amp;$A769&amp;"'!R"&amp;$B769+59)</f>
        <v>0</v>
      </c>
      <c r="H769" s="180">
        <f t="array" aca="1" ref="H769" ca="1">INDIRECT("'"&amp;$A769&amp;"'!S"&amp;$B769+59)</f>
        <v>0</v>
      </c>
      <c r="I769" s="180">
        <f t="array" aca="1" ref="I769" ca="1">INDIRECT("'"&amp;$A769&amp;"'!t"&amp;$B769+59)</f>
        <v>0</v>
      </c>
    </row>
    <row r="770" spans="1:9" x14ac:dyDescent="0.35">
      <c r="A770" s="180">
        <f t="shared" ref="A770:A833" si="13">ROUNDDOWN(((ROW()+41)/41),0)</f>
        <v>19</v>
      </c>
      <c r="B770" s="180">
        <f>COUNTIF(A$1:A770,A770)</f>
        <v>33</v>
      </c>
      <c r="C770" s="180">
        <f t="array" aca="1" ref="C770" ca="1">INDIRECT("'"&amp;A770&amp;"'!F"&amp;B770+59)</f>
        <v>0</v>
      </c>
      <c r="D770" s="180">
        <f t="array" aca="1" ref="D770" ca="1">INDIRECT("'"&amp;$A770&amp;"'!O"&amp;$B770+59)</f>
        <v>0</v>
      </c>
      <c r="E770" s="180">
        <f t="array" aca="1" ref="E770" ca="1">INDIRECT("'"&amp;$A770&amp;"'!P"&amp;$B770+59)</f>
        <v>0</v>
      </c>
      <c r="F770" s="180">
        <f t="array" aca="1" ref="F770" ca="1">INDIRECT("'"&amp;$A770&amp;"'!Q"&amp;$B770+59)</f>
        <v>0</v>
      </c>
      <c r="G770" s="180">
        <f t="array" aca="1" ref="G770" ca="1">INDIRECT("'"&amp;$A770&amp;"'!R"&amp;$B770+59)</f>
        <v>0</v>
      </c>
      <c r="H770" s="180">
        <f t="array" aca="1" ref="H770" ca="1">INDIRECT("'"&amp;$A770&amp;"'!S"&amp;$B770+59)</f>
        <v>0</v>
      </c>
      <c r="I770" s="180">
        <f t="array" aca="1" ref="I770" ca="1">INDIRECT("'"&amp;$A770&amp;"'!t"&amp;$B770+59)</f>
        <v>0</v>
      </c>
    </row>
    <row r="771" spans="1:9" x14ac:dyDescent="0.35">
      <c r="A771" s="180">
        <f t="shared" si="13"/>
        <v>19</v>
      </c>
      <c r="B771" s="180">
        <f>COUNTIF(A$1:A771,A771)</f>
        <v>34</v>
      </c>
      <c r="C771" s="180">
        <f t="array" aca="1" ref="C771" ca="1">INDIRECT("'"&amp;A771&amp;"'!F"&amp;B771+59)</f>
        <v>0</v>
      </c>
      <c r="D771" s="180">
        <f t="array" aca="1" ref="D771" ca="1">INDIRECT("'"&amp;$A771&amp;"'!O"&amp;$B771+59)</f>
        <v>0</v>
      </c>
      <c r="E771" s="180">
        <f t="array" aca="1" ref="E771" ca="1">INDIRECT("'"&amp;$A771&amp;"'!P"&amp;$B771+59)</f>
        <v>0</v>
      </c>
      <c r="F771" s="180">
        <f t="array" aca="1" ref="F771" ca="1">INDIRECT("'"&amp;$A771&amp;"'!Q"&amp;$B771+59)</f>
        <v>0</v>
      </c>
      <c r="G771" s="180">
        <f t="array" aca="1" ref="G771" ca="1">INDIRECT("'"&amp;$A771&amp;"'!R"&amp;$B771+59)</f>
        <v>0</v>
      </c>
      <c r="H771" s="180">
        <f t="array" aca="1" ref="H771" ca="1">INDIRECT("'"&amp;$A771&amp;"'!S"&amp;$B771+59)</f>
        <v>0</v>
      </c>
      <c r="I771" s="180">
        <f t="array" aca="1" ref="I771" ca="1">INDIRECT("'"&amp;$A771&amp;"'!t"&amp;$B771+59)</f>
        <v>0</v>
      </c>
    </row>
    <row r="772" spans="1:9" x14ac:dyDescent="0.35">
      <c r="A772" s="180">
        <f t="shared" si="13"/>
        <v>19</v>
      </c>
      <c r="B772" s="180">
        <f>COUNTIF(A$1:A772,A772)</f>
        <v>35</v>
      </c>
      <c r="C772" s="180">
        <f t="array" aca="1" ref="C772" ca="1">INDIRECT("'"&amp;A772&amp;"'!F"&amp;B772+59)</f>
        <v>0</v>
      </c>
      <c r="D772" s="180">
        <f t="array" aca="1" ref="D772" ca="1">INDIRECT("'"&amp;$A772&amp;"'!O"&amp;$B772+59)</f>
        <v>0</v>
      </c>
      <c r="E772" s="180">
        <f t="array" aca="1" ref="E772" ca="1">INDIRECT("'"&amp;$A772&amp;"'!P"&amp;$B772+59)</f>
        <v>0</v>
      </c>
      <c r="F772" s="180">
        <f t="array" aca="1" ref="F772" ca="1">INDIRECT("'"&amp;$A772&amp;"'!Q"&amp;$B772+59)</f>
        <v>0</v>
      </c>
      <c r="G772" s="180">
        <f t="array" aca="1" ref="G772" ca="1">INDIRECT("'"&amp;$A772&amp;"'!R"&amp;$B772+59)</f>
        <v>0</v>
      </c>
      <c r="H772" s="180">
        <f t="array" aca="1" ref="H772" ca="1">INDIRECT("'"&amp;$A772&amp;"'!S"&amp;$B772+59)</f>
        <v>0</v>
      </c>
      <c r="I772" s="180">
        <f t="array" aca="1" ref="I772" ca="1">INDIRECT("'"&amp;$A772&amp;"'!t"&amp;$B772+59)</f>
        <v>0</v>
      </c>
    </row>
    <row r="773" spans="1:9" x14ac:dyDescent="0.35">
      <c r="A773" s="180">
        <f t="shared" si="13"/>
        <v>19</v>
      </c>
      <c r="B773" s="180">
        <f>COUNTIF(A$1:A773,A773)</f>
        <v>36</v>
      </c>
      <c r="C773" s="180">
        <f t="array" aca="1" ref="C773" ca="1">INDIRECT("'"&amp;A773&amp;"'!F"&amp;B773+59)</f>
        <v>0</v>
      </c>
      <c r="D773" s="180">
        <f t="array" aca="1" ref="D773" ca="1">INDIRECT("'"&amp;$A773&amp;"'!O"&amp;$B773+59)</f>
        <v>0</v>
      </c>
      <c r="E773" s="180">
        <f t="array" aca="1" ref="E773" ca="1">INDIRECT("'"&amp;$A773&amp;"'!P"&amp;$B773+59)</f>
        <v>0</v>
      </c>
      <c r="F773" s="180">
        <f t="array" aca="1" ref="F773" ca="1">INDIRECT("'"&amp;$A773&amp;"'!Q"&amp;$B773+59)</f>
        <v>0</v>
      </c>
      <c r="G773" s="180">
        <f t="array" aca="1" ref="G773" ca="1">INDIRECT("'"&amp;$A773&amp;"'!R"&amp;$B773+59)</f>
        <v>0</v>
      </c>
      <c r="H773" s="180">
        <f t="array" aca="1" ref="H773" ca="1">INDIRECT("'"&amp;$A773&amp;"'!S"&amp;$B773+59)</f>
        <v>0</v>
      </c>
      <c r="I773" s="180">
        <f t="array" aca="1" ref="I773" ca="1">INDIRECT("'"&amp;$A773&amp;"'!t"&amp;$B773+59)</f>
        <v>0</v>
      </c>
    </row>
    <row r="774" spans="1:9" x14ac:dyDescent="0.35">
      <c r="A774" s="180">
        <f t="shared" si="13"/>
        <v>19</v>
      </c>
      <c r="B774" s="180">
        <f>COUNTIF(A$1:A774,A774)</f>
        <v>37</v>
      </c>
      <c r="C774" s="180">
        <f t="array" aca="1" ref="C774" ca="1">INDIRECT("'"&amp;A774&amp;"'!F"&amp;B774+59)</f>
        <v>0</v>
      </c>
      <c r="D774" s="180">
        <f t="array" aca="1" ref="D774" ca="1">INDIRECT("'"&amp;$A774&amp;"'!O"&amp;$B774+59)</f>
        <v>0</v>
      </c>
      <c r="E774" s="180">
        <f t="array" aca="1" ref="E774" ca="1">INDIRECT("'"&amp;$A774&amp;"'!P"&amp;$B774+59)</f>
        <v>0</v>
      </c>
      <c r="F774" s="180">
        <f t="array" aca="1" ref="F774" ca="1">INDIRECT("'"&amp;$A774&amp;"'!Q"&amp;$B774+59)</f>
        <v>0</v>
      </c>
      <c r="G774" s="180">
        <f t="array" aca="1" ref="G774" ca="1">INDIRECT("'"&amp;$A774&amp;"'!R"&amp;$B774+59)</f>
        <v>0</v>
      </c>
      <c r="H774" s="180">
        <f t="array" aca="1" ref="H774" ca="1">INDIRECT("'"&amp;$A774&amp;"'!S"&amp;$B774+59)</f>
        <v>0</v>
      </c>
      <c r="I774" s="180">
        <f t="array" aca="1" ref="I774" ca="1">INDIRECT("'"&amp;$A774&amp;"'!t"&amp;$B774+59)</f>
        <v>0</v>
      </c>
    </row>
    <row r="775" spans="1:9" x14ac:dyDescent="0.35">
      <c r="A775" s="180">
        <f t="shared" si="13"/>
        <v>19</v>
      </c>
      <c r="B775" s="180">
        <f>COUNTIF(A$1:A775,A775)</f>
        <v>38</v>
      </c>
      <c r="C775" s="180">
        <f t="array" aca="1" ref="C775" ca="1">INDIRECT("'"&amp;A775&amp;"'!F"&amp;B775+59)</f>
        <v>0</v>
      </c>
      <c r="D775" s="180">
        <f t="array" aca="1" ref="D775" ca="1">INDIRECT("'"&amp;$A775&amp;"'!O"&amp;$B775+59)</f>
        <v>0</v>
      </c>
      <c r="E775" s="180">
        <f t="array" aca="1" ref="E775" ca="1">INDIRECT("'"&amp;$A775&amp;"'!P"&amp;$B775+59)</f>
        <v>0</v>
      </c>
      <c r="F775" s="180">
        <f t="array" aca="1" ref="F775" ca="1">INDIRECT("'"&amp;$A775&amp;"'!Q"&amp;$B775+59)</f>
        <v>0</v>
      </c>
      <c r="G775" s="180">
        <f t="array" aca="1" ref="G775" ca="1">INDIRECT("'"&amp;$A775&amp;"'!R"&amp;$B775+59)</f>
        <v>0</v>
      </c>
      <c r="H775" s="180">
        <f t="array" aca="1" ref="H775" ca="1">INDIRECT("'"&amp;$A775&amp;"'!S"&amp;$B775+59)</f>
        <v>0</v>
      </c>
      <c r="I775" s="180">
        <f t="array" aca="1" ref="I775" ca="1">INDIRECT("'"&amp;$A775&amp;"'!t"&amp;$B775+59)</f>
        <v>0</v>
      </c>
    </row>
    <row r="776" spans="1:9" x14ac:dyDescent="0.35">
      <c r="A776" s="180">
        <f t="shared" si="13"/>
        <v>19</v>
      </c>
      <c r="B776" s="180">
        <f>COUNTIF(A$1:A776,A776)</f>
        <v>39</v>
      </c>
      <c r="C776" s="180">
        <f t="array" aca="1" ref="C776" ca="1">INDIRECT("'"&amp;A776&amp;"'!F"&amp;B776+59)</f>
        <v>0</v>
      </c>
      <c r="D776" s="180">
        <f t="array" aca="1" ref="D776" ca="1">INDIRECT("'"&amp;$A776&amp;"'!O"&amp;$B776+59)</f>
        <v>0</v>
      </c>
      <c r="E776" s="180">
        <f t="array" aca="1" ref="E776" ca="1">INDIRECT("'"&amp;$A776&amp;"'!P"&amp;$B776+59)</f>
        <v>0</v>
      </c>
      <c r="F776" s="180">
        <f t="array" aca="1" ref="F776" ca="1">INDIRECT("'"&amp;$A776&amp;"'!Q"&amp;$B776+59)</f>
        <v>0</v>
      </c>
      <c r="G776" s="180">
        <f t="array" aca="1" ref="G776" ca="1">INDIRECT("'"&amp;$A776&amp;"'!R"&amp;$B776+59)</f>
        <v>0</v>
      </c>
      <c r="H776" s="180">
        <f t="array" aca="1" ref="H776" ca="1">INDIRECT("'"&amp;$A776&amp;"'!S"&amp;$B776+59)</f>
        <v>0</v>
      </c>
      <c r="I776" s="180">
        <f t="array" aca="1" ref="I776" ca="1">INDIRECT("'"&amp;$A776&amp;"'!t"&amp;$B776+59)</f>
        <v>0</v>
      </c>
    </row>
    <row r="777" spans="1:9" x14ac:dyDescent="0.35">
      <c r="A777" s="180">
        <f t="shared" si="13"/>
        <v>19</v>
      </c>
      <c r="B777" s="180">
        <f>COUNTIF(A$1:A777,A777)</f>
        <v>40</v>
      </c>
      <c r="C777" s="180">
        <f t="array" aca="1" ref="C777" ca="1">INDIRECT("'"&amp;A777&amp;"'!F"&amp;B777+59)</f>
        <v>0</v>
      </c>
      <c r="D777" s="180">
        <f t="array" aca="1" ref="D777" ca="1">INDIRECT("'"&amp;$A777&amp;"'!O"&amp;$B777+59)</f>
        <v>0</v>
      </c>
      <c r="E777" s="180">
        <f t="array" aca="1" ref="E777" ca="1">INDIRECT("'"&amp;$A777&amp;"'!P"&amp;$B777+59)</f>
        <v>0</v>
      </c>
      <c r="F777" s="180">
        <f t="array" aca="1" ref="F777" ca="1">INDIRECT("'"&amp;$A777&amp;"'!Q"&amp;$B777+59)</f>
        <v>0</v>
      </c>
      <c r="G777" s="180">
        <f t="array" aca="1" ref="G777" ca="1">INDIRECT("'"&amp;$A777&amp;"'!R"&amp;$B777+59)</f>
        <v>0</v>
      </c>
      <c r="H777" s="180">
        <f t="array" aca="1" ref="H777" ca="1">INDIRECT("'"&amp;$A777&amp;"'!S"&amp;$B777+59)</f>
        <v>0</v>
      </c>
      <c r="I777" s="180">
        <f t="array" aca="1" ref="I777" ca="1">INDIRECT("'"&amp;$A777&amp;"'!t"&amp;$B777+59)</f>
        <v>0</v>
      </c>
    </row>
    <row r="778" spans="1:9" x14ac:dyDescent="0.35">
      <c r="A778" s="180">
        <f t="shared" si="13"/>
        <v>19</v>
      </c>
      <c r="B778" s="180">
        <f>COUNTIF(A$1:A778,A778)</f>
        <v>41</v>
      </c>
      <c r="C778" s="180">
        <f t="array" aca="1" ref="C778" ca="1">INDIRECT("'"&amp;A778&amp;"'!F"&amp;B778+59)</f>
        <v>0</v>
      </c>
      <c r="D778" s="180">
        <f t="array" aca="1" ref="D778" ca="1">INDIRECT("'"&amp;$A778&amp;"'!O"&amp;$B778+59)</f>
        <v>0</v>
      </c>
      <c r="E778" s="180">
        <f t="array" aca="1" ref="E778" ca="1">INDIRECT("'"&amp;$A778&amp;"'!P"&amp;$B778+59)</f>
        <v>0</v>
      </c>
      <c r="F778" s="180">
        <f t="array" aca="1" ref="F778" ca="1">INDIRECT("'"&amp;$A778&amp;"'!Q"&amp;$B778+59)</f>
        <v>0</v>
      </c>
      <c r="G778" s="180">
        <f t="array" aca="1" ref="G778" ca="1">INDIRECT("'"&amp;$A778&amp;"'!R"&amp;$B778+59)</f>
        <v>0</v>
      </c>
      <c r="H778" s="180">
        <f t="array" aca="1" ref="H778" ca="1">INDIRECT("'"&amp;$A778&amp;"'!S"&amp;$B778+59)</f>
        <v>0</v>
      </c>
      <c r="I778" s="180">
        <f t="array" aca="1" ref="I778" ca="1">INDIRECT("'"&amp;$A778&amp;"'!t"&amp;$B778+59)</f>
        <v>0</v>
      </c>
    </row>
    <row r="779" spans="1:9" x14ac:dyDescent="0.35">
      <c r="A779" s="180">
        <f t="shared" si="13"/>
        <v>20</v>
      </c>
      <c r="B779" s="180">
        <f>COUNTIF(A$1:A779,A779)</f>
        <v>1</v>
      </c>
      <c r="C779" s="180">
        <f t="array" aca="1" ref="C779" ca="1">INDIRECT("'"&amp;A779&amp;"'!F"&amp;B779+59)</f>
        <v>0</v>
      </c>
      <c r="D779" s="180">
        <f t="array" aca="1" ref="D779" ca="1">INDIRECT("'"&amp;$A779&amp;"'!O"&amp;$B779+59)</f>
        <v>0</v>
      </c>
      <c r="E779" s="180">
        <f t="array" aca="1" ref="E779" ca="1">INDIRECT("'"&amp;$A779&amp;"'!P"&amp;$B779+59)</f>
        <v>0</v>
      </c>
      <c r="F779" s="180">
        <f t="array" aca="1" ref="F779" ca="1">INDIRECT("'"&amp;$A779&amp;"'!Q"&amp;$B779+59)</f>
        <v>0</v>
      </c>
      <c r="G779" s="180">
        <f t="array" aca="1" ref="G779" ca="1">INDIRECT("'"&amp;$A779&amp;"'!R"&amp;$B779+59)</f>
        <v>0</v>
      </c>
      <c r="H779" s="180">
        <f t="array" aca="1" ref="H779" ca="1">INDIRECT("'"&amp;$A779&amp;"'!S"&amp;$B779+59)</f>
        <v>0</v>
      </c>
      <c r="I779" s="180">
        <f t="array" aca="1" ref="I779" ca="1">INDIRECT("'"&amp;$A779&amp;"'!t"&amp;$B779+59)</f>
        <v>0</v>
      </c>
    </row>
    <row r="780" spans="1:9" x14ac:dyDescent="0.35">
      <c r="A780" s="180">
        <f t="shared" si="13"/>
        <v>20</v>
      </c>
      <c r="B780" s="180">
        <f>COUNTIF(A$1:A780,A780)</f>
        <v>2</v>
      </c>
      <c r="C780" s="180">
        <f t="array" aca="1" ref="C780" ca="1">INDIRECT("'"&amp;A780&amp;"'!F"&amp;B780+59)</f>
        <v>0</v>
      </c>
      <c r="D780" s="180">
        <f t="array" aca="1" ref="D780" ca="1">INDIRECT("'"&amp;$A780&amp;"'!O"&amp;$B780+59)</f>
        <v>0</v>
      </c>
      <c r="E780" s="180">
        <f t="array" aca="1" ref="E780" ca="1">INDIRECT("'"&amp;$A780&amp;"'!P"&amp;$B780+59)</f>
        <v>0</v>
      </c>
      <c r="F780" s="180">
        <f t="array" aca="1" ref="F780" ca="1">INDIRECT("'"&amp;$A780&amp;"'!Q"&amp;$B780+59)</f>
        <v>0</v>
      </c>
      <c r="G780" s="180">
        <f t="array" aca="1" ref="G780" ca="1">INDIRECT("'"&amp;$A780&amp;"'!R"&amp;$B780+59)</f>
        <v>0</v>
      </c>
      <c r="H780" s="180">
        <f t="array" aca="1" ref="H780" ca="1">INDIRECT("'"&amp;$A780&amp;"'!S"&amp;$B780+59)</f>
        <v>0</v>
      </c>
      <c r="I780" s="180">
        <f t="array" aca="1" ref="I780" ca="1">INDIRECT("'"&amp;$A780&amp;"'!t"&amp;$B780+59)</f>
        <v>0</v>
      </c>
    </row>
    <row r="781" spans="1:9" x14ac:dyDescent="0.35">
      <c r="A781" s="180">
        <f t="shared" si="13"/>
        <v>20</v>
      </c>
      <c r="B781" s="180">
        <f>COUNTIF(A$1:A781,A781)</f>
        <v>3</v>
      </c>
      <c r="C781" s="180">
        <f t="array" aca="1" ref="C781" ca="1">INDIRECT("'"&amp;A781&amp;"'!F"&amp;B781+59)</f>
        <v>0</v>
      </c>
      <c r="D781" s="180">
        <f t="array" aca="1" ref="D781" ca="1">INDIRECT("'"&amp;$A781&amp;"'!O"&amp;$B781+59)</f>
        <v>0</v>
      </c>
      <c r="E781" s="180">
        <f t="array" aca="1" ref="E781" ca="1">INDIRECT("'"&amp;$A781&amp;"'!P"&amp;$B781+59)</f>
        <v>0</v>
      </c>
      <c r="F781" s="180">
        <f t="array" aca="1" ref="F781" ca="1">INDIRECT("'"&amp;$A781&amp;"'!Q"&amp;$B781+59)</f>
        <v>0</v>
      </c>
      <c r="G781" s="180">
        <f t="array" aca="1" ref="G781" ca="1">INDIRECT("'"&amp;$A781&amp;"'!R"&amp;$B781+59)</f>
        <v>0</v>
      </c>
      <c r="H781" s="180">
        <f t="array" aca="1" ref="H781" ca="1">INDIRECT("'"&amp;$A781&amp;"'!S"&amp;$B781+59)</f>
        <v>0</v>
      </c>
      <c r="I781" s="180">
        <f t="array" aca="1" ref="I781" ca="1">INDIRECT("'"&amp;$A781&amp;"'!t"&amp;$B781+59)</f>
        <v>0</v>
      </c>
    </row>
    <row r="782" spans="1:9" x14ac:dyDescent="0.35">
      <c r="A782" s="180">
        <f t="shared" si="13"/>
        <v>20</v>
      </c>
      <c r="B782" s="180">
        <f>COUNTIF(A$1:A782,A782)</f>
        <v>4</v>
      </c>
      <c r="C782" s="180">
        <f t="array" aca="1" ref="C782" ca="1">INDIRECT("'"&amp;A782&amp;"'!F"&amp;B782+59)</f>
        <v>0</v>
      </c>
      <c r="D782" s="180">
        <f t="array" aca="1" ref="D782" ca="1">INDIRECT("'"&amp;$A782&amp;"'!O"&amp;$B782+59)</f>
        <v>0</v>
      </c>
      <c r="E782" s="180">
        <f t="array" aca="1" ref="E782" ca="1">INDIRECT("'"&amp;$A782&amp;"'!P"&amp;$B782+59)</f>
        <v>0</v>
      </c>
      <c r="F782" s="180">
        <f t="array" aca="1" ref="F782" ca="1">INDIRECT("'"&amp;$A782&amp;"'!Q"&amp;$B782+59)</f>
        <v>0</v>
      </c>
      <c r="G782" s="180">
        <f t="array" aca="1" ref="G782" ca="1">INDIRECT("'"&amp;$A782&amp;"'!R"&amp;$B782+59)</f>
        <v>0</v>
      </c>
      <c r="H782" s="180">
        <f t="array" aca="1" ref="H782" ca="1">INDIRECT("'"&amp;$A782&amp;"'!S"&amp;$B782+59)</f>
        <v>0</v>
      </c>
      <c r="I782" s="180">
        <f t="array" aca="1" ref="I782" ca="1">INDIRECT("'"&amp;$A782&amp;"'!t"&amp;$B782+59)</f>
        <v>0</v>
      </c>
    </row>
    <row r="783" spans="1:9" x14ac:dyDescent="0.35">
      <c r="A783" s="180">
        <f t="shared" si="13"/>
        <v>20</v>
      </c>
      <c r="B783" s="180">
        <f>COUNTIF(A$1:A783,A783)</f>
        <v>5</v>
      </c>
      <c r="C783" s="180">
        <f t="array" aca="1" ref="C783" ca="1">INDIRECT("'"&amp;A783&amp;"'!F"&amp;B783+59)</f>
        <v>0</v>
      </c>
      <c r="D783" s="180">
        <f t="array" aca="1" ref="D783" ca="1">INDIRECT("'"&amp;$A783&amp;"'!O"&amp;$B783+59)</f>
        <v>0</v>
      </c>
      <c r="E783" s="180">
        <f t="array" aca="1" ref="E783" ca="1">INDIRECT("'"&amp;$A783&amp;"'!P"&amp;$B783+59)</f>
        <v>0</v>
      </c>
      <c r="F783" s="180">
        <f t="array" aca="1" ref="F783" ca="1">INDIRECT("'"&amp;$A783&amp;"'!Q"&amp;$B783+59)</f>
        <v>0</v>
      </c>
      <c r="G783" s="180">
        <f t="array" aca="1" ref="G783" ca="1">INDIRECT("'"&amp;$A783&amp;"'!R"&amp;$B783+59)</f>
        <v>0</v>
      </c>
      <c r="H783" s="180">
        <f t="array" aca="1" ref="H783" ca="1">INDIRECT("'"&amp;$A783&amp;"'!S"&amp;$B783+59)</f>
        <v>0</v>
      </c>
      <c r="I783" s="180">
        <f t="array" aca="1" ref="I783" ca="1">INDIRECT("'"&amp;$A783&amp;"'!t"&amp;$B783+59)</f>
        <v>0</v>
      </c>
    </row>
    <row r="784" spans="1:9" x14ac:dyDescent="0.35">
      <c r="A784" s="180">
        <f t="shared" si="13"/>
        <v>20</v>
      </c>
      <c r="B784" s="180">
        <f>COUNTIF(A$1:A784,A784)</f>
        <v>6</v>
      </c>
      <c r="C784" s="180">
        <f t="array" aca="1" ref="C784" ca="1">INDIRECT("'"&amp;A784&amp;"'!F"&amp;B784+59)</f>
        <v>0</v>
      </c>
      <c r="D784" s="180">
        <f t="array" aca="1" ref="D784" ca="1">INDIRECT("'"&amp;$A784&amp;"'!O"&amp;$B784+59)</f>
        <v>0</v>
      </c>
      <c r="E784" s="180">
        <f t="array" aca="1" ref="E784" ca="1">INDIRECT("'"&amp;$A784&amp;"'!P"&amp;$B784+59)</f>
        <v>0</v>
      </c>
      <c r="F784" s="180">
        <f t="array" aca="1" ref="F784" ca="1">INDIRECT("'"&amp;$A784&amp;"'!Q"&amp;$B784+59)</f>
        <v>0</v>
      </c>
      <c r="G784" s="180">
        <f t="array" aca="1" ref="G784" ca="1">INDIRECT("'"&amp;$A784&amp;"'!R"&amp;$B784+59)</f>
        <v>0</v>
      </c>
      <c r="H784" s="180">
        <f t="array" aca="1" ref="H784" ca="1">INDIRECT("'"&amp;$A784&amp;"'!S"&amp;$B784+59)</f>
        <v>0</v>
      </c>
      <c r="I784" s="180">
        <f t="array" aca="1" ref="I784" ca="1">INDIRECT("'"&amp;$A784&amp;"'!t"&amp;$B784+59)</f>
        <v>0</v>
      </c>
    </row>
    <row r="785" spans="1:9" x14ac:dyDescent="0.35">
      <c r="A785" s="180">
        <f t="shared" si="13"/>
        <v>20</v>
      </c>
      <c r="B785" s="180">
        <f>COUNTIF(A$1:A785,A785)</f>
        <v>7</v>
      </c>
      <c r="C785" s="180">
        <f t="array" aca="1" ref="C785" ca="1">INDIRECT("'"&amp;A785&amp;"'!F"&amp;B785+59)</f>
        <v>0</v>
      </c>
      <c r="D785" s="180">
        <f t="array" aca="1" ref="D785" ca="1">INDIRECT("'"&amp;$A785&amp;"'!O"&amp;$B785+59)</f>
        <v>0</v>
      </c>
      <c r="E785" s="180">
        <f t="array" aca="1" ref="E785" ca="1">INDIRECT("'"&amp;$A785&amp;"'!P"&amp;$B785+59)</f>
        <v>0</v>
      </c>
      <c r="F785" s="180">
        <f t="array" aca="1" ref="F785" ca="1">INDIRECT("'"&amp;$A785&amp;"'!Q"&amp;$B785+59)</f>
        <v>0</v>
      </c>
      <c r="G785" s="180">
        <f t="array" aca="1" ref="G785" ca="1">INDIRECT("'"&amp;$A785&amp;"'!R"&amp;$B785+59)</f>
        <v>0</v>
      </c>
      <c r="H785" s="180">
        <f t="array" aca="1" ref="H785" ca="1">INDIRECT("'"&amp;$A785&amp;"'!S"&amp;$B785+59)</f>
        <v>0</v>
      </c>
      <c r="I785" s="180">
        <f t="array" aca="1" ref="I785" ca="1">INDIRECT("'"&amp;$A785&amp;"'!t"&amp;$B785+59)</f>
        <v>0</v>
      </c>
    </row>
    <row r="786" spans="1:9" x14ac:dyDescent="0.35">
      <c r="A786" s="180">
        <f t="shared" si="13"/>
        <v>20</v>
      </c>
      <c r="B786" s="180">
        <f>COUNTIF(A$1:A786,A786)</f>
        <v>8</v>
      </c>
      <c r="C786" s="180">
        <f t="array" aca="1" ref="C786" ca="1">INDIRECT("'"&amp;A786&amp;"'!F"&amp;B786+59)</f>
        <v>0</v>
      </c>
      <c r="D786" s="180">
        <f t="array" aca="1" ref="D786" ca="1">INDIRECT("'"&amp;$A786&amp;"'!O"&amp;$B786+59)</f>
        <v>0</v>
      </c>
      <c r="E786" s="180">
        <f t="array" aca="1" ref="E786" ca="1">INDIRECT("'"&amp;$A786&amp;"'!P"&amp;$B786+59)</f>
        <v>0</v>
      </c>
      <c r="F786" s="180">
        <f t="array" aca="1" ref="F786" ca="1">INDIRECT("'"&amp;$A786&amp;"'!Q"&amp;$B786+59)</f>
        <v>0</v>
      </c>
      <c r="G786" s="180">
        <f t="array" aca="1" ref="G786" ca="1">INDIRECT("'"&amp;$A786&amp;"'!R"&amp;$B786+59)</f>
        <v>0</v>
      </c>
      <c r="H786" s="180">
        <f t="array" aca="1" ref="H786" ca="1">INDIRECT("'"&amp;$A786&amp;"'!S"&amp;$B786+59)</f>
        <v>0</v>
      </c>
      <c r="I786" s="180">
        <f t="array" aca="1" ref="I786" ca="1">INDIRECT("'"&amp;$A786&amp;"'!t"&amp;$B786+59)</f>
        <v>0</v>
      </c>
    </row>
    <row r="787" spans="1:9" x14ac:dyDescent="0.35">
      <c r="A787" s="180">
        <f t="shared" si="13"/>
        <v>20</v>
      </c>
      <c r="B787" s="180">
        <f>COUNTIF(A$1:A787,A787)</f>
        <v>9</v>
      </c>
      <c r="C787" s="180">
        <f t="array" aca="1" ref="C787" ca="1">INDIRECT("'"&amp;A787&amp;"'!F"&amp;B787+59)</f>
        <v>0</v>
      </c>
      <c r="D787" s="180">
        <f t="array" aca="1" ref="D787" ca="1">INDIRECT("'"&amp;$A787&amp;"'!O"&amp;$B787+59)</f>
        <v>0</v>
      </c>
      <c r="E787" s="180">
        <f t="array" aca="1" ref="E787" ca="1">INDIRECT("'"&amp;$A787&amp;"'!P"&amp;$B787+59)</f>
        <v>0</v>
      </c>
      <c r="F787" s="180">
        <f t="array" aca="1" ref="F787" ca="1">INDIRECT("'"&amp;$A787&amp;"'!Q"&amp;$B787+59)</f>
        <v>0</v>
      </c>
      <c r="G787" s="180">
        <f t="array" aca="1" ref="G787" ca="1">INDIRECT("'"&amp;$A787&amp;"'!R"&amp;$B787+59)</f>
        <v>0</v>
      </c>
      <c r="H787" s="180">
        <f t="array" aca="1" ref="H787" ca="1">INDIRECT("'"&amp;$A787&amp;"'!S"&amp;$B787+59)</f>
        <v>0</v>
      </c>
      <c r="I787" s="180">
        <f t="array" aca="1" ref="I787" ca="1">INDIRECT("'"&amp;$A787&amp;"'!t"&amp;$B787+59)</f>
        <v>0</v>
      </c>
    </row>
    <row r="788" spans="1:9" x14ac:dyDescent="0.35">
      <c r="A788" s="180">
        <f t="shared" si="13"/>
        <v>20</v>
      </c>
      <c r="B788" s="180">
        <f>COUNTIF(A$1:A788,A788)</f>
        <v>10</v>
      </c>
      <c r="C788" s="180">
        <f t="array" aca="1" ref="C788" ca="1">INDIRECT("'"&amp;A788&amp;"'!F"&amp;B788+59)</f>
        <v>0</v>
      </c>
      <c r="D788" s="180">
        <f t="array" aca="1" ref="D788" ca="1">INDIRECT("'"&amp;$A788&amp;"'!O"&amp;$B788+59)</f>
        <v>0</v>
      </c>
      <c r="E788" s="180">
        <f t="array" aca="1" ref="E788" ca="1">INDIRECT("'"&amp;$A788&amp;"'!P"&amp;$B788+59)</f>
        <v>0</v>
      </c>
      <c r="F788" s="180">
        <f t="array" aca="1" ref="F788" ca="1">INDIRECT("'"&amp;$A788&amp;"'!Q"&amp;$B788+59)</f>
        <v>0</v>
      </c>
      <c r="G788" s="180">
        <f t="array" aca="1" ref="G788" ca="1">INDIRECT("'"&amp;$A788&amp;"'!R"&amp;$B788+59)</f>
        <v>0</v>
      </c>
      <c r="H788" s="180">
        <f t="array" aca="1" ref="H788" ca="1">INDIRECT("'"&amp;$A788&amp;"'!S"&amp;$B788+59)</f>
        <v>0</v>
      </c>
      <c r="I788" s="180">
        <f t="array" aca="1" ref="I788" ca="1">INDIRECT("'"&amp;$A788&amp;"'!t"&amp;$B788+59)</f>
        <v>0</v>
      </c>
    </row>
    <row r="789" spans="1:9" x14ac:dyDescent="0.35">
      <c r="A789" s="180">
        <f t="shared" si="13"/>
        <v>20</v>
      </c>
      <c r="B789" s="180">
        <f>COUNTIF(A$1:A789,A789)</f>
        <v>11</v>
      </c>
      <c r="C789" s="180">
        <f t="array" aca="1" ref="C789" ca="1">INDIRECT("'"&amp;A789&amp;"'!F"&amp;B789+59)</f>
        <v>0</v>
      </c>
      <c r="D789" s="180">
        <f t="array" aca="1" ref="D789" ca="1">INDIRECT("'"&amp;$A789&amp;"'!O"&amp;$B789+59)</f>
        <v>0</v>
      </c>
      <c r="E789" s="180">
        <f t="array" aca="1" ref="E789" ca="1">INDIRECT("'"&amp;$A789&amp;"'!P"&amp;$B789+59)</f>
        <v>0</v>
      </c>
      <c r="F789" s="180">
        <f t="array" aca="1" ref="F789" ca="1">INDIRECT("'"&amp;$A789&amp;"'!Q"&amp;$B789+59)</f>
        <v>0</v>
      </c>
      <c r="G789" s="180">
        <f t="array" aca="1" ref="G789" ca="1">INDIRECT("'"&amp;$A789&amp;"'!R"&amp;$B789+59)</f>
        <v>0</v>
      </c>
      <c r="H789" s="180">
        <f t="array" aca="1" ref="H789" ca="1">INDIRECT("'"&amp;$A789&amp;"'!S"&amp;$B789+59)</f>
        <v>0</v>
      </c>
      <c r="I789" s="180">
        <f t="array" aca="1" ref="I789" ca="1">INDIRECT("'"&amp;$A789&amp;"'!t"&amp;$B789+59)</f>
        <v>0</v>
      </c>
    </row>
    <row r="790" spans="1:9" x14ac:dyDescent="0.35">
      <c r="A790" s="180">
        <f t="shared" si="13"/>
        <v>20</v>
      </c>
      <c r="B790" s="180">
        <f>COUNTIF(A$1:A790,A790)</f>
        <v>12</v>
      </c>
      <c r="C790" s="180">
        <f t="array" aca="1" ref="C790" ca="1">INDIRECT("'"&amp;A790&amp;"'!F"&amp;B790+59)</f>
        <v>0</v>
      </c>
      <c r="D790" s="180">
        <f t="array" aca="1" ref="D790" ca="1">INDIRECT("'"&amp;$A790&amp;"'!O"&amp;$B790+59)</f>
        <v>0</v>
      </c>
      <c r="E790" s="180">
        <f t="array" aca="1" ref="E790" ca="1">INDIRECT("'"&amp;$A790&amp;"'!P"&amp;$B790+59)</f>
        <v>0</v>
      </c>
      <c r="F790" s="180">
        <f t="array" aca="1" ref="F790" ca="1">INDIRECT("'"&amp;$A790&amp;"'!Q"&amp;$B790+59)</f>
        <v>0</v>
      </c>
      <c r="G790" s="180">
        <f t="array" aca="1" ref="G790" ca="1">INDIRECT("'"&amp;$A790&amp;"'!R"&amp;$B790+59)</f>
        <v>0</v>
      </c>
      <c r="H790" s="180">
        <f t="array" aca="1" ref="H790" ca="1">INDIRECT("'"&amp;$A790&amp;"'!S"&amp;$B790+59)</f>
        <v>0</v>
      </c>
      <c r="I790" s="180">
        <f t="array" aca="1" ref="I790" ca="1">INDIRECT("'"&amp;$A790&amp;"'!t"&amp;$B790+59)</f>
        <v>0</v>
      </c>
    </row>
    <row r="791" spans="1:9" x14ac:dyDescent="0.35">
      <c r="A791" s="180">
        <f t="shared" si="13"/>
        <v>20</v>
      </c>
      <c r="B791" s="180">
        <f>COUNTIF(A$1:A791,A791)</f>
        <v>13</v>
      </c>
      <c r="C791" s="180">
        <f t="array" aca="1" ref="C791" ca="1">INDIRECT("'"&amp;A791&amp;"'!F"&amp;B791+59)</f>
        <v>0</v>
      </c>
      <c r="D791" s="180">
        <f t="array" aca="1" ref="D791" ca="1">INDIRECT("'"&amp;$A791&amp;"'!O"&amp;$B791+59)</f>
        <v>0</v>
      </c>
      <c r="E791" s="180">
        <f t="array" aca="1" ref="E791" ca="1">INDIRECT("'"&amp;$A791&amp;"'!P"&amp;$B791+59)</f>
        <v>0</v>
      </c>
      <c r="F791" s="180">
        <f t="array" aca="1" ref="F791" ca="1">INDIRECT("'"&amp;$A791&amp;"'!Q"&amp;$B791+59)</f>
        <v>0</v>
      </c>
      <c r="G791" s="180">
        <f t="array" aca="1" ref="G791" ca="1">INDIRECT("'"&amp;$A791&amp;"'!R"&amp;$B791+59)</f>
        <v>0</v>
      </c>
      <c r="H791" s="180">
        <f t="array" aca="1" ref="H791" ca="1">INDIRECT("'"&amp;$A791&amp;"'!S"&amp;$B791+59)</f>
        <v>0</v>
      </c>
      <c r="I791" s="180">
        <f t="array" aca="1" ref="I791" ca="1">INDIRECT("'"&amp;$A791&amp;"'!t"&amp;$B791+59)</f>
        <v>0</v>
      </c>
    </row>
    <row r="792" spans="1:9" x14ac:dyDescent="0.35">
      <c r="A792" s="180">
        <f t="shared" si="13"/>
        <v>20</v>
      </c>
      <c r="B792" s="180">
        <f>COUNTIF(A$1:A792,A792)</f>
        <v>14</v>
      </c>
      <c r="C792" s="180">
        <f t="array" aca="1" ref="C792" ca="1">INDIRECT("'"&amp;A792&amp;"'!F"&amp;B792+59)</f>
        <v>0</v>
      </c>
      <c r="D792" s="180">
        <f t="array" aca="1" ref="D792" ca="1">INDIRECT("'"&amp;$A792&amp;"'!O"&amp;$B792+59)</f>
        <v>0</v>
      </c>
      <c r="E792" s="180">
        <f t="array" aca="1" ref="E792" ca="1">INDIRECT("'"&amp;$A792&amp;"'!P"&amp;$B792+59)</f>
        <v>0</v>
      </c>
      <c r="F792" s="180">
        <f t="array" aca="1" ref="F792" ca="1">INDIRECT("'"&amp;$A792&amp;"'!Q"&amp;$B792+59)</f>
        <v>0</v>
      </c>
      <c r="G792" s="180">
        <f t="array" aca="1" ref="G792" ca="1">INDIRECT("'"&amp;$A792&amp;"'!R"&amp;$B792+59)</f>
        <v>0</v>
      </c>
      <c r="H792" s="180">
        <f t="array" aca="1" ref="H792" ca="1">INDIRECT("'"&amp;$A792&amp;"'!S"&amp;$B792+59)</f>
        <v>0</v>
      </c>
      <c r="I792" s="180">
        <f t="array" aca="1" ref="I792" ca="1">INDIRECT("'"&amp;$A792&amp;"'!t"&amp;$B792+59)</f>
        <v>0</v>
      </c>
    </row>
    <row r="793" spans="1:9" x14ac:dyDescent="0.35">
      <c r="A793" s="180">
        <f t="shared" si="13"/>
        <v>20</v>
      </c>
      <c r="B793" s="180">
        <f>COUNTIF(A$1:A793,A793)</f>
        <v>15</v>
      </c>
      <c r="C793" s="180">
        <f t="array" aca="1" ref="C793" ca="1">INDIRECT("'"&amp;A793&amp;"'!F"&amp;B793+59)</f>
        <v>0</v>
      </c>
      <c r="D793" s="180">
        <f t="array" aca="1" ref="D793" ca="1">INDIRECT("'"&amp;$A793&amp;"'!O"&amp;$B793+59)</f>
        <v>0</v>
      </c>
      <c r="E793" s="180">
        <f t="array" aca="1" ref="E793" ca="1">INDIRECT("'"&amp;$A793&amp;"'!P"&amp;$B793+59)</f>
        <v>0</v>
      </c>
      <c r="F793" s="180">
        <f t="array" aca="1" ref="F793" ca="1">INDIRECT("'"&amp;$A793&amp;"'!Q"&amp;$B793+59)</f>
        <v>0</v>
      </c>
      <c r="G793" s="180">
        <f t="array" aca="1" ref="G793" ca="1">INDIRECT("'"&amp;$A793&amp;"'!R"&amp;$B793+59)</f>
        <v>0</v>
      </c>
      <c r="H793" s="180">
        <f t="array" aca="1" ref="H793" ca="1">INDIRECT("'"&amp;$A793&amp;"'!S"&amp;$B793+59)</f>
        <v>0</v>
      </c>
      <c r="I793" s="180">
        <f t="array" aca="1" ref="I793" ca="1">INDIRECT("'"&amp;$A793&amp;"'!t"&amp;$B793+59)</f>
        <v>0</v>
      </c>
    </row>
    <row r="794" spans="1:9" x14ac:dyDescent="0.35">
      <c r="A794" s="180">
        <f t="shared" si="13"/>
        <v>20</v>
      </c>
      <c r="B794" s="180">
        <f>COUNTIF(A$1:A794,A794)</f>
        <v>16</v>
      </c>
      <c r="C794" s="180">
        <f t="array" aca="1" ref="C794" ca="1">INDIRECT("'"&amp;A794&amp;"'!F"&amp;B794+59)</f>
        <v>0</v>
      </c>
      <c r="D794" s="180">
        <f t="array" aca="1" ref="D794" ca="1">INDIRECT("'"&amp;$A794&amp;"'!O"&amp;$B794+59)</f>
        <v>0</v>
      </c>
      <c r="E794" s="180">
        <f t="array" aca="1" ref="E794" ca="1">INDIRECT("'"&amp;$A794&amp;"'!P"&amp;$B794+59)</f>
        <v>0</v>
      </c>
      <c r="F794" s="180">
        <f t="array" aca="1" ref="F794" ca="1">INDIRECT("'"&amp;$A794&amp;"'!Q"&amp;$B794+59)</f>
        <v>0</v>
      </c>
      <c r="G794" s="180">
        <f t="array" aca="1" ref="G794" ca="1">INDIRECT("'"&amp;$A794&amp;"'!R"&amp;$B794+59)</f>
        <v>0</v>
      </c>
      <c r="H794" s="180">
        <f t="array" aca="1" ref="H794" ca="1">INDIRECT("'"&amp;$A794&amp;"'!S"&amp;$B794+59)</f>
        <v>0</v>
      </c>
      <c r="I794" s="180">
        <f t="array" aca="1" ref="I794" ca="1">INDIRECT("'"&amp;$A794&amp;"'!t"&amp;$B794+59)</f>
        <v>0</v>
      </c>
    </row>
    <row r="795" spans="1:9" x14ac:dyDescent="0.35">
      <c r="A795" s="180">
        <f t="shared" si="13"/>
        <v>20</v>
      </c>
      <c r="B795" s="180">
        <f>COUNTIF(A$1:A795,A795)</f>
        <v>17</v>
      </c>
      <c r="C795" s="180">
        <f t="array" aca="1" ref="C795" ca="1">INDIRECT("'"&amp;A795&amp;"'!F"&amp;B795+59)</f>
        <v>0</v>
      </c>
      <c r="D795" s="180">
        <f t="array" aca="1" ref="D795" ca="1">INDIRECT("'"&amp;$A795&amp;"'!O"&amp;$B795+59)</f>
        <v>0</v>
      </c>
      <c r="E795" s="180">
        <f t="array" aca="1" ref="E795" ca="1">INDIRECT("'"&amp;$A795&amp;"'!P"&amp;$B795+59)</f>
        <v>0</v>
      </c>
      <c r="F795" s="180">
        <f t="array" aca="1" ref="F795" ca="1">INDIRECT("'"&amp;$A795&amp;"'!Q"&amp;$B795+59)</f>
        <v>0</v>
      </c>
      <c r="G795" s="180">
        <f t="array" aca="1" ref="G795" ca="1">INDIRECT("'"&amp;$A795&amp;"'!R"&amp;$B795+59)</f>
        <v>0</v>
      </c>
      <c r="H795" s="180">
        <f t="array" aca="1" ref="H795" ca="1">INDIRECT("'"&amp;$A795&amp;"'!S"&amp;$B795+59)</f>
        <v>0</v>
      </c>
      <c r="I795" s="180">
        <f t="array" aca="1" ref="I795" ca="1">INDIRECT("'"&amp;$A795&amp;"'!t"&amp;$B795+59)</f>
        <v>0</v>
      </c>
    </row>
    <row r="796" spans="1:9" x14ac:dyDescent="0.35">
      <c r="A796" s="180">
        <f t="shared" si="13"/>
        <v>20</v>
      </c>
      <c r="B796" s="180">
        <f>COUNTIF(A$1:A796,A796)</f>
        <v>18</v>
      </c>
      <c r="C796" s="180">
        <f t="array" aca="1" ref="C796" ca="1">INDIRECT("'"&amp;A796&amp;"'!F"&amp;B796+59)</f>
        <v>0</v>
      </c>
      <c r="D796" s="180">
        <f t="array" aca="1" ref="D796" ca="1">INDIRECT("'"&amp;$A796&amp;"'!O"&amp;$B796+59)</f>
        <v>0</v>
      </c>
      <c r="E796" s="180">
        <f t="array" aca="1" ref="E796" ca="1">INDIRECT("'"&amp;$A796&amp;"'!P"&amp;$B796+59)</f>
        <v>0</v>
      </c>
      <c r="F796" s="180">
        <f t="array" aca="1" ref="F796" ca="1">INDIRECT("'"&amp;$A796&amp;"'!Q"&amp;$B796+59)</f>
        <v>0</v>
      </c>
      <c r="G796" s="180">
        <f t="array" aca="1" ref="G796" ca="1">INDIRECT("'"&amp;$A796&amp;"'!R"&amp;$B796+59)</f>
        <v>0</v>
      </c>
      <c r="H796" s="180">
        <f t="array" aca="1" ref="H796" ca="1">INDIRECT("'"&amp;$A796&amp;"'!S"&amp;$B796+59)</f>
        <v>0</v>
      </c>
      <c r="I796" s="180">
        <f t="array" aca="1" ref="I796" ca="1">INDIRECT("'"&amp;$A796&amp;"'!t"&amp;$B796+59)</f>
        <v>0</v>
      </c>
    </row>
    <row r="797" spans="1:9" x14ac:dyDescent="0.35">
      <c r="A797" s="180">
        <f t="shared" si="13"/>
        <v>20</v>
      </c>
      <c r="B797" s="180">
        <f>COUNTIF(A$1:A797,A797)</f>
        <v>19</v>
      </c>
      <c r="C797" s="180">
        <f t="array" aca="1" ref="C797" ca="1">INDIRECT("'"&amp;A797&amp;"'!F"&amp;B797+59)</f>
        <v>0</v>
      </c>
      <c r="D797" s="180">
        <f t="array" aca="1" ref="D797" ca="1">INDIRECT("'"&amp;$A797&amp;"'!O"&amp;$B797+59)</f>
        <v>0</v>
      </c>
      <c r="E797" s="180">
        <f t="array" aca="1" ref="E797" ca="1">INDIRECT("'"&amp;$A797&amp;"'!P"&amp;$B797+59)</f>
        <v>0</v>
      </c>
      <c r="F797" s="180">
        <f t="array" aca="1" ref="F797" ca="1">INDIRECT("'"&amp;$A797&amp;"'!Q"&amp;$B797+59)</f>
        <v>0</v>
      </c>
      <c r="G797" s="180">
        <f t="array" aca="1" ref="G797" ca="1">INDIRECT("'"&amp;$A797&amp;"'!R"&amp;$B797+59)</f>
        <v>0</v>
      </c>
      <c r="H797" s="180">
        <f t="array" aca="1" ref="H797" ca="1">INDIRECT("'"&amp;$A797&amp;"'!S"&amp;$B797+59)</f>
        <v>0</v>
      </c>
      <c r="I797" s="180">
        <f t="array" aca="1" ref="I797" ca="1">INDIRECT("'"&amp;$A797&amp;"'!t"&amp;$B797+59)</f>
        <v>0</v>
      </c>
    </row>
    <row r="798" spans="1:9" x14ac:dyDescent="0.35">
      <c r="A798" s="180">
        <f t="shared" si="13"/>
        <v>20</v>
      </c>
      <c r="B798" s="180">
        <f>COUNTIF(A$1:A798,A798)</f>
        <v>20</v>
      </c>
      <c r="C798" s="180">
        <f t="array" aca="1" ref="C798" ca="1">INDIRECT("'"&amp;A798&amp;"'!F"&amp;B798+59)</f>
        <v>0</v>
      </c>
      <c r="D798" s="180">
        <f t="array" aca="1" ref="D798" ca="1">INDIRECT("'"&amp;$A798&amp;"'!O"&amp;$B798+59)</f>
        <v>0</v>
      </c>
      <c r="E798" s="180">
        <f t="array" aca="1" ref="E798" ca="1">INDIRECT("'"&amp;$A798&amp;"'!P"&amp;$B798+59)</f>
        <v>0</v>
      </c>
      <c r="F798" s="180">
        <f t="array" aca="1" ref="F798" ca="1">INDIRECT("'"&amp;$A798&amp;"'!Q"&amp;$B798+59)</f>
        <v>0</v>
      </c>
      <c r="G798" s="180">
        <f t="array" aca="1" ref="G798" ca="1">INDIRECT("'"&amp;$A798&amp;"'!R"&amp;$B798+59)</f>
        <v>0</v>
      </c>
      <c r="H798" s="180">
        <f t="array" aca="1" ref="H798" ca="1">INDIRECT("'"&amp;$A798&amp;"'!S"&amp;$B798+59)</f>
        <v>0</v>
      </c>
      <c r="I798" s="180">
        <f t="array" aca="1" ref="I798" ca="1">INDIRECT("'"&amp;$A798&amp;"'!t"&amp;$B798+59)</f>
        <v>0</v>
      </c>
    </row>
    <row r="799" spans="1:9" x14ac:dyDescent="0.35">
      <c r="A799" s="180">
        <f t="shared" si="13"/>
        <v>20</v>
      </c>
      <c r="B799" s="180">
        <f>COUNTIF(A$1:A799,A799)</f>
        <v>21</v>
      </c>
      <c r="C799" s="180">
        <f t="array" aca="1" ref="C799" ca="1">INDIRECT("'"&amp;A799&amp;"'!F"&amp;B799+59)</f>
        <v>0</v>
      </c>
      <c r="D799" s="180">
        <f t="array" aca="1" ref="D799" ca="1">INDIRECT("'"&amp;$A799&amp;"'!O"&amp;$B799+59)</f>
        <v>0</v>
      </c>
      <c r="E799" s="180">
        <f t="array" aca="1" ref="E799" ca="1">INDIRECT("'"&amp;$A799&amp;"'!P"&amp;$B799+59)</f>
        <v>0</v>
      </c>
      <c r="F799" s="180">
        <f t="array" aca="1" ref="F799" ca="1">INDIRECT("'"&amp;$A799&amp;"'!Q"&amp;$B799+59)</f>
        <v>0</v>
      </c>
      <c r="G799" s="180">
        <f t="array" aca="1" ref="G799" ca="1">INDIRECT("'"&amp;$A799&amp;"'!R"&amp;$B799+59)</f>
        <v>0</v>
      </c>
      <c r="H799" s="180">
        <f t="array" aca="1" ref="H799" ca="1">INDIRECT("'"&amp;$A799&amp;"'!S"&amp;$B799+59)</f>
        <v>0</v>
      </c>
      <c r="I799" s="180">
        <f t="array" aca="1" ref="I799" ca="1">INDIRECT("'"&amp;$A799&amp;"'!t"&amp;$B799+59)</f>
        <v>0</v>
      </c>
    </row>
    <row r="800" spans="1:9" x14ac:dyDescent="0.35">
      <c r="A800" s="180">
        <f t="shared" si="13"/>
        <v>20</v>
      </c>
      <c r="B800" s="180">
        <f>COUNTIF(A$1:A800,A800)</f>
        <v>22</v>
      </c>
      <c r="C800" s="180">
        <f t="array" aca="1" ref="C800" ca="1">INDIRECT("'"&amp;A800&amp;"'!F"&amp;B800+59)</f>
        <v>0</v>
      </c>
      <c r="D800" s="180">
        <f t="array" aca="1" ref="D800" ca="1">INDIRECT("'"&amp;$A800&amp;"'!O"&amp;$B800+59)</f>
        <v>0</v>
      </c>
      <c r="E800" s="180">
        <f t="array" aca="1" ref="E800" ca="1">INDIRECT("'"&amp;$A800&amp;"'!P"&amp;$B800+59)</f>
        <v>0</v>
      </c>
      <c r="F800" s="180">
        <f t="array" aca="1" ref="F800" ca="1">INDIRECT("'"&amp;$A800&amp;"'!Q"&amp;$B800+59)</f>
        <v>0</v>
      </c>
      <c r="G800" s="180">
        <f t="array" aca="1" ref="G800" ca="1">INDIRECT("'"&amp;$A800&amp;"'!R"&amp;$B800+59)</f>
        <v>0</v>
      </c>
      <c r="H800" s="180">
        <f t="array" aca="1" ref="H800" ca="1">INDIRECT("'"&amp;$A800&amp;"'!S"&amp;$B800+59)</f>
        <v>0</v>
      </c>
      <c r="I800" s="180">
        <f t="array" aca="1" ref="I800" ca="1">INDIRECT("'"&amp;$A800&amp;"'!t"&amp;$B800+59)</f>
        <v>0</v>
      </c>
    </row>
    <row r="801" spans="1:9" x14ac:dyDescent="0.35">
      <c r="A801" s="180">
        <f t="shared" si="13"/>
        <v>20</v>
      </c>
      <c r="B801" s="180">
        <f>COUNTIF(A$1:A801,A801)</f>
        <v>23</v>
      </c>
      <c r="C801" s="180">
        <f t="array" aca="1" ref="C801" ca="1">INDIRECT("'"&amp;A801&amp;"'!F"&amp;B801+59)</f>
        <v>0</v>
      </c>
      <c r="D801" s="180">
        <f t="array" aca="1" ref="D801" ca="1">INDIRECT("'"&amp;$A801&amp;"'!O"&amp;$B801+59)</f>
        <v>0</v>
      </c>
      <c r="E801" s="180">
        <f t="array" aca="1" ref="E801" ca="1">INDIRECT("'"&amp;$A801&amp;"'!P"&amp;$B801+59)</f>
        <v>0</v>
      </c>
      <c r="F801" s="180">
        <f t="array" aca="1" ref="F801" ca="1">INDIRECT("'"&amp;$A801&amp;"'!Q"&amp;$B801+59)</f>
        <v>0</v>
      </c>
      <c r="G801" s="180">
        <f t="array" aca="1" ref="G801" ca="1">INDIRECT("'"&amp;$A801&amp;"'!R"&amp;$B801+59)</f>
        <v>0</v>
      </c>
      <c r="H801" s="180">
        <f t="array" aca="1" ref="H801" ca="1">INDIRECT("'"&amp;$A801&amp;"'!S"&amp;$B801+59)</f>
        <v>0</v>
      </c>
      <c r="I801" s="180">
        <f t="array" aca="1" ref="I801" ca="1">INDIRECT("'"&amp;$A801&amp;"'!t"&amp;$B801+59)</f>
        <v>0</v>
      </c>
    </row>
    <row r="802" spans="1:9" x14ac:dyDescent="0.35">
      <c r="A802" s="180">
        <f t="shared" si="13"/>
        <v>20</v>
      </c>
      <c r="B802" s="180">
        <f>COUNTIF(A$1:A802,A802)</f>
        <v>24</v>
      </c>
      <c r="C802" s="180">
        <f t="array" aca="1" ref="C802" ca="1">INDIRECT("'"&amp;A802&amp;"'!F"&amp;B802+59)</f>
        <v>0</v>
      </c>
      <c r="D802" s="180">
        <f t="array" aca="1" ref="D802" ca="1">INDIRECT("'"&amp;$A802&amp;"'!O"&amp;$B802+59)</f>
        <v>0</v>
      </c>
      <c r="E802" s="180">
        <f t="array" aca="1" ref="E802" ca="1">INDIRECT("'"&amp;$A802&amp;"'!P"&amp;$B802+59)</f>
        <v>0</v>
      </c>
      <c r="F802" s="180">
        <f t="array" aca="1" ref="F802" ca="1">INDIRECT("'"&amp;$A802&amp;"'!Q"&amp;$B802+59)</f>
        <v>0</v>
      </c>
      <c r="G802" s="180">
        <f t="array" aca="1" ref="G802" ca="1">INDIRECT("'"&amp;$A802&amp;"'!R"&amp;$B802+59)</f>
        <v>0</v>
      </c>
      <c r="H802" s="180">
        <f t="array" aca="1" ref="H802" ca="1">INDIRECT("'"&amp;$A802&amp;"'!S"&amp;$B802+59)</f>
        <v>0</v>
      </c>
      <c r="I802" s="180">
        <f t="array" aca="1" ref="I802" ca="1">INDIRECT("'"&amp;$A802&amp;"'!t"&amp;$B802+59)</f>
        <v>0</v>
      </c>
    </row>
    <row r="803" spans="1:9" x14ac:dyDescent="0.35">
      <c r="A803" s="180">
        <f t="shared" si="13"/>
        <v>20</v>
      </c>
      <c r="B803" s="180">
        <f>COUNTIF(A$1:A803,A803)</f>
        <v>25</v>
      </c>
      <c r="C803" s="180">
        <f t="array" aca="1" ref="C803" ca="1">INDIRECT("'"&amp;A803&amp;"'!F"&amp;B803+59)</f>
        <v>0</v>
      </c>
      <c r="D803" s="180">
        <f t="array" aca="1" ref="D803" ca="1">INDIRECT("'"&amp;$A803&amp;"'!O"&amp;$B803+59)</f>
        <v>0</v>
      </c>
      <c r="E803" s="180">
        <f t="array" aca="1" ref="E803" ca="1">INDIRECT("'"&amp;$A803&amp;"'!P"&amp;$B803+59)</f>
        <v>0</v>
      </c>
      <c r="F803" s="180">
        <f t="array" aca="1" ref="F803" ca="1">INDIRECT("'"&amp;$A803&amp;"'!Q"&amp;$B803+59)</f>
        <v>0</v>
      </c>
      <c r="G803" s="180">
        <f t="array" aca="1" ref="G803" ca="1">INDIRECT("'"&amp;$A803&amp;"'!R"&amp;$B803+59)</f>
        <v>0</v>
      </c>
      <c r="H803" s="180">
        <f t="array" aca="1" ref="H803" ca="1">INDIRECT("'"&amp;$A803&amp;"'!S"&amp;$B803+59)</f>
        <v>0</v>
      </c>
      <c r="I803" s="180">
        <f t="array" aca="1" ref="I803" ca="1">INDIRECT("'"&amp;$A803&amp;"'!t"&amp;$B803+59)</f>
        <v>0</v>
      </c>
    </row>
    <row r="804" spans="1:9" x14ac:dyDescent="0.35">
      <c r="A804" s="180">
        <f t="shared" si="13"/>
        <v>20</v>
      </c>
      <c r="B804" s="180">
        <f>COUNTIF(A$1:A804,A804)</f>
        <v>26</v>
      </c>
      <c r="C804" s="180">
        <f t="array" aca="1" ref="C804" ca="1">INDIRECT("'"&amp;A804&amp;"'!F"&amp;B804+59)</f>
        <v>0</v>
      </c>
      <c r="D804" s="180">
        <f t="array" aca="1" ref="D804" ca="1">INDIRECT("'"&amp;$A804&amp;"'!O"&amp;$B804+59)</f>
        <v>0</v>
      </c>
      <c r="E804" s="180">
        <f t="array" aca="1" ref="E804" ca="1">INDIRECT("'"&amp;$A804&amp;"'!P"&amp;$B804+59)</f>
        <v>0</v>
      </c>
      <c r="F804" s="180">
        <f t="array" aca="1" ref="F804" ca="1">INDIRECT("'"&amp;$A804&amp;"'!Q"&amp;$B804+59)</f>
        <v>0</v>
      </c>
      <c r="G804" s="180">
        <f t="array" aca="1" ref="G804" ca="1">INDIRECT("'"&amp;$A804&amp;"'!R"&amp;$B804+59)</f>
        <v>0</v>
      </c>
      <c r="H804" s="180">
        <f t="array" aca="1" ref="H804" ca="1">INDIRECT("'"&amp;$A804&amp;"'!S"&amp;$B804+59)</f>
        <v>0</v>
      </c>
      <c r="I804" s="180">
        <f t="array" aca="1" ref="I804" ca="1">INDIRECT("'"&amp;$A804&amp;"'!t"&amp;$B804+59)</f>
        <v>0</v>
      </c>
    </row>
    <row r="805" spans="1:9" x14ac:dyDescent="0.35">
      <c r="A805" s="180">
        <f t="shared" si="13"/>
        <v>20</v>
      </c>
      <c r="B805" s="180">
        <f>COUNTIF(A$1:A805,A805)</f>
        <v>27</v>
      </c>
      <c r="C805" s="180">
        <f t="array" aca="1" ref="C805" ca="1">INDIRECT("'"&amp;A805&amp;"'!F"&amp;B805+59)</f>
        <v>0</v>
      </c>
      <c r="D805" s="180">
        <f t="array" aca="1" ref="D805" ca="1">INDIRECT("'"&amp;$A805&amp;"'!O"&amp;$B805+59)</f>
        <v>0</v>
      </c>
      <c r="E805" s="180">
        <f t="array" aca="1" ref="E805" ca="1">INDIRECT("'"&amp;$A805&amp;"'!P"&amp;$B805+59)</f>
        <v>0</v>
      </c>
      <c r="F805" s="180">
        <f t="array" aca="1" ref="F805" ca="1">INDIRECT("'"&amp;$A805&amp;"'!Q"&amp;$B805+59)</f>
        <v>0</v>
      </c>
      <c r="G805" s="180">
        <f t="array" aca="1" ref="G805" ca="1">INDIRECT("'"&amp;$A805&amp;"'!R"&amp;$B805+59)</f>
        <v>0</v>
      </c>
      <c r="H805" s="180">
        <f t="array" aca="1" ref="H805" ca="1">INDIRECT("'"&amp;$A805&amp;"'!S"&amp;$B805+59)</f>
        <v>0</v>
      </c>
      <c r="I805" s="180">
        <f t="array" aca="1" ref="I805" ca="1">INDIRECT("'"&amp;$A805&amp;"'!t"&amp;$B805+59)</f>
        <v>0</v>
      </c>
    </row>
    <row r="806" spans="1:9" x14ac:dyDescent="0.35">
      <c r="A806" s="180">
        <f t="shared" si="13"/>
        <v>20</v>
      </c>
      <c r="B806" s="180">
        <f>COUNTIF(A$1:A806,A806)</f>
        <v>28</v>
      </c>
      <c r="C806" s="180">
        <f t="array" aca="1" ref="C806" ca="1">INDIRECT("'"&amp;A806&amp;"'!F"&amp;B806+59)</f>
        <v>0</v>
      </c>
      <c r="D806" s="180">
        <f t="array" aca="1" ref="D806" ca="1">INDIRECT("'"&amp;$A806&amp;"'!O"&amp;$B806+59)</f>
        <v>0</v>
      </c>
      <c r="E806" s="180">
        <f t="array" aca="1" ref="E806" ca="1">INDIRECT("'"&amp;$A806&amp;"'!P"&amp;$B806+59)</f>
        <v>0</v>
      </c>
      <c r="F806" s="180">
        <f t="array" aca="1" ref="F806" ca="1">INDIRECT("'"&amp;$A806&amp;"'!Q"&amp;$B806+59)</f>
        <v>0</v>
      </c>
      <c r="G806" s="180">
        <f t="array" aca="1" ref="G806" ca="1">INDIRECT("'"&amp;$A806&amp;"'!R"&amp;$B806+59)</f>
        <v>0</v>
      </c>
      <c r="H806" s="180">
        <f t="array" aca="1" ref="H806" ca="1">INDIRECT("'"&amp;$A806&amp;"'!S"&amp;$B806+59)</f>
        <v>0</v>
      </c>
      <c r="I806" s="180">
        <f t="array" aca="1" ref="I806" ca="1">INDIRECT("'"&amp;$A806&amp;"'!t"&amp;$B806+59)</f>
        <v>0</v>
      </c>
    </row>
    <row r="807" spans="1:9" x14ac:dyDescent="0.35">
      <c r="A807" s="180">
        <f t="shared" si="13"/>
        <v>20</v>
      </c>
      <c r="B807" s="180">
        <f>COUNTIF(A$1:A807,A807)</f>
        <v>29</v>
      </c>
      <c r="C807" s="180">
        <f t="array" aca="1" ref="C807" ca="1">INDIRECT("'"&amp;A807&amp;"'!F"&amp;B807+59)</f>
        <v>0</v>
      </c>
      <c r="D807" s="180">
        <f t="array" aca="1" ref="D807" ca="1">INDIRECT("'"&amp;$A807&amp;"'!O"&amp;$B807+59)</f>
        <v>0</v>
      </c>
      <c r="E807" s="180">
        <f t="array" aca="1" ref="E807" ca="1">INDIRECT("'"&amp;$A807&amp;"'!P"&amp;$B807+59)</f>
        <v>0</v>
      </c>
      <c r="F807" s="180">
        <f t="array" aca="1" ref="F807" ca="1">INDIRECT("'"&amp;$A807&amp;"'!Q"&amp;$B807+59)</f>
        <v>0</v>
      </c>
      <c r="G807" s="180">
        <f t="array" aca="1" ref="G807" ca="1">INDIRECT("'"&amp;$A807&amp;"'!R"&amp;$B807+59)</f>
        <v>0</v>
      </c>
      <c r="H807" s="180">
        <f t="array" aca="1" ref="H807" ca="1">INDIRECT("'"&amp;$A807&amp;"'!S"&amp;$B807+59)</f>
        <v>0</v>
      </c>
      <c r="I807" s="180">
        <f t="array" aca="1" ref="I807" ca="1">INDIRECT("'"&amp;$A807&amp;"'!t"&amp;$B807+59)</f>
        <v>0</v>
      </c>
    </row>
    <row r="808" spans="1:9" x14ac:dyDescent="0.35">
      <c r="A808" s="180">
        <f t="shared" si="13"/>
        <v>20</v>
      </c>
      <c r="B808" s="180">
        <f>COUNTIF(A$1:A808,A808)</f>
        <v>30</v>
      </c>
      <c r="C808" s="180">
        <f t="array" aca="1" ref="C808" ca="1">INDIRECT("'"&amp;A808&amp;"'!F"&amp;B808+59)</f>
        <v>0</v>
      </c>
      <c r="D808" s="180">
        <f t="array" aca="1" ref="D808" ca="1">INDIRECT("'"&amp;$A808&amp;"'!O"&amp;$B808+59)</f>
        <v>0</v>
      </c>
      <c r="E808" s="180">
        <f t="array" aca="1" ref="E808" ca="1">INDIRECT("'"&amp;$A808&amp;"'!P"&amp;$B808+59)</f>
        <v>0</v>
      </c>
      <c r="F808" s="180">
        <f t="array" aca="1" ref="F808" ca="1">INDIRECT("'"&amp;$A808&amp;"'!Q"&amp;$B808+59)</f>
        <v>0</v>
      </c>
      <c r="G808" s="180">
        <f t="array" aca="1" ref="G808" ca="1">INDIRECT("'"&amp;$A808&amp;"'!R"&amp;$B808+59)</f>
        <v>0</v>
      </c>
      <c r="H808" s="180">
        <f t="array" aca="1" ref="H808" ca="1">INDIRECT("'"&amp;$A808&amp;"'!S"&amp;$B808+59)</f>
        <v>0</v>
      </c>
      <c r="I808" s="180">
        <f t="array" aca="1" ref="I808" ca="1">INDIRECT("'"&amp;$A808&amp;"'!t"&amp;$B808+59)</f>
        <v>0</v>
      </c>
    </row>
    <row r="809" spans="1:9" x14ac:dyDescent="0.35">
      <c r="A809" s="180">
        <f t="shared" si="13"/>
        <v>20</v>
      </c>
      <c r="B809" s="180">
        <f>COUNTIF(A$1:A809,A809)</f>
        <v>31</v>
      </c>
      <c r="C809" s="180">
        <f t="array" aca="1" ref="C809" ca="1">INDIRECT("'"&amp;A809&amp;"'!F"&amp;B809+59)</f>
        <v>0</v>
      </c>
      <c r="D809" s="180">
        <f t="array" aca="1" ref="D809" ca="1">INDIRECT("'"&amp;$A809&amp;"'!O"&amp;$B809+59)</f>
        <v>0</v>
      </c>
      <c r="E809" s="180">
        <f t="array" aca="1" ref="E809" ca="1">INDIRECT("'"&amp;$A809&amp;"'!P"&amp;$B809+59)</f>
        <v>0</v>
      </c>
      <c r="F809" s="180">
        <f t="array" aca="1" ref="F809" ca="1">INDIRECT("'"&amp;$A809&amp;"'!Q"&amp;$B809+59)</f>
        <v>0</v>
      </c>
      <c r="G809" s="180">
        <f t="array" aca="1" ref="G809" ca="1">INDIRECT("'"&amp;$A809&amp;"'!R"&amp;$B809+59)</f>
        <v>0</v>
      </c>
      <c r="H809" s="180">
        <f t="array" aca="1" ref="H809" ca="1">INDIRECT("'"&amp;$A809&amp;"'!S"&amp;$B809+59)</f>
        <v>0</v>
      </c>
      <c r="I809" s="180">
        <f t="array" aca="1" ref="I809" ca="1">INDIRECT("'"&amp;$A809&amp;"'!t"&amp;$B809+59)</f>
        <v>0</v>
      </c>
    </row>
    <row r="810" spans="1:9" x14ac:dyDescent="0.35">
      <c r="A810" s="180">
        <f t="shared" si="13"/>
        <v>20</v>
      </c>
      <c r="B810" s="180">
        <f>COUNTIF(A$1:A810,A810)</f>
        <v>32</v>
      </c>
      <c r="C810" s="180">
        <f t="array" aca="1" ref="C810" ca="1">INDIRECT("'"&amp;A810&amp;"'!F"&amp;B810+59)</f>
        <v>0</v>
      </c>
      <c r="D810" s="180">
        <f t="array" aca="1" ref="D810" ca="1">INDIRECT("'"&amp;$A810&amp;"'!O"&amp;$B810+59)</f>
        <v>0</v>
      </c>
      <c r="E810" s="180">
        <f t="array" aca="1" ref="E810" ca="1">INDIRECT("'"&amp;$A810&amp;"'!P"&amp;$B810+59)</f>
        <v>0</v>
      </c>
      <c r="F810" s="180">
        <f t="array" aca="1" ref="F810" ca="1">INDIRECT("'"&amp;$A810&amp;"'!Q"&amp;$B810+59)</f>
        <v>0</v>
      </c>
      <c r="G810" s="180">
        <f t="array" aca="1" ref="G810" ca="1">INDIRECT("'"&amp;$A810&amp;"'!R"&amp;$B810+59)</f>
        <v>0</v>
      </c>
      <c r="H810" s="180">
        <f t="array" aca="1" ref="H810" ca="1">INDIRECT("'"&amp;$A810&amp;"'!S"&amp;$B810+59)</f>
        <v>0</v>
      </c>
      <c r="I810" s="180">
        <f t="array" aca="1" ref="I810" ca="1">INDIRECT("'"&amp;$A810&amp;"'!t"&amp;$B810+59)</f>
        <v>0</v>
      </c>
    </row>
    <row r="811" spans="1:9" x14ac:dyDescent="0.35">
      <c r="A811" s="180">
        <f t="shared" si="13"/>
        <v>20</v>
      </c>
      <c r="B811" s="180">
        <f>COUNTIF(A$1:A811,A811)</f>
        <v>33</v>
      </c>
      <c r="C811" s="180">
        <f t="array" aca="1" ref="C811" ca="1">INDIRECT("'"&amp;A811&amp;"'!F"&amp;B811+59)</f>
        <v>0</v>
      </c>
      <c r="D811" s="180">
        <f t="array" aca="1" ref="D811" ca="1">INDIRECT("'"&amp;$A811&amp;"'!O"&amp;$B811+59)</f>
        <v>0</v>
      </c>
      <c r="E811" s="180">
        <f t="array" aca="1" ref="E811" ca="1">INDIRECT("'"&amp;$A811&amp;"'!P"&amp;$B811+59)</f>
        <v>0</v>
      </c>
      <c r="F811" s="180">
        <f t="array" aca="1" ref="F811" ca="1">INDIRECT("'"&amp;$A811&amp;"'!Q"&amp;$B811+59)</f>
        <v>0</v>
      </c>
      <c r="G811" s="180">
        <f t="array" aca="1" ref="G811" ca="1">INDIRECT("'"&amp;$A811&amp;"'!R"&amp;$B811+59)</f>
        <v>0</v>
      </c>
      <c r="H811" s="180">
        <f t="array" aca="1" ref="H811" ca="1">INDIRECT("'"&amp;$A811&amp;"'!S"&amp;$B811+59)</f>
        <v>0</v>
      </c>
      <c r="I811" s="180">
        <f t="array" aca="1" ref="I811" ca="1">INDIRECT("'"&amp;$A811&amp;"'!t"&amp;$B811+59)</f>
        <v>0</v>
      </c>
    </row>
    <row r="812" spans="1:9" x14ac:dyDescent="0.35">
      <c r="A812" s="180">
        <f t="shared" si="13"/>
        <v>20</v>
      </c>
      <c r="B812" s="180">
        <f>COUNTIF(A$1:A812,A812)</f>
        <v>34</v>
      </c>
      <c r="C812" s="180">
        <f t="array" aca="1" ref="C812" ca="1">INDIRECT("'"&amp;A812&amp;"'!F"&amp;B812+59)</f>
        <v>0</v>
      </c>
      <c r="D812" s="180">
        <f t="array" aca="1" ref="D812" ca="1">INDIRECT("'"&amp;$A812&amp;"'!O"&amp;$B812+59)</f>
        <v>0</v>
      </c>
      <c r="E812" s="180">
        <f t="array" aca="1" ref="E812" ca="1">INDIRECT("'"&amp;$A812&amp;"'!P"&amp;$B812+59)</f>
        <v>0</v>
      </c>
      <c r="F812" s="180">
        <f t="array" aca="1" ref="F812" ca="1">INDIRECT("'"&amp;$A812&amp;"'!Q"&amp;$B812+59)</f>
        <v>0</v>
      </c>
      <c r="G812" s="180">
        <f t="array" aca="1" ref="G812" ca="1">INDIRECT("'"&amp;$A812&amp;"'!R"&amp;$B812+59)</f>
        <v>0</v>
      </c>
      <c r="H812" s="180">
        <f t="array" aca="1" ref="H812" ca="1">INDIRECT("'"&amp;$A812&amp;"'!S"&amp;$B812+59)</f>
        <v>0</v>
      </c>
      <c r="I812" s="180">
        <f t="array" aca="1" ref="I812" ca="1">INDIRECT("'"&amp;$A812&amp;"'!t"&amp;$B812+59)</f>
        <v>0</v>
      </c>
    </row>
    <row r="813" spans="1:9" x14ac:dyDescent="0.35">
      <c r="A813" s="180">
        <f t="shared" si="13"/>
        <v>20</v>
      </c>
      <c r="B813" s="180">
        <f>COUNTIF(A$1:A813,A813)</f>
        <v>35</v>
      </c>
      <c r="C813" s="180">
        <f t="array" aca="1" ref="C813" ca="1">INDIRECT("'"&amp;A813&amp;"'!F"&amp;B813+59)</f>
        <v>0</v>
      </c>
      <c r="D813" s="180">
        <f t="array" aca="1" ref="D813" ca="1">INDIRECT("'"&amp;$A813&amp;"'!O"&amp;$B813+59)</f>
        <v>0</v>
      </c>
      <c r="E813" s="180">
        <f t="array" aca="1" ref="E813" ca="1">INDIRECT("'"&amp;$A813&amp;"'!P"&amp;$B813+59)</f>
        <v>0</v>
      </c>
      <c r="F813" s="180">
        <f t="array" aca="1" ref="F813" ca="1">INDIRECT("'"&amp;$A813&amp;"'!Q"&amp;$B813+59)</f>
        <v>0</v>
      </c>
      <c r="G813" s="180">
        <f t="array" aca="1" ref="G813" ca="1">INDIRECT("'"&amp;$A813&amp;"'!R"&amp;$B813+59)</f>
        <v>0</v>
      </c>
      <c r="H813" s="180">
        <f t="array" aca="1" ref="H813" ca="1">INDIRECT("'"&amp;$A813&amp;"'!S"&amp;$B813+59)</f>
        <v>0</v>
      </c>
      <c r="I813" s="180">
        <f t="array" aca="1" ref="I813" ca="1">INDIRECT("'"&amp;$A813&amp;"'!t"&amp;$B813+59)</f>
        <v>0</v>
      </c>
    </row>
    <row r="814" spans="1:9" x14ac:dyDescent="0.35">
      <c r="A814" s="180">
        <f t="shared" si="13"/>
        <v>20</v>
      </c>
      <c r="B814" s="180">
        <f>COUNTIF(A$1:A814,A814)</f>
        <v>36</v>
      </c>
      <c r="C814" s="180">
        <f t="array" aca="1" ref="C814" ca="1">INDIRECT("'"&amp;A814&amp;"'!F"&amp;B814+59)</f>
        <v>0</v>
      </c>
      <c r="D814" s="180">
        <f t="array" aca="1" ref="D814" ca="1">INDIRECT("'"&amp;$A814&amp;"'!O"&amp;$B814+59)</f>
        <v>0</v>
      </c>
      <c r="E814" s="180">
        <f t="array" aca="1" ref="E814" ca="1">INDIRECT("'"&amp;$A814&amp;"'!P"&amp;$B814+59)</f>
        <v>0</v>
      </c>
      <c r="F814" s="180">
        <f t="array" aca="1" ref="F814" ca="1">INDIRECT("'"&amp;$A814&amp;"'!Q"&amp;$B814+59)</f>
        <v>0</v>
      </c>
      <c r="G814" s="180">
        <f t="array" aca="1" ref="G814" ca="1">INDIRECT("'"&amp;$A814&amp;"'!R"&amp;$B814+59)</f>
        <v>0</v>
      </c>
      <c r="H814" s="180">
        <f t="array" aca="1" ref="H814" ca="1">INDIRECT("'"&amp;$A814&amp;"'!S"&amp;$B814+59)</f>
        <v>0</v>
      </c>
      <c r="I814" s="180">
        <f t="array" aca="1" ref="I814" ca="1">INDIRECT("'"&amp;$A814&amp;"'!t"&amp;$B814+59)</f>
        <v>0</v>
      </c>
    </row>
    <row r="815" spans="1:9" x14ac:dyDescent="0.35">
      <c r="A815" s="180">
        <f t="shared" si="13"/>
        <v>20</v>
      </c>
      <c r="B815" s="180">
        <f>COUNTIF(A$1:A815,A815)</f>
        <v>37</v>
      </c>
      <c r="C815" s="180">
        <f t="array" aca="1" ref="C815" ca="1">INDIRECT("'"&amp;A815&amp;"'!F"&amp;B815+59)</f>
        <v>0</v>
      </c>
      <c r="D815" s="180">
        <f t="array" aca="1" ref="D815" ca="1">INDIRECT("'"&amp;$A815&amp;"'!O"&amp;$B815+59)</f>
        <v>0</v>
      </c>
      <c r="E815" s="180">
        <f t="array" aca="1" ref="E815" ca="1">INDIRECT("'"&amp;$A815&amp;"'!P"&amp;$B815+59)</f>
        <v>0</v>
      </c>
      <c r="F815" s="180">
        <f t="array" aca="1" ref="F815" ca="1">INDIRECT("'"&amp;$A815&amp;"'!Q"&amp;$B815+59)</f>
        <v>0</v>
      </c>
      <c r="G815" s="180">
        <f t="array" aca="1" ref="G815" ca="1">INDIRECT("'"&amp;$A815&amp;"'!R"&amp;$B815+59)</f>
        <v>0</v>
      </c>
      <c r="H815" s="180">
        <f t="array" aca="1" ref="H815" ca="1">INDIRECT("'"&amp;$A815&amp;"'!S"&amp;$B815+59)</f>
        <v>0</v>
      </c>
      <c r="I815" s="180">
        <f t="array" aca="1" ref="I815" ca="1">INDIRECT("'"&amp;$A815&amp;"'!t"&amp;$B815+59)</f>
        <v>0</v>
      </c>
    </row>
    <row r="816" spans="1:9" x14ac:dyDescent="0.35">
      <c r="A816" s="180">
        <f t="shared" si="13"/>
        <v>20</v>
      </c>
      <c r="B816" s="180">
        <f>COUNTIF(A$1:A816,A816)</f>
        <v>38</v>
      </c>
      <c r="C816" s="180">
        <f t="array" aca="1" ref="C816" ca="1">INDIRECT("'"&amp;A816&amp;"'!F"&amp;B816+59)</f>
        <v>0</v>
      </c>
      <c r="D816" s="180">
        <f t="array" aca="1" ref="D816" ca="1">INDIRECT("'"&amp;$A816&amp;"'!O"&amp;$B816+59)</f>
        <v>0</v>
      </c>
      <c r="E816" s="180">
        <f t="array" aca="1" ref="E816" ca="1">INDIRECT("'"&amp;$A816&amp;"'!P"&amp;$B816+59)</f>
        <v>0</v>
      </c>
      <c r="F816" s="180">
        <f t="array" aca="1" ref="F816" ca="1">INDIRECT("'"&amp;$A816&amp;"'!Q"&amp;$B816+59)</f>
        <v>0</v>
      </c>
      <c r="G816" s="180">
        <f t="array" aca="1" ref="G816" ca="1">INDIRECT("'"&amp;$A816&amp;"'!R"&amp;$B816+59)</f>
        <v>0</v>
      </c>
      <c r="H816" s="180">
        <f t="array" aca="1" ref="H816" ca="1">INDIRECT("'"&amp;$A816&amp;"'!S"&amp;$B816+59)</f>
        <v>0</v>
      </c>
      <c r="I816" s="180">
        <f t="array" aca="1" ref="I816" ca="1">INDIRECT("'"&amp;$A816&amp;"'!t"&amp;$B816+59)</f>
        <v>0</v>
      </c>
    </row>
    <row r="817" spans="1:9" x14ac:dyDescent="0.35">
      <c r="A817" s="180">
        <f t="shared" si="13"/>
        <v>20</v>
      </c>
      <c r="B817" s="180">
        <f>COUNTIF(A$1:A817,A817)</f>
        <v>39</v>
      </c>
      <c r="C817" s="180">
        <f t="array" aca="1" ref="C817" ca="1">INDIRECT("'"&amp;A817&amp;"'!F"&amp;B817+59)</f>
        <v>0</v>
      </c>
      <c r="D817" s="180">
        <f t="array" aca="1" ref="D817" ca="1">INDIRECT("'"&amp;$A817&amp;"'!O"&amp;$B817+59)</f>
        <v>0</v>
      </c>
      <c r="E817" s="180">
        <f t="array" aca="1" ref="E817" ca="1">INDIRECT("'"&amp;$A817&amp;"'!P"&amp;$B817+59)</f>
        <v>0</v>
      </c>
      <c r="F817" s="180">
        <f t="array" aca="1" ref="F817" ca="1">INDIRECT("'"&amp;$A817&amp;"'!Q"&amp;$B817+59)</f>
        <v>0</v>
      </c>
      <c r="G817" s="180">
        <f t="array" aca="1" ref="G817" ca="1">INDIRECT("'"&amp;$A817&amp;"'!R"&amp;$B817+59)</f>
        <v>0</v>
      </c>
      <c r="H817" s="180">
        <f t="array" aca="1" ref="H817" ca="1">INDIRECT("'"&amp;$A817&amp;"'!S"&amp;$B817+59)</f>
        <v>0</v>
      </c>
      <c r="I817" s="180">
        <f t="array" aca="1" ref="I817" ca="1">INDIRECT("'"&amp;$A817&amp;"'!t"&amp;$B817+59)</f>
        <v>0</v>
      </c>
    </row>
    <row r="818" spans="1:9" x14ac:dyDescent="0.35">
      <c r="A818" s="180">
        <f t="shared" si="13"/>
        <v>20</v>
      </c>
      <c r="B818" s="180">
        <f>COUNTIF(A$1:A818,A818)</f>
        <v>40</v>
      </c>
      <c r="C818" s="180">
        <f t="array" aca="1" ref="C818" ca="1">INDIRECT("'"&amp;A818&amp;"'!F"&amp;B818+59)</f>
        <v>0</v>
      </c>
      <c r="D818" s="180">
        <f t="array" aca="1" ref="D818" ca="1">INDIRECT("'"&amp;$A818&amp;"'!O"&amp;$B818+59)</f>
        <v>0</v>
      </c>
      <c r="E818" s="180">
        <f t="array" aca="1" ref="E818" ca="1">INDIRECT("'"&amp;$A818&amp;"'!P"&amp;$B818+59)</f>
        <v>0</v>
      </c>
      <c r="F818" s="180">
        <f t="array" aca="1" ref="F818" ca="1">INDIRECT("'"&amp;$A818&amp;"'!Q"&amp;$B818+59)</f>
        <v>0</v>
      </c>
      <c r="G818" s="180">
        <f t="array" aca="1" ref="G818" ca="1">INDIRECT("'"&amp;$A818&amp;"'!R"&amp;$B818+59)</f>
        <v>0</v>
      </c>
      <c r="H818" s="180">
        <f t="array" aca="1" ref="H818" ca="1">INDIRECT("'"&amp;$A818&amp;"'!S"&amp;$B818+59)</f>
        <v>0</v>
      </c>
      <c r="I818" s="180">
        <f t="array" aca="1" ref="I818" ca="1">INDIRECT("'"&amp;$A818&amp;"'!t"&amp;$B818+59)</f>
        <v>0</v>
      </c>
    </row>
    <row r="819" spans="1:9" x14ac:dyDescent="0.35">
      <c r="A819" s="180">
        <f t="shared" si="13"/>
        <v>20</v>
      </c>
      <c r="B819" s="180">
        <f>COUNTIF(A$1:A819,A819)</f>
        <v>41</v>
      </c>
      <c r="C819" s="180">
        <f t="array" aca="1" ref="C819" ca="1">INDIRECT("'"&amp;A819&amp;"'!F"&amp;B819+59)</f>
        <v>0</v>
      </c>
      <c r="D819" s="180">
        <f t="array" aca="1" ref="D819" ca="1">INDIRECT("'"&amp;$A819&amp;"'!O"&amp;$B819+59)</f>
        <v>0</v>
      </c>
      <c r="E819" s="180">
        <f t="array" aca="1" ref="E819" ca="1">INDIRECT("'"&amp;$A819&amp;"'!P"&amp;$B819+59)</f>
        <v>0</v>
      </c>
      <c r="F819" s="180">
        <f t="array" aca="1" ref="F819" ca="1">INDIRECT("'"&amp;$A819&amp;"'!Q"&amp;$B819+59)</f>
        <v>0</v>
      </c>
      <c r="G819" s="180">
        <f t="array" aca="1" ref="G819" ca="1">INDIRECT("'"&amp;$A819&amp;"'!R"&amp;$B819+59)</f>
        <v>0</v>
      </c>
      <c r="H819" s="180">
        <f t="array" aca="1" ref="H819" ca="1">INDIRECT("'"&amp;$A819&amp;"'!S"&amp;$B819+59)</f>
        <v>0</v>
      </c>
      <c r="I819" s="180">
        <f t="array" aca="1" ref="I819" ca="1">INDIRECT("'"&amp;$A819&amp;"'!t"&amp;$B819+59)</f>
        <v>0</v>
      </c>
    </row>
    <row r="820" spans="1:9" x14ac:dyDescent="0.35">
      <c r="A820" s="180">
        <f t="shared" si="13"/>
        <v>21</v>
      </c>
      <c r="B820" s="180">
        <f>COUNTIF(A$1:A820,A820)</f>
        <v>1</v>
      </c>
      <c r="C820" s="180">
        <f t="array" aca="1" ref="C820" ca="1">INDIRECT("'"&amp;A820&amp;"'!F"&amp;B820+59)</f>
        <v>0</v>
      </c>
      <c r="D820" s="180">
        <f t="array" aca="1" ref="D820" ca="1">INDIRECT("'"&amp;$A820&amp;"'!O"&amp;$B820+59)</f>
        <v>0</v>
      </c>
      <c r="E820" s="180">
        <f t="array" aca="1" ref="E820" ca="1">INDIRECT("'"&amp;$A820&amp;"'!P"&amp;$B820+59)</f>
        <v>0</v>
      </c>
      <c r="F820" s="180">
        <f t="array" aca="1" ref="F820" ca="1">INDIRECT("'"&amp;$A820&amp;"'!Q"&amp;$B820+59)</f>
        <v>0</v>
      </c>
      <c r="G820" s="180">
        <f t="array" aca="1" ref="G820" ca="1">INDIRECT("'"&amp;$A820&amp;"'!R"&amp;$B820+59)</f>
        <v>0</v>
      </c>
      <c r="H820" s="180">
        <f t="array" aca="1" ref="H820" ca="1">INDIRECT("'"&amp;$A820&amp;"'!S"&amp;$B820+59)</f>
        <v>0</v>
      </c>
      <c r="I820" s="180">
        <f t="array" aca="1" ref="I820" ca="1">INDIRECT("'"&amp;$A820&amp;"'!t"&amp;$B820+59)</f>
        <v>0</v>
      </c>
    </row>
    <row r="821" spans="1:9" x14ac:dyDescent="0.35">
      <c r="A821" s="180">
        <f t="shared" si="13"/>
        <v>21</v>
      </c>
      <c r="B821" s="180">
        <f>COUNTIF(A$1:A821,A821)</f>
        <v>2</v>
      </c>
      <c r="C821" s="180">
        <f t="array" aca="1" ref="C821" ca="1">INDIRECT("'"&amp;A821&amp;"'!F"&amp;B821+59)</f>
        <v>0</v>
      </c>
      <c r="D821" s="180">
        <f t="array" aca="1" ref="D821" ca="1">INDIRECT("'"&amp;$A821&amp;"'!O"&amp;$B821+59)</f>
        <v>0</v>
      </c>
      <c r="E821" s="180">
        <f t="array" aca="1" ref="E821" ca="1">INDIRECT("'"&amp;$A821&amp;"'!P"&amp;$B821+59)</f>
        <v>0</v>
      </c>
      <c r="F821" s="180">
        <f t="array" aca="1" ref="F821" ca="1">INDIRECT("'"&amp;$A821&amp;"'!Q"&amp;$B821+59)</f>
        <v>0</v>
      </c>
      <c r="G821" s="180">
        <f t="array" aca="1" ref="G821" ca="1">INDIRECT("'"&amp;$A821&amp;"'!R"&amp;$B821+59)</f>
        <v>0</v>
      </c>
      <c r="H821" s="180">
        <f t="array" aca="1" ref="H821" ca="1">INDIRECT("'"&amp;$A821&amp;"'!S"&amp;$B821+59)</f>
        <v>0</v>
      </c>
      <c r="I821" s="180">
        <f t="array" aca="1" ref="I821" ca="1">INDIRECT("'"&amp;$A821&amp;"'!t"&amp;$B821+59)</f>
        <v>0</v>
      </c>
    </row>
    <row r="822" spans="1:9" x14ac:dyDescent="0.35">
      <c r="A822" s="180">
        <f t="shared" si="13"/>
        <v>21</v>
      </c>
      <c r="B822" s="180">
        <f>COUNTIF(A$1:A822,A822)</f>
        <v>3</v>
      </c>
      <c r="C822" s="180">
        <f t="array" aca="1" ref="C822" ca="1">INDIRECT("'"&amp;A822&amp;"'!F"&amp;B822+59)</f>
        <v>0</v>
      </c>
      <c r="D822" s="180">
        <f t="array" aca="1" ref="D822" ca="1">INDIRECT("'"&amp;$A822&amp;"'!O"&amp;$B822+59)</f>
        <v>0</v>
      </c>
      <c r="E822" s="180">
        <f t="array" aca="1" ref="E822" ca="1">INDIRECT("'"&amp;$A822&amp;"'!P"&amp;$B822+59)</f>
        <v>0</v>
      </c>
      <c r="F822" s="180">
        <f t="array" aca="1" ref="F822" ca="1">INDIRECT("'"&amp;$A822&amp;"'!Q"&amp;$B822+59)</f>
        <v>0</v>
      </c>
      <c r="G822" s="180">
        <f t="array" aca="1" ref="G822" ca="1">INDIRECT("'"&amp;$A822&amp;"'!R"&amp;$B822+59)</f>
        <v>0</v>
      </c>
      <c r="H822" s="180">
        <f t="array" aca="1" ref="H822" ca="1">INDIRECT("'"&amp;$A822&amp;"'!S"&amp;$B822+59)</f>
        <v>0</v>
      </c>
      <c r="I822" s="180">
        <f t="array" aca="1" ref="I822" ca="1">INDIRECT("'"&amp;$A822&amp;"'!t"&amp;$B822+59)</f>
        <v>0</v>
      </c>
    </row>
    <row r="823" spans="1:9" x14ac:dyDescent="0.35">
      <c r="A823" s="180">
        <f t="shared" si="13"/>
        <v>21</v>
      </c>
      <c r="B823" s="180">
        <f>COUNTIF(A$1:A823,A823)</f>
        <v>4</v>
      </c>
      <c r="C823" s="180">
        <f t="array" aca="1" ref="C823" ca="1">INDIRECT("'"&amp;A823&amp;"'!F"&amp;B823+59)</f>
        <v>0</v>
      </c>
      <c r="D823" s="180">
        <f t="array" aca="1" ref="D823" ca="1">INDIRECT("'"&amp;$A823&amp;"'!O"&amp;$B823+59)</f>
        <v>0</v>
      </c>
      <c r="E823" s="180">
        <f t="array" aca="1" ref="E823" ca="1">INDIRECT("'"&amp;$A823&amp;"'!P"&amp;$B823+59)</f>
        <v>0</v>
      </c>
      <c r="F823" s="180">
        <f t="array" aca="1" ref="F823" ca="1">INDIRECT("'"&amp;$A823&amp;"'!Q"&amp;$B823+59)</f>
        <v>0</v>
      </c>
      <c r="G823" s="180">
        <f t="array" aca="1" ref="G823" ca="1">INDIRECT("'"&amp;$A823&amp;"'!R"&amp;$B823+59)</f>
        <v>0</v>
      </c>
      <c r="H823" s="180">
        <f t="array" aca="1" ref="H823" ca="1">INDIRECT("'"&amp;$A823&amp;"'!S"&amp;$B823+59)</f>
        <v>0</v>
      </c>
      <c r="I823" s="180">
        <f t="array" aca="1" ref="I823" ca="1">INDIRECT("'"&amp;$A823&amp;"'!t"&amp;$B823+59)</f>
        <v>0</v>
      </c>
    </row>
    <row r="824" spans="1:9" x14ac:dyDescent="0.35">
      <c r="A824" s="180">
        <f t="shared" si="13"/>
        <v>21</v>
      </c>
      <c r="B824" s="180">
        <f>COUNTIF(A$1:A824,A824)</f>
        <v>5</v>
      </c>
      <c r="C824" s="180">
        <f t="array" aca="1" ref="C824" ca="1">INDIRECT("'"&amp;A824&amp;"'!F"&amp;B824+59)</f>
        <v>0</v>
      </c>
      <c r="D824" s="180">
        <f t="array" aca="1" ref="D824" ca="1">INDIRECT("'"&amp;$A824&amp;"'!O"&amp;$B824+59)</f>
        <v>0</v>
      </c>
      <c r="E824" s="180">
        <f t="array" aca="1" ref="E824" ca="1">INDIRECT("'"&amp;$A824&amp;"'!P"&amp;$B824+59)</f>
        <v>0</v>
      </c>
      <c r="F824" s="180">
        <f t="array" aca="1" ref="F824" ca="1">INDIRECT("'"&amp;$A824&amp;"'!Q"&amp;$B824+59)</f>
        <v>0</v>
      </c>
      <c r="G824" s="180">
        <f t="array" aca="1" ref="G824" ca="1">INDIRECT("'"&amp;$A824&amp;"'!R"&amp;$B824+59)</f>
        <v>0</v>
      </c>
      <c r="H824" s="180">
        <f t="array" aca="1" ref="H824" ca="1">INDIRECT("'"&amp;$A824&amp;"'!S"&amp;$B824+59)</f>
        <v>0</v>
      </c>
      <c r="I824" s="180">
        <f t="array" aca="1" ref="I824" ca="1">INDIRECT("'"&amp;$A824&amp;"'!t"&amp;$B824+59)</f>
        <v>0</v>
      </c>
    </row>
    <row r="825" spans="1:9" x14ac:dyDescent="0.35">
      <c r="A825" s="180">
        <f t="shared" si="13"/>
        <v>21</v>
      </c>
      <c r="B825" s="180">
        <f>COUNTIF(A$1:A825,A825)</f>
        <v>6</v>
      </c>
      <c r="C825" s="180">
        <f t="array" aca="1" ref="C825" ca="1">INDIRECT("'"&amp;A825&amp;"'!F"&amp;B825+59)</f>
        <v>0</v>
      </c>
      <c r="D825" s="180">
        <f t="array" aca="1" ref="D825" ca="1">INDIRECT("'"&amp;$A825&amp;"'!O"&amp;$B825+59)</f>
        <v>0</v>
      </c>
      <c r="E825" s="180">
        <f t="array" aca="1" ref="E825" ca="1">INDIRECT("'"&amp;$A825&amp;"'!P"&amp;$B825+59)</f>
        <v>0</v>
      </c>
      <c r="F825" s="180">
        <f t="array" aca="1" ref="F825" ca="1">INDIRECT("'"&amp;$A825&amp;"'!Q"&amp;$B825+59)</f>
        <v>0</v>
      </c>
      <c r="G825" s="180">
        <f t="array" aca="1" ref="G825" ca="1">INDIRECT("'"&amp;$A825&amp;"'!R"&amp;$B825+59)</f>
        <v>0</v>
      </c>
      <c r="H825" s="180">
        <f t="array" aca="1" ref="H825" ca="1">INDIRECT("'"&amp;$A825&amp;"'!S"&amp;$B825+59)</f>
        <v>0</v>
      </c>
      <c r="I825" s="180">
        <f t="array" aca="1" ref="I825" ca="1">INDIRECT("'"&amp;$A825&amp;"'!t"&amp;$B825+59)</f>
        <v>0</v>
      </c>
    </row>
    <row r="826" spans="1:9" x14ac:dyDescent="0.35">
      <c r="A826" s="180">
        <f t="shared" si="13"/>
        <v>21</v>
      </c>
      <c r="B826" s="180">
        <f>COUNTIF(A$1:A826,A826)</f>
        <v>7</v>
      </c>
      <c r="C826" s="180">
        <f t="array" aca="1" ref="C826" ca="1">INDIRECT("'"&amp;A826&amp;"'!F"&amp;B826+59)</f>
        <v>0</v>
      </c>
      <c r="D826" s="180">
        <f t="array" aca="1" ref="D826" ca="1">INDIRECT("'"&amp;$A826&amp;"'!O"&amp;$B826+59)</f>
        <v>0</v>
      </c>
      <c r="E826" s="180">
        <f t="array" aca="1" ref="E826" ca="1">INDIRECT("'"&amp;$A826&amp;"'!P"&amp;$B826+59)</f>
        <v>0</v>
      </c>
      <c r="F826" s="180">
        <f t="array" aca="1" ref="F826" ca="1">INDIRECT("'"&amp;$A826&amp;"'!Q"&amp;$B826+59)</f>
        <v>0</v>
      </c>
      <c r="G826" s="180">
        <f t="array" aca="1" ref="G826" ca="1">INDIRECT("'"&amp;$A826&amp;"'!R"&amp;$B826+59)</f>
        <v>0</v>
      </c>
      <c r="H826" s="180">
        <f t="array" aca="1" ref="H826" ca="1">INDIRECT("'"&amp;$A826&amp;"'!S"&amp;$B826+59)</f>
        <v>0</v>
      </c>
      <c r="I826" s="180">
        <f t="array" aca="1" ref="I826" ca="1">INDIRECT("'"&amp;$A826&amp;"'!t"&amp;$B826+59)</f>
        <v>0</v>
      </c>
    </row>
    <row r="827" spans="1:9" x14ac:dyDescent="0.35">
      <c r="A827" s="180">
        <f t="shared" si="13"/>
        <v>21</v>
      </c>
      <c r="B827" s="180">
        <f>COUNTIF(A$1:A827,A827)</f>
        <v>8</v>
      </c>
      <c r="C827" s="180">
        <f t="array" aca="1" ref="C827" ca="1">INDIRECT("'"&amp;A827&amp;"'!F"&amp;B827+59)</f>
        <v>0</v>
      </c>
      <c r="D827" s="180">
        <f t="array" aca="1" ref="D827" ca="1">INDIRECT("'"&amp;$A827&amp;"'!O"&amp;$B827+59)</f>
        <v>0</v>
      </c>
      <c r="E827" s="180">
        <f t="array" aca="1" ref="E827" ca="1">INDIRECT("'"&amp;$A827&amp;"'!P"&amp;$B827+59)</f>
        <v>0</v>
      </c>
      <c r="F827" s="180">
        <f t="array" aca="1" ref="F827" ca="1">INDIRECT("'"&amp;$A827&amp;"'!Q"&amp;$B827+59)</f>
        <v>0</v>
      </c>
      <c r="G827" s="180">
        <f t="array" aca="1" ref="G827" ca="1">INDIRECT("'"&amp;$A827&amp;"'!R"&amp;$B827+59)</f>
        <v>0</v>
      </c>
      <c r="H827" s="180">
        <f t="array" aca="1" ref="H827" ca="1">INDIRECT("'"&amp;$A827&amp;"'!S"&amp;$B827+59)</f>
        <v>0</v>
      </c>
      <c r="I827" s="180">
        <f t="array" aca="1" ref="I827" ca="1">INDIRECT("'"&amp;$A827&amp;"'!t"&amp;$B827+59)</f>
        <v>0</v>
      </c>
    </row>
    <row r="828" spans="1:9" x14ac:dyDescent="0.35">
      <c r="A828" s="180">
        <f t="shared" si="13"/>
        <v>21</v>
      </c>
      <c r="B828" s="180">
        <f>COUNTIF(A$1:A828,A828)</f>
        <v>9</v>
      </c>
      <c r="C828" s="180">
        <f t="array" aca="1" ref="C828" ca="1">INDIRECT("'"&amp;A828&amp;"'!F"&amp;B828+59)</f>
        <v>0</v>
      </c>
      <c r="D828" s="180">
        <f t="array" aca="1" ref="D828" ca="1">INDIRECT("'"&amp;$A828&amp;"'!O"&amp;$B828+59)</f>
        <v>0</v>
      </c>
      <c r="E828" s="180">
        <f t="array" aca="1" ref="E828" ca="1">INDIRECT("'"&amp;$A828&amp;"'!P"&amp;$B828+59)</f>
        <v>0</v>
      </c>
      <c r="F828" s="180">
        <f t="array" aca="1" ref="F828" ca="1">INDIRECT("'"&amp;$A828&amp;"'!Q"&amp;$B828+59)</f>
        <v>0</v>
      </c>
      <c r="G828" s="180">
        <f t="array" aca="1" ref="G828" ca="1">INDIRECT("'"&amp;$A828&amp;"'!R"&amp;$B828+59)</f>
        <v>0</v>
      </c>
      <c r="H828" s="180">
        <f t="array" aca="1" ref="H828" ca="1">INDIRECT("'"&amp;$A828&amp;"'!S"&amp;$B828+59)</f>
        <v>0</v>
      </c>
      <c r="I828" s="180">
        <f t="array" aca="1" ref="I828" ca="1">INDIRECT("'"&amp;$A828&amp;"'!t"&amp;$B828+59)</f>
        <v>0</v>
      </c>
    </row>
    <row r="829" spans="1:9" x14ac:dyDescent="0.35">
      <c r="A829" s="180">
        <f t="shared" si="13"/>
        <v>21</v>
      </c>
      <c r="B829" s="180">
        <f>COUNTIF(A$1:A829,A829)</f>
        <v>10</v>
      </c>
      <c r="C829" s="180">
        <f t="array" aca="1" ref="C829" ca="1">INDIRECT("'"&amp;A829&amp;"'!F"&amp;B829+59)</f>
        <v>0</v>
      </c>
      <c r="D829" s="180">
        <f t="array" aca="1" ref="D829" ca="1">INDIRECT("'"&amp;$A829&amp;"'!O"&amp;$B829+59)</f>
        <v>0</v>
      </c>
      <c r="E829" s="180">
        <f t="array" aca="1" ref="E829" ca="1">INDIRECT("'"&amp;$A829&amp;"'!P"&amp;$B829+59)</f>
        <v>0</v>
      </c>
      <c r="F829" s="180">
        <f t="array" aca="1" ref="F829" ca="1">INDIRECT("'"&amp;$A829&amp;"'!Q"&amp;$B829+59)</f>
        <v>0</v>
      </c>
      <c r="G829" s="180">
        <f t="array" aca="1" ref="G829" ca="1">INDIRECT("'"&amp;$A829&amp;"'!R"&amp;$B829+59)</f>
        <v>0</v>
      </c>
      <c r="H829" s="180">
        <f t="array" aca="1" ref="H829" ca="1">INDIRECT("'"&amp;$A829&amp;"'!S"&amp;$B829+59)</f>
        <v>0</v>
      </c>
      <c r="I829" s="180">
        <f t="array" aca="1" ref="I829" ca="1">INDIRECT("'"&amp;$A829&amp;"'!t"&amp;$B829+59)</f>
        <v>0</v>
      </c>
    </row>
    <row r="830" spans="1:9" x14ac:dyDescent="0.35">
      <c r="A830" s="180">
        <f t="shared" si="13"/>
        <v>21</v>
      </c>
      <c r="B830" s="180">
        <f>COUNTIF(A$1:A830,A830)</f>
        <v>11</v>
      </c>
      <c r="C830" s="180">
        <f t="array" aca="1" ref="C830" ca="1">INDIRECT("'"&amp;A830&amp;"'!F"&amp;B830+59)</f>
        <v>0</v>
      </c>
      <c r="D830" s="180">
        <f t="array" aca="1" ref="D830" ca="1">INDIRECT("'"&amp;$A830&amp;"'!O"&amp;$B830+59)</f>
        <v>0</v>
      </c>
      <c r="E830" s="180">
        <f t="array" aca="1" ref="E830" ca="1">INDIRECT("'"&amp;$A830&amp;"'!P"&amp;$B830+59)</f>
        <v>0</v>
      </c>
      <c r="F830" s="180">
        <f t="array" aca="1" ref="F830" ca="1">INDIRECT("'"&amp;$A830&amp;"'!Q"&amp;$B830+59)</f>
        <v>0</v>
      </c>
      <c r="G830" s="180">
        <f t="array" aca="1" ref="G830" ca="1">INDIRECT("'"&amp;$A830&amp;"'!R"&amp;$B830+59)</f>
        <v>0</v>
      </c>
      <c r="H830" s="180">
        <f t="array" aca="1" ref="H830" ca="1">INDIRECT("'"&amp;$A830&amp;"'!S"&amp;$B830+59)</f>
        <v>0</v>
      </c>
      <c r="I830" s="180">
        <f t="array" aca="1" ref="I830" ca="1">INDIRECT("'"&amp;$A830&amp;"'!t"&amp;$B830+59)</f>
        <v>0</v>
      </c>
    </row>
    <row r="831" spans="1:9" x14ac:dyDescent="0.35">
      <c r="A831" s="180">
        <f t="shared" si="13"/>
        <v>21</v>
      </c>
      <c r="B831" s="180">
        <f>COUNTIF(A$1:A831,A831)</f>
        <v>12</v>
      </c>
      <c r="C831" s="180">
        <f t="array" aca="1" ref="C831" ca="1">INDIRECT("'"&amp;A831&amp;"'!F"&amp;B831+59)</f>
        <v>0</v>
      </c>
      <c r="D831" s="180">
        <f t="array" aca="1" ref="D831" ca="1">INDIRECT("'"&amp;$A831&amp;"'!O"&amp;$B831+59)</f>
        <v>0</v>
      </c>
      <c r="E831" s="180">
        <f t="array" aca="1" ref="E831" ca="1">INDIRECT("'"&amp;$A831&amp;"'!P"&amp;$B831+59)</f>
        <v>0</v>
      </c>
      <c r="F831" s="180">
        <f t="array" aca="1" ref="F831" ca="1">INDIRECT("'"&amp;$A831&amp;"'!Q"&amp;$B831+59)</f>
        <v>0</v>
      </c>
      <c r="G831" s="180">
        <f t="array" aca="1" ref="G831" ca="1">INDIRECT("'"&amp;$A831&amp;"'!R"&amp;$B831+59)</f>
        <v>0</v>
      </c>
      <c r="H831" s="180">
        <f t="array" aca="1" ref="H831" ca="1">INDIRECT("'"&amp;$A831&amp;"'!S"&amp;$B831+59)</f>
        <v>0</v>
      </c>
      <c r="I831" s="180">
        <f t="array" aca="1" ref="I831" ca="1">INDIRECT("'"&amp;$A831&amp;"'!t"&amp;$B831+59)</f>
        <v>0</v>
      </c>
    </row>
    <row r="832" spans="1:9" x14ac:dyDescent="0.35">
      <c r="A832" s="180">
        <f t="shared" si="13"/>
        <v>21</v>
      </c>
      <c r="B832" s="180">
        <f>COUNTIF(A$1:A832,A832)</f>
        <v>13</v>
      </c>
      <c r="C832" s="180">
        <f t="array" aca="1" ref="C832" ca="1">INDIRECT("'"&amp;A832&amp;"'!F"&amp;B832+59)</f>
        <v>0</v>
      </c>
      <c r="D832" s="180">
        <f t="array" aca="1" ref="D832" ca="1">INDIRECT("'"&amp;$A832&amp;"'!O"&amp;$B832+59)</f>
        <v>0</v>
      </c>
      <c r="E832" s="180">
        <f t="array" aca="1" ref="E832" ca="1">INDIRECT("'"&amp;$A832&amp;"'!P"&amp;$B832+59)</f>
        <v>0</v>
      </c>
      <c r="F832" s="180">
        <f t="array" aca="1" ref="F832" ca="1">INDIRECT("'"&amp;$A832&amp;"'!Q"&amp;$B832+59)</f>
        <v>0</v>
      </c>
      <c r="G832" s="180">
        <f t="array" aca="1" ref="G832" ca="1">INDIRECT("'"&amp;$A832&amp;"'!R"&amp;$B832+59)</f>
        <v>0</v>
      </c>
      <c r="H832" s="180">
        <f t="array" aca="1" ref="H832" ca="1">INDIRECT("'"&amp;$A832&amp;"'!S"&amp;$B832+59)</f>
        <v>0</v>
      </c>
      <c r="I832" s="180">
        <f t="array" aca="1" ref="I832" ca="1">INDIRECT("'"&amp;$A832&amp;"'!t"&amp;$B832+59)</f>
        <v>0</v>
      </c>
    </row>
    <row r="833" spans="1:9" x14ac:dyDescent="0.35">
      <c r="A833" s="180">
        <f t="shared" si="13"/>
        <v>21</v>
      </c>
      <c r="B833" s="180">
        <f>COUNTIF(A$1:A833,A833)</f>
        <v>14</v>
      </c>
      <c r="C833" s="180">
        <f t="array" aca="1" ref="C833" ca="1">INDIRECT("'"&amp;A833&amp;"'!F"&amp;B833+59)</f>
        <v>0</v>
      </c>
      <c r="D833" s="180">
        <f t="array" aca="1" ref="D833" ca="1">INDIRECT("'"&amp;$A833&amp;"'!O"&amp;$B833+59)</f>
        <v>0</v>
      </c>
      <c r="E833" s="180">
        <f t="array" aca="1" ref="E833" ca="1">INDIRECT("'"&amp;$A833&amp;"'!P"&amp;$B833+59)</f>
        <v>0</v>
      </c>
      <c r="F833" s="180">
        <f t="array" aca="1" ref="F833" ca="1">INDIRECT("'"&amp;$A833&amp;"'!Q"&amp;$B833+59)</f>
        <v>0</v>
      </c>
      <c r="G833" s="180">
        <f t="array" aca="1" ref="G833" ca="1">INDIRECT("'"&amp;$A833&amp;"'!R"&amp;$B833+59)</f>
        <v>0</v>
      </c>
      <c r="H833" s="180">
        <f t="array" aca="1" ref="H833" ca="1">INDIRECT("'"&amp;$A833&amp;"'!S"&amp;$B833+59)</f>
        <v>0</v>
      </c>
      <c r="I833" s="180">
        <f t="array" aca="1" ref="I833" ca="1">INDIRECT("'"&amp;$A833&amp;"'!t"&amp;$B833+59)</f>
        <v>0</v>
      </c>
    </row>
    <row r="834" spans="1:9" x14ac:dyDescent="0.35">
      <c r="A834" s="180">
        <f t="shared" ref="A834:A897" si="14">ROUNDDOWN(((ROW()+41)/41),0)</f>
        <v>21</v>
      </c>
      <c r="B834" s="180">
        <f>COUNTIF(A$1:A834,A834)</f>
        <v>15</v>
      </c>
      <c r="C834" s="180">
        <f t="array" aca="1" ref="C834" ca="1">INDIRECT("'"&amp;A834&amp;"'!F"&amp;B834+59)</f>
        <v>0</v>
      </c>
      <c r="D834" s="180">
        <f t="array" aca="1" ref="D834" ca="1">INDIRECT("'"&amp;$A834&amp;"'!O"&amp;$B834+59)</f>
        <v>0</v>
      </c>
      <c r="E834" s="180">
        <f t="array" aca="1" ref="E834" ca="1">INDIRECT("'"&amp;$A834&amp;"'!P"&amp;$B834+59)</f>
        <v>0</v>
      </c>
      <c r="F834" s="180">
        <f t="array" aca="1" ref="F834" ca="1">INDIRECT("'"&amp;$A834&amp;"'!Q"&amp;$B834+59)</f>
        <v>0</v>
      </c>
      <c r="G834" s="180">
        <f t="array" aca="1" ref="G834" ca="1">INDIRECT("'"&amp;$A834&amp;"'!R"&amp;$B834+59)</f>
        <v>0</v>
      </c>
      <c r="H834" s="180">
        <f t="array" aca="1" ref="H834" ca="1">INDIRECT("'"&amp;$A834&amp;"'!S"&amp;$B834+59)</f>
        <v>0</v>
      </c>
      <c r="I834" s="180">
        <f t="array" aca="1" ref="I834" ca="1">INDIRECT("'"&amp;$A834&amp;"'!t"&amp;$B834+59)</f>
        <v>0</v>
      </c>
    </row>
    <row r="835" spans="1:9" x14ac:dyDescent="0.35">
      <c r="A835" s="180">
        <f t="shared" si="14"/>
        <v>21</v>
      </c>
      <c r="B835" s="180">
        <f>COUNTIF(A$1:A835,A835)</f>
        <v>16</v>
      </c>
      <c r="C835" s="180">
        <f t="array" aca="1" ref="C835" ca="1">INDIRECT("'"&amp;A835&amp;"'!F"&amp;B835+59)</f>
        <v>0</v>
      </c>
      <c r="D835" s="180">
        <f t="array" aca="1" ref="D835" ca="1">INDIRECT("'"&amp;$A835&amp;"'!O"&amp;$B835+59)</f>
        <v>0</v>
      </c>
      <c r="E835" s="180">
        <f t="array" aca="1" ref="E835" ca="1">INDIRECT("'"&amp;$A835&amp;"'!P"&amp;$B835+59)</f>
        <v>0</v>
      </c>
      <c r="F835" s="180">
        <f t="array" aca="1" ref="F835" ca="1">INDIRECT("'"&amp;$A835&amp;"'!Q"&amp;$B835+59)</f>
        <v>0</v>
      </c>
      <c r="G835" s="180">
        <f t="array" aca="1" ref="G835" ca="1">INDIRECT("'"&amp;$A835&amp;"'!R"&amp;$B835+59)</f>
        <v>0</v>
      </c>
      <c r="H835" s="180">
        <f t="array" aca="1" ref="H835" ca="1">INDIRECT("'"&amp;$A835&amp;"'!S"&amp;$B835+59)</f>
        <v>0</v>
      </c>
      <c r="I835" s="180">
        <f t="array" aca="1" ref="I835" ca="1">INDIRECT("'"&amp;$A835&amp;"'!t"&amp;$B835+59)</f>
        <v>0</v>
      </c>
    </row>
    <row r="836" spans="1:9" x14ac:dyDescent="0.35">
      <c r="A836" s="180">
        <f t="shared" si="14"/>
        <v>21</v>
      </c>
      <c r="B836" s="180">
        <f>COUNTIF(A$1:A836,A836)</f>
        <v>17</v>
      </c>
      <c r="C836" s="180">
        <f t="array" aca="1" ref="C836" ca="1">INDIRECT("'"&amp;A836&amp;"'!F"&amp;B836+59)</f>
        <v>0</v>
      </c>
      <c r="D836" s="180">
        <f t="array" aca="1" ref="D836" ca="1">INDIRECT("'"&amp;$A836&amp;"'!O"&amp;$B836+59)</f>
        <v>0</v>
      </c>
      <c r="E836" s="180">
        <f t="array" aca="1" ref="E836" ca="1">INDIRECT("'"&amp;$A836&amp;"'!P"&amp;$B836+59)</f>
        <v>0</v>
      </c>
      <c r="F836" s="180">
        <f t="array" aca="1" ref="F836" ca="1">INDIRECT("'"&amp;$A836&amp;"'!Q"&amp;$B836+59)</f>
        <v>0</v>
      </c>
      <c r="G836" s="180">
        <f t="array" aca="1" ref="G836" ca="1">INDIRECT("'"&amp;$A836&amp;"'!R"&amp;$B836+59)</f>
        <v>0</v>
      </c>
      <c r="H836" s="180">
        <f t="array" aca="1" ref="H836" ca="1">INDIRECT("'"&amp;$A836&amp;"'!S"&amp;$B836+59)</f>
        <v>0</v>
      </c>
      <c r="I836" s="180">
        <f t="array" aca="1" ref="I836" ca="1">INDIRECT("'"&amp;$A836&amp;"'!t"&amp;$B836+59)</f>
        <v>0</v>
      </c>
    </row>
    <row r="837" spans="1:9" x14ac:dyDescent="0.35">
      <c r="A837" s="180">
        <f t="shared" si="14"/>
        <v>21</v>
      </c>
      <c r="B837" s="180">
        <f>COUNTIF(A$1:A837,A837)</f>
        <v>18</v>
      </c>
      <c r="C837" s="180">
        <f t="array" aca="1" ref="C837" ca="1">INDIRECT("'"&amp;A837&amp;"'!F"&amp;B837+59)</f>
        <v>0</v>
      </c>
      <c r="D837" s="180">
        <f t="array" aca="1" ref="D837" ca="1">INDIRECT("'"&amp;$A837&amp;"'!O"&amp;$B837+59)</f>
        <v>0</v>
      </c>
      <c r="E837" s="180">
        <f t="array" aca="1" ref="E837" ca="1">INDIRECT("'"&amp;$A837&amp;"'!P"&amp;$B837+59)</f>
        <v>0</v>
      </c>
      <c r="F837" s="180">
        <f t="array" aca="1" ref="F837" ca="1">INDIRECT("'"&amp;$A837&amp;"'!Q"&amp;$B837+59)</f>
        <v>0</v>
      </c>
      <c r="G837" s="180">
        <f t="array" aca="1" ref="G837" ca="1">INDIRECT("'"&amp;$A837&amp;"'!R"&amp;$B837+59)</f>
        <v>0</v>
      </c>
      <c r="H837" s="180">
        <f t="array" aca="1" ref="H837" ca="1">INDIRECT("'"&amp;$A837&amp;"'!S"&amp;$B837+59)</f>
        <v>0</v>
      </c>
      <c r="I837" s="180">
        <f t="array" aca="1" ref="I837" ca="1">INDIRECT("'"&amp;$A837&amp;"'!t"&amp;$B837+59)</f>
        <v>0</v>
      </c>
    </row>
    <row r="838" spans="1:9" x14ac:dyDescent="0.35">
      <c r="A838" s="180">
        <f t="shared" si="14"/>
        <v>21</v>
      </c>
      <c r="B838" s="180">
        <f>COUNTIF(A$1:A838,A838)</f>
        <v>19</v>
      </c>
      <c r="C838" s="180">
        <f t="array" aca="1" ref="C838" ca="1">INDIRECT("'"&amp;A838&amp;"'!F"&amp;B838+59)</f>
        <v>0</v>
      </c>
      <c r="D838" s="180">
        <f t="array" aca="1" ref="D838" ca="1">INDIRECT("'"&amp;$A838&amp;"'!O"&amp;$B838+59)</f>
        <v>0</v>
      </c>
      <c r="E838" s="180">
        <f t="array" aca="1" ref="E838" ca="1">INDIRECT("'"&amp;$A838&amp;"'!P"&amp;$B838+59)</f>
        <v>0</v>
      </c>
      <c r="F838" s="180">
        <f t="array" aca="1" ref="F838" ca="1">INDIRECT("'"&amp;$A838&amp;"'!Q"&amp;$B838+59)</f>
        <v>0</v>
      </c>
      <c r="G838" s="180">
        <f t="array" aca="1" ref="G838" ca="1">INDIRECT("'"&amp;$A838&amp;"'!R"&amp;$B838+59)</f>
        <v>0</v>
      </c>
      <c r="H838" s="180">
        <f t="array" aca="1" ref="H838" ca="1">INDIRECT("'"&amp;$A838&amp;"'!S"&amp;$B838+59)</f>
        <v>0</v>
      </c>
      <c r="I838" s="180">
        <f t="array" aca="1" ref="I838" ca="1">INDIRECT("'"&amp;$A838&amp;"'!t"&amp;$B838+59)</f>
        <v>0</v>
      </c>
    </row>
    <row r="839" spans="1:9" x14ac:dyDescent="0.35">
      <c r="A839" s="180">
        <f t="shared" si="14"/>
        <v>21</v>
      </c>
      <c r="B839" s="180">
        <f>COUNTIF(A$1:A839,A839)</f>
        <v>20</v>
      </c>
      <c r="C839" s="180">
        <f t="array" aca="1" ref="C839" ca="1">INDIRECT("'"&amp;A839&amp;"'!F"&amp;B839+59)</f>
        <v>0</v>
      </c>
      <c r="D839" s="180">
        <f t="array" aca="1" ref="D839" ca="1">INDIRECT("'"&amp;$A839&amp;"'!O"&amp;$B839+59)</f>
        <v>0</v>
      </c>
      <c r="E839" s="180">
        <f t="array" aca="1" ref="E839" ca="1">INDIRECT("'"&amp;$A839&amp;"'!P"&amp;$B839+59)</f>
        <v>0</v>
      </c>
      <c r="F839" s="180">
        <f t="array" aca="1" ref="F839" ca="1">INDIRECT("'"&amp;$A839&amp;"'!Q"&amp;$B839+59)</f>
        <v>0</v>
      </c>
      <c r="G839" s="180">
        <f t="array" aca="1" ref="G839" ca="1">INDIRECT("'"&amp;$A839&amp;"'!R"&amp;$B839+59)</f>
        <v>0</v>
      </c>
      <c r="H839" s="180">
        <f t="array" aca="1" ref="H839" ca="1">INDIRECT("'"&amp;$A839&amp;"'!S"&amp;$B839+59)</f>
        <v>0</v>
      </c>
      <c r="I839" s="180">
        <f t="array" aca="1" ref="I839" ca="1">INDIRECT("'"&amp;$A839&amp;"'!t"&amp;$B839+59)</f>
        <v>0</v>
      </c>
    </row>
    <row r="840" spans="1:9" x14ac:dyDescent="0.35">
      <c r="A840" s="180">
        <f t="shared" si="14"/>
        <v>21</v>
      </c>
      <c r="B840" s="180">
        <f>COUNTIF(A$1:A840,A840)</f>
        <v>21</v>
      </c>
      <c r="C840" s="180">
        <f t="array" aca="1" ref="C840" ca="1">INDIRECT("'"&amp;A840&amp;"'!F"&amp;B840+59)</f>
        <v>0</v>
      </c>
      <c r="D840" s="180">
        <f t="array" aca="1" ref="D840" ca="1">INDIRECT("'"&amp;$A840&amp;"'!O"&amp;$B840+59)</f>
        <v>0</v>
      </c>
      <c r="E840" s="180">
        <f t="array" aca="1" ref="E840" ca="1">INDIRECT("'"&amp;$A840&amp;"'!P"&amp;$B840+59)</f>
        <v>0</v>
      </c>
      <c r="F840" s="180">
        <f t="array" aca="1" ref="F840" ca="1">INDIRECT("'"&amp;$A840&amp;"'!Q"&amp;$B840+59)</f>
        <v>0</v>
      </c>
      <c r="G840" s="180">
        <f t="array" aca="1" ref="G840" ca="1">INDIRECT("'"&amp;$A840&amp;"'!R"&amp;$B840+59)</f>
        <v>0</v>
      </c>
      <c r="H840" s="180">
        <f t="array" aca="1" ref="H840" ca="1">INDIRECT("'"&amp;$A840&amp;"'!S"&amp;$B840+59)</f>
        <v>0</v>
      </c>
      <c r="I840" s="180">
        <f t="array" aca="1" ref="I840" ca="1">INDIRECT("'"&amp;$A840&amp;"'!t"&amp;$B840+59)</f>
        <v>0</v>
      </c>
    </row>
    <row r="841" spans="1:9" x14ac:dyDescent="0.35">
      <c r="A841" s="180">
        <f t="shared" si="14"/>
        <v>21</v>
      </c>
      <c r="B841" s="180">
        <f>COUNTIF(A$1:A841,A841)</f>
        <v>22</v>
      </c>
      <c r="C841" s="180">
        <f t="array" aca="1" ref="C841" ca="1">INDIRECT("'"&amp;A841&amp;"'!F"&amp;B841+59)</f>
        <v>0</v>
      </c>
      <c r="D841" s="180">
        <f t="array" aca="1" ref="D841" ca="1">INDIRECT("'"&amp;$A841&amp;"'!O"&amp;$B841+59)</f>
        <v>0</v>
      </c>
      <c r="E841" s="180">
        <f t="array" aca="1" ref="E841" ca="1">INDIRECT("'"&amp;$A841&amp;"'!P"&amp;$B841+59)</f>
        <v>0</v>
      </c>
      <c r="F841" s="180">
        <f t="array" aca="1" ref="F841" ca="1">INDIRECT("'"&amp;$A841&amp;"'!Q"&amp;$B841+59)</f>
        <v>0</v>
      </c>
      <c r="G841" s="180">
        <f t="array" aca="1" ref="G841" ca="1">INDIRECT("'"&amp;$A841&amp;"'!R"&amp;$B841+59)</f>
        <v>0</v>
      </c>
      <c r="H841" s="180">
        <f t="array" aca="1" ref="H841" ca="1">INDIRECT("'"&amp;$A841&amp;"'!S"&amp;$B841+59)</f>
        <v>0</v>
      </c>
      <c r="I841" s="180">
        <f t="array" aca="1" ref="I841" ca="1">INDIRECT("'"&amp;$A841&amp;"'!t"&amp;$B841+59)</f>
        <v>0</v>
      </c>
    </row>
    <row r="842" spans="1:9" x14ac:dyDescent="0.35">
      <c r="A842" s="180">
        <f t="shared" si="14"/>
        <v>21</v>
      </c>
      <c r="B842" s="180">
        <f>COUNTIF(A$1:A842,A842)</f>
        <v>23</v>
      </c>
      <c r="C842" s="180">
        <f t="array" aca="1" ref="C842" ca="1">INDIRECT("'"&amp;A842&amp;"'!F"&amp;B842+59)</f>
        <v>0</v>
      </c>
      <c r="D842" s="180">
        <f t="array" aca="1" ref="D842" ca="1">INDIRECT("'"&amp;$A842&amp;"'!O"&amp;$B842+59)</f>
        <v>0</v>
      </c>
      <c r="E842" s="180">
        <f t="array" aca="1" ref="E842" ca="1">INDIRECT("'"&amp;$A842&amp;"'!P"&amp;$B842+59)</f>
        <v>0</v>
      </c>
      <c r="F842" s="180">
        <f t="array" aca="1" ref="F842" ca="1">INDIRECT("'"&amp;$A842&amp;"'!Q"&amp;$B842+59)</f>
        <v>0</v>
      </c>
      <c r="G842" s="180">
        <f t="array" aca="1" ref="G842" ca="1">INDIRECT("'"&amp;$A842&amp;"'!R"&amp;$B842+59)</f>
        <v>0</v>
      </c>
      <c r="H842" s="180">
        <f t="array" aca="1" ref="H842" ca="1">INDIRECT("'"&amp;$A842&amp;"'!S"&amp;$B842+59)</f>
        <v>0</v>
      </c>
      <c r="I842" s="180">
        <f t="array" aca="1" ref="I842" ca="1">INDIRECT("'"&amp;$A842&amp;"'!t"&amp;$B842+59)</f>
        <v>0</v>
      </c>
    </row>
    <row r="843" spans="1:9" x14ac:dyDescent="0.35">
      <c r="A843" s="180">
        <f t="shared" si="14"/>
        <v>21</v>
      </c>
      <c r="B843" s="180">
        <f>COUNTIF(A$1:A843,A843)</f>
        <v>24</v>
      </c>
      <c r="C843" s="180">
        <f t="array" aca="1" ref="C843" ca="1">INDIRECT("'"&amp;A843&amp;"'!F"&amp;B843+59)</f>
        <v>0</v>
      </c>
      <c r="D843" s="180">
        <f t="array" aca="1" ref="D843" ca="1">INDIRECT("'"&amp;$A843&amp;"'!O"&amp;$B843+59)</f>
        <v>0</v>
      </c>
      <c r="E843" s="180">
        <f t="array" aca="1" ref="E843" ca="1">INDIRECT("'"&amp;$A843&amp;"'!P"&amp;$B843+59)</f>
        <v>0</v>
      </c>
      <c r="F843" s="180">
        <f t="array" aca="1" ref="F843" ca="1">INDIRECT("'"&amp;$A843&amp;"'!Q"&amp;$B843+59)</f>
        <v>0</v>
      </c>
      <c r="G843" s="180">
        <f t="array" aca="1" ref="G843" ca="1">INDIRECT("'"&amp;$A843&amp;"'!R"&amp;$B843+59)</f>
        <v>0</v>
      </c>
      <c r="H843" s="180">
        <f t="array" aca="1" ref="H843" ca="1">INDIRECT("'"&amp;$A843&amp;"'!S"&amp;$B843+59)</f>
        <v>0</v>
      </c>
      <c r="I843" s="180">
        <f t="array" aca="1" ref="I843" ca="1">INDIRECT("'"&amp;$A843&amp;"'!t"&amp;$B843+59)</f>
        <v>0</v>
      </c>
    </row>
    <row r="844" spans="1:9" x14ac:dyDescent="0.35">
      <c r="A844" s="180">
        <f t="shared" si="14"/>
        <v>21</v>
      </c>
      <c r="B844" s="180">
        <f>COUNTIF(A$1:A844,A844)</f>
        <v>25</v>
      </c>
      <c r="C844" s="180">
        <f t="array" aca="1" ref="C844" ca="1">INDIRECT("'"&amp;A844&amp;"'!F"&amp;B844+59)</f>
        <v>0</v>
      </c>
      <c r="D844" s="180">
        <f t="array" aca="1" ref="D844" ca="1">INDIRECT("'"&amp;$A844&amp;"'!O"&amp;$B844+59)</f>
        <v>0</v>
      </c>
      <c r="E844" s="180">
        <f t="array" aca="1" ref="E844" ca="1">INDIRECT("'"&amp;$A844&amp;"'!P"&amp;$B844+59)</f>
        <v>0</v>
      </c>
      <c r="F844" s="180">
        <f t="array" aca="1" ref="F844" ca="1">INDIRECT("'"&amp;$A844&amp;"'!Q"&amp;$B844+59)</f>
        <v>0</v>
      </c>
      <c r="G844" s="180">
        <f t="array" aca="1" ref="G844" ca="1">INDIRECT("'"&amp;$A844&amp;"'!R"&amp;$B844+59)</f>
        <v>0</v>
      </c>
      <c r="H844" s="180">
        <f t="array" aca="1" ref="H844" ca="1">INDIRECT("'"&amp;$A844&amp;"'!S"&amp;$B844+59)</f>
        <v>0</v>
      </c>
      <c r="I844" s="180">
        <f t="array" aca="1" ref="I844" ca="1">INDIRECT("'"&amp;$A844&amp;"'!t"&amp;$B844+59)</f>
        <v>0</v>
      </c>
    </row>
    <row r="845" spans="1:9" x14ac:dyDescent="0.35">
      <c r="A845" s="180">
        <f t="shared" si="14"/>
        <v>21</v>
      </c>
      <c r="B845" s="180">
        <f>COUNTIF(A$1:A845,A845)</f>
        <v>26</v>
      </c>
      <c r="C845" s="180">
        <f t="array" aca="1" ref="C845" ca="1">INDIRECT("'"&amp;A845&amp;"'!F"&amp;B845+59)</f>
        <v>0</v>
      </c>
      <c r="D845" s="180">
        <f t="array" aca="1" ref="D845" ca="1">INDIRECT("'"&amp;$A845&amp;"'!O"&amp;$B845+59)</f>
        <v>0</v>
      </c>
      <c r="E845" s="180">
        <f t="array" aca="1" ref="E845" ca="1">INDIRECT("'"&amp;$A845&amp;"'!P"&amp;$B845+59)</f>
        <v>0</v>
      </c>
      <c r="F845" s="180">
        <f t="array" aca="1" ref="F845" ca="1">INDIRECT("'"&amp;$A845&amp;"'!Q"&amp;$B845+59)</f>
        <v>0</v>
      </c>
      <c r="G845" s="180">
        <f t="array" aca="1" ref="G845" ca="1">INDIRECT("'"&amp;$A845&amp;"'!R"&amp;$B845+59)</f>
        <v>0</v>
      </c>
      <c r="H845" s="180">
        <f t="array" aca="1" ref="H845" ca="1">INDIRECT("'"&amp;$A845&amp;"'!S"&amp;$B845+59)</f>
        <v>0</v>
      </c>
      <c r="I845" s="180">
        <f t="array" aca="1" ref="I845" ca="1">INDIRECT("'"&amp;$A845&amp;"'!t"&amp;$B845+59)</f>
        <v>0</v>
      </c>
    </row>
    <row r="846" spans="1:9" x14ac:dyDescent="0.35">
      <c r="A846" s="180">
        <f t="shared" si="14"/>
        <v>21</v>
      </c>
      <c r="B846" s="180">
        <f>COUNTIF(A$1:A846,A846)</f>
        <v>27</v>
      </c>
      <c r="C846" s="180">
        <f t="array" aca="1" ref="C846" ca="1">INDIRECT("'"&amp;A846&amp;"'!F"&amp;B846+59)</f>
        <v>0</v>
      </c>
      <c r="D846" s="180">
        <f t="array" aca="1" ref="D846" ca="1">INDIRECT("'"&amp;$A846&amp;"'!O"&amp;$B846+59)</f>
        <v>0</v>
      </c>
      <c r="E846" s="180">
        <f t="array" aca="1" ref="E846" ca="1">INDIRECT("'"&amp;$A846&amp;"'!P"&amp;$B846+59)</f>
        <v>0</v>
      </c>
      <c r="F846" s="180">
        <f t="array" aca="1" ref="F846" ca="1">INDIRECT("'"&amp;$A846&amp;"'!Q"&amp;$B846+59)</f>
        <v>0</v>
      </c>
      <c r="G846" s="180">
        <f t="array" aca="1" ref="G846" ca="1">INDIRECT("'"&amp;$A846&amp;"'!R"&amp;$B846+59)</f>
        <v>0</v>
      </c>
      <c r="H846" s="180">
        <f t="array" aca="1" ref="H846" ca="1">INDIRECT("'"&amp;$A846&amp;"'!S"&amp;$B846+59)</f>
        <v>0</v>
      </c>
      <c r="I846" s="180">
        <f t="array" aca="1" ref="I846" ca="1">INDIRECT("'"&amp;$A846&amp;"'!t"&amp;$B846+59)</f>
        <v>0</v>
      </c>
    </row>
    <row r="847" spans="1:9" x14ac:dyDescent="0.35">
      <c r="A847" s="180">
        <f t="shared" si="14"/>
        <v>21</v>
      </c>
      <c r="B847" s="180">
        <f>COUNTIF(A$1:A847,A847)</f>
        <v>28</v>
      </c>
      <c r="C847" s="180">
        <f t="array" aca="1" ref="C847" ca="1">INDIRECT("'"&amp;A847&amp;"'!F"&amp;B847+59)</f>
        <v>0</v>
      </c>
      <c r="D847" s="180">
        <f t="array" aca="1" ref="D847" ca="1">INDIRECT("'"&amp;$A847&amp;"'!O"&amp;$B847+59)</f>
        <v>0</v>
      </c>
      <c r="E847" s="180">
        <f t="array" aca="1" ref="E847" ca="1">INDIRECT("'"&amp;$A847&amp;"'!P"&amp;$B847+59)</f>
        <v>0</v>
      </c>
      <c r="F847" s="180">
        <f t="array" aca="1" ref="F847" ca="1">INDIRECT("'"&amp;$A847&amp;"'!Q"&amp;$B847+59)</f>
        <v>0</v>
      </c>
      <c r="G847" s="180">
        <f t="array" aca="1" ref="G847" ca="1">INDIRECT("'"&amp;$A847&amp;"'!R"&amp;$B847+59)</f>
        <v>0</v>
      </c>
      <c r="H847" s="180">
        <f t="array" aca="1" ref="H847" ca="1">INDIRECT("'"&amp;$A847&amp;"'!S"&amp;$B847+59)</f>
        <v>0</v>
      </c>
      <c r="I847" s="180">
        <f t="array" aca="1" ref="I847" ca="1">INDIRECT("'"&amp;$A847&amp;"'!t"&amp;$B847+59)</f>
        <v>0</v>
      </c>
    </row>
    <row r="848" spans="1:9" x14ac:dyDescent="0.35">
      <c r="A848" s="180">
        <f t="shared" si="14"/>
        <v>21</v>
      </c>
      <c r="B848" s="180">
        <f>COUNTIF(A$1:A848,A848)</f>
        <v>29</v>
      </c>
      <c r="C848" s="180">
        <f t="array" aca="1" ref="C848" ca="1">INDIRECT("'"&amp;A848&amp;"'!F"&amp;B848+59)</f>
        <v>0</v>
      </c>
      <c r="D848" s="180">
        <f t="array" aca="1" ref="D848" ca="1">INDIRECT("'"&amp;$A848&amp;"'!O"&amp;$B848+59)</f>
        <v>0</v>
      </c>
      <c r="E848" s="180">
        <f t="array" aca="1" ref="E848" ca="1">INDIRECT("'"&amp;$A848&amp;"'!P"&amp;$B848+59)</f>
        <v>0</v>
      </c>
      <c r="F848" s="180">
        <f t="array" aca="1" ref="F848" ca="1">INDIRECT("'"&amp;$A848&amp;"'!Q"&amp;$B848+59)</f>
        <v>0</v>
      </c>
      <c r="G848" s="180">
        <f t="array" aca="1" ref="G848" ca="1">INDIRECT("'"&amp;$A848&amp;"'!R"&amp;$B848+59)</f>
        <v>0</v>
      </c>
      <c r="H848" s="180">
        <f t="array" aca="1" ref="H848" ca="1">INDIRECT("'"&amp;$A848&amp;"'!S"&amp;$B848+59)</f>
        <v>0</v>
      </c>
      <c r="I848" s="180">
        <f t="array" aca="1" ref="I848" ca="1">INDIRECT("'"&amp;$A848&amp;"'!t"&amp;$B848+59)</f>
        <v>0</v>
      </c>
    </row>
    <row r="849" spans="1:9" x14ac:dyDescent="0.35">
      <c r="A849" s="180">
        <f t="shared" si="14"/>
        <v>21</v>
      </c>
      <c r="B849" s="180">
        <f>COUNTIF(A$1:A849,A849)</f>
        <v>30</v>
      </c>
      <c r="C849" s="180">
        <f t="array" aca="1" ref="C849" ca="1">INDIRECT("'"&amp;A849&amp;"'!F"&amp;B849+59)</f>
        <v>0</v>
      </c>
      <c r="D849" s="180">
        <f t="array" aca="1" ref="D849" ca="1">INDIRECT("'"&amp;$A849&amp;"'!O"&amp;$B849+59)</f>
        <v>0</v>
      </c>
      <c r="E849" s="180">
        <f t="array" aca="1" ref="E849" ca="1">INDIRECT("'"&amp;$A849&amp;"'!P"&amp;$B849+59)</f>
        <v>0</v>
      </c>
      <c r="F849" s="180">
        <f t="array" aca="1" ref="F849" ca="1">INDIRECT("'"&amp;$A849&amp;"'!Q"&amp;$B849+59)</f>
        <v>0</v>
      </c>
      <c r="G849" s="180">
        <f t="array" aca="1" ref="G849" ca="1">INDIRECT("'"&amp;$A849&amp;"'!R"&amp;$B849+59)</f>
        <v>0</v>
      </c>
      <c r="H849" s="180">
        <f t="array" aca="1" ref="H849" ca="1">INDIRECT("'"&amp;$A849&amp;"'!S"&amp;$B849+59)</f>
        <v>0</v>
      </c>
      <c r="I849" s="180">
        <f t="array" aca="1" ref="I849" ca="1">INDIRECT("'"&amp;$A849&amp;"'!t"&amp;$B849+59)</f>
        <v>0</v>
      </c>
    </row>
    <row r="850" spans="1:9" x14ac:dyDescent="0.35">
      <c r="A850" s="180">
        <f t="shared" si="14"/>
        <v>21</v>
      </c>
      <c r="B850" s="180">
        <f>COUNTIF(A$1:A850,A850)</f>
        <v>31</v>
      </c>
      <c r="C850" s="180">
        <f t="array" aca="1" ref="C850" ca="1">INDIRECT("'"&amp;A850&amp;"'!F"&amp;B850+59)</f>
        <v>0</v>
      </c>
      <c r="D850" s="180">
        <f t="array" aca="1" ref="D850" ca="1">INDIRECT("'"&amp;$A850&amp;"'!O"&amp;$B850+59)</f>
        <v>0</v>
      </c>
      <c r="E850" s="180">
        <f t="array" aca="1" ref="E850" ca="1">INDIRECT("'"&amp;$A850&amp;"'!P"&amp;$B850+59)</f>
        <v>0</v>
      </c>
      <c r="F850" s="180">
        <f t="array" aca="1" ref="F850" ca="1">INDIRECT("'"&amp;$A850&amp;"'!Q"&amp;$B850+59)</f>
        <v>0</v>
      </c>
      <c r="G850" s="180">
        <f t="array" aca="1" ref="G850" ca="1">INDIRECT("'"&amp;$A850&amp;"'!R"&amp;$B850+59)</f>
        <v>0</v>
      </c>
      <c r="H850" s="180">
        <f t="array" aca="1" ref="H850" ca="1">INDIRECT("'"&amp;$A850&amp;"'!S"&amp;$B850+59)</f>
        <v>0</v>
      </c>
      <c r="I850" s="180">
        <f t="array" aca="1" ref="I850" ca="1">INDIRECT("'"&amp;$A850&amp;"'!t"&amp;$B850+59)</f>
        <v>0</v>
      </c>
    </row>
    <row r="851" spans="1:9" x14ac:dyDescent="0.35">
      <c r="A851" s="180">
        <f t="shared" si="14"/>
        <v>21</v>
      </c>
      <c r="B851" s="180">
        <f>COUNTIF(A$1:A851,A851)</f>
        <v>32</v>
      </c>
      <c r="C851" s="180">
        <f t="array" aca="1" ref="C851" ca="1">INDIRECT("'"&amp;A851&amp;"'!F"&amp;B851+59)</f>
        <v>0</v>
      </c>
      <c r="D851" s="180">
        <f t="array" aca="1" ref="D851" ca="1">INDIRECT("'"&amp;$A851&amp;"'!O"&amp;$B851+59)</f>
        <v>0</v>
      </c>
      <c r="E851" s="180">
        <f t="array" aca="1" ref="E851" ca="1">INDIRECT("'"&amp;$A851&amp;"'!P"&amp;$B851+59)</f>
        <v>0</v>
      </c>
      <c r="F851" s="180">
        <f t="array" aca="1" ref="F851" ca="1">INDIRECT("'"&amp;$A851&amp;"'!Q"&amp;$B851+59)</f>
        <v>0</v>
      </c>
      <c r="G851" s="180">
        <f t="array" aca="1" ref="G851" ca="1">INDIRECT("'"&amp;$A851&amp;"'!R"&amp;$B851+59)</f>
        <v>0</v>
      </c>
      <c r="H851" s="180">
        <f t="array" aca="1" ref="H851" ca="1">INDIRECT("'"&amp;$A851&amp;"'!S"&amp;$B851+59)</f>
        <v>0</v>
      </c>
      <c r="I851" s="180">
        <f t="array" aca="1" ref="I851" ca="1">INDIRECT("'"&amp;$A851&amp;"'!t"&amp;$B851+59)</f>
        <v>0</v>
      </c>
    </row>
    <row r="852" spans="1:9" x14ac:dyDescent="0.35">
      <c r="A852" s="180">
        <f t="shared" si="14"/>
        <v>21</v>
      </c>
      <c r="B852" s="180">
        <f>COUNTIF(A$1:A852,A852)</f>
        <v>33</v>
      </c>
      <c r="C852" s="180">
        <f t="array" aca="1" ref="C852" ca="1">INDIRECT("'"&amp;A852&amp;"'!F"&amp;B852+59)</f>
        <v>0</v>
      </c>
      <c r="D852" s="180">
        <f t="array" aca="1" ref="D852" ca="1">INDIRECT("'"&amp;$A852&amp;"'!O"&amp;$B852+59)</f>
        <v>0</v>
      </c>
      <c r="E852" s="180">
        <f t="array" aca="1" ref="E852" ca="1">INDIRECT("'"&amp;$A852&amp;"'!P"&amp;$B852+59)</f>
        <v>0</v>
      </c>
      <c r="F852" s="180">
        <f t="array" aca="1" ref="F852" ca="1">INDIRECT("'"&amp;$A852&amp;"'!Q"&amp;$B852+59)</f>
        <v>0</v>
      </c>
      <c r="G852" s="180">
        <f t="array" aca="1" ref="G852" ca="1">INDIRECT("'"&amp;$A852&amp;"'!R"&amp;$B852+59)</f>
        <v>0</v>
      </c>
      <c r="H852" s="180">
        <f t="array" aca="1" ref="H852" ca="1">INDIRECT("'"&amp;$A852&amp;"'!S"&amp;$B852+59)</f>
        <v>0</v>
      </c>
      <c r="I852" s="180">
        <f t="array" aca="1" ref="I852" ca="1">INDIRECT("'"&amp;$A852&amp;"'!t"&amp;$B852+59)</f>
        <v>0</v>
      </c>
    </row>
    <row r="853" spans="1:9" x14ac:dyDescent="0.35">
      <c r="A853" s="180">
        <f t="shared" si="14"/>
        <v>21</v>
      </c>
      <c r="B853" s="180">
        <f>COUNTIF(A$1:A853,A853)</f>
        <v>34</v>
      </c>
      <c r="C853" s="180">
        <f t="array" aca="1" ref="C853" ca="1">INDIRECT("'"&amp;A853&amp;"'!F"&amp;B853+59)</f>
        <v>0</v>
      </c>
      <c r="D853" s="180">
        <f t="array" aca="1" ref="D853" ca="1">INDIRECT("'"&amp;$A853&amp;"'!O"&amp;$B853+59)</f>
        <v>0</v>
      </c>
      <c r="E853" s="180">
        <f t="array" aca="1" ref="E853" ca="1">INDIRECT("'"&amp;$A853&amp;"'!P"&amp;$B853+59)</f>
        <v>0</v>
      </c>
      <c r="F853" s="180">
        <f t="array" aca="1" ref="F853" ca="1">INDIRECT("'"&amp;$A853&amp;"'!Q"&amp;$B853+59)</f>
        <v>0</v>
      </c>
      <c r="G853" s="180">
        <f t="array" aca="1" ref="G853" ca="1">INDIRECT("'"&amp;$A853&amp;"'!R"&amp;$B853+59)</f>
        <v>0</v>
      </c>
      <c r="H853" s="180">
        <f t="array" aca="1" ref="H853" ca="1">INDIRECT("'"&amp;$A853&amp;"'!S"&amp;$B853+59)</f>
        <v>0</v>
      </c>
      <c r="I853" s="180">
        <f t="array" aca="1" ref="I853" ca="1">INDIRECT("'"&amp;$A853&amp;"'!t"&amp;$B853+59)</f>
        <v>0</v>
      </c>
    </row>
    <row r="854" spans="1:9" x14ac:dyDescent="0.35">
      <c r="A854" s="180">
        <f t="shared" si="14"/>
        <v>21</v>
      </c>
      <c r="B854" s="180">
        <f>COUNTIF(A$1:A854,A854)</f>
        <v>35</v>
      </c>
      <c r="C854" s="180">
        <f t="array" aca="1" ref="C854" ca="1">INDIRECT("'"&amp;A854&amp;"'!F"&amp;B854+59)</f>
        <v>0</v>
      </c>
      <c r="D854" s="180">
        <f t="array" aca="1" ref="D854" ca="1">INDIRECT("'"&amp;$A854&amp;"'!O"&amp;$B854+59)</f>
        <v>0</v>
      </c>
      <c r="E854" s="180">
        <f t="array" aca="1" ref="E854" ca="1">INDIRECT("'"&amp;$A854&amp;"'!P"&amp;$B854+59)</f>
        <v>0</v>
      </c>
      <c r="F854" s="180">
        <f t="array" aca="1" ref="F854" ca="1">INDIRECT("'"&amp;$A854&amp;"'!Q"&amp;$B854+59)</f>
        <v>0</v>
      </c>
      <c r="G854" s="180">
        <f t="array" aca="1" ref="G854" ca="1">INDIRECT("'"&amp;$A854&amp;"'!R"&amp;$B854+59)</f>
        <v>0</v>
      </c>
      <c r="H854" s="180">
        <f t="array" aca="1" ref="H854" ca="1">INDIRECT("'"&amp;$A854&amp;"'!S"&amp;$B854+59)</f>
        <v>0</v>
      </c>
      <c r="I854" s="180">
        <f t="array" aca="1" ref="I854" ca="1">INDIRECT("'"&amp;$A854&amp;"'!t"&amp;$B854+59)</f>
        <v>0</v>
      </c>
    </row>
    <row r="855" spans="1:9" x14ac:dyDescent="0.35">
      <c r="A855" s="180">
        <f t="shared" si="14"/>
        <v>21</v>
      </c>
      <c r="B855" s="180">
        <f>COUNTIF(A$1:A855,A855)</f>
        <v>36</v>
      </c>
      <c r="C855" s="180">
        <f t="array" aca="1" ref="C855" ca="1">INDIRECT("'"&amp;A855&amp;"'!F"&amp;B855+59)</f>
        <v>0</v>
      </c>
      <c r="D855" s="180">
        <f t="array" aca="1" ref="D855" ca="1">INDIRECT("'"&amp;$A855&amp;"'!O"&amp;$B855+59)</f>
        <v>0</v>
      </c>
      <c r="E855" s="180">
        <f t="array" aca="1" ref="E855" ca="1">INDIRECT("'"&amp;$A855&amp;"'!P"&amp;$B855+59)</f>
        <v>0</v>
      </c>
      <c r="F855" s="180">
        <f t="array" aca="1" ref="F855" ca="1">INDIRECT("'"&amp;$A855&amp;"'!Q"&amp;$B855+59)</f>
        <v>0</v>
      </c>
      <c r="G855" s="180">
        <f t="array" aca="1" ref="G855" ca="1">INDIRECT("'"&amp;$A855&amp;"'!R"&amp;$B855+59)</f>
        <v>0</v>
      </c>
      <c r="H855" s="180">
        <f t="array" aca="1" ref="H855" ca="1">INDIRECT("'"&amp;$A855&amp;"'!S"&amp;$B855+59)</f>
        <v>0</v>
      </c>
      <c r="I855" s="180">
        <f t="array" aca="1" ref="I855" ca="1">INDIRECT("'"&amp;$A855&amp;"'!t"&amp;$B855+59)</f>
        <v>0</v>
      </c>
    </row>
    <row r="856" spans="1:9" x14ac:dyDescent="0.35">
      <c r="A856" s="180">
        <f t="shared" si="14"/>
        <v>21</v>
      </c>
      <c r="B856" s="180">
        <f>COUNTIF(A$1:A856,A856)</f>
        <v>37</v>
      </c>
      <c r="C856" s="180">
        <f t="array" aca="1" ref="C856" ca="1">INDIRECT("'"&amp;A856&amp;"'!F"&amp;B856+59)</f>
        <v>0</v>
      </c>
      <c r="D856" s="180">
        <f t="array" aca="1" ref="D856" ca="1">INDIRECT("'"&amp;$A856&amp;"'!O"&amp;$B856+59)</f>
        <v>0</v>
      </c>
      <c r="E856" s="180">
        <f t="array" aca="1" ref="E856" ca="1">INDIRECT("'"&amp;$A856&amp;"'!P"&amp;$B856+59)</f>
        <v>0</v>
      </c>
      <c r="F856" s="180">
        <f t="array" aca="1" ref="F856" ca="1">INDIRECT("'"&amp;$A856&amp;"'!Q"&amp;$B856+59)</f>
        <v>0</v>
      </c>
      <c r="G856" s="180">
        <f t="array" aca="1" ref="G856" ca="1">INDIRECT("'"&amp;$A856&amp;"'!R"&amp;$B856+59)</f>
        <v>0</v>
      </c>
      <c r="H856" s="180">
        <f t="array" aca="1" ref="H856" ca="1">INDIRECT("'"&amp;$A856&amp;"'!S"&amp;$B856+59)</f>
        <v>0</v>
      </c>
      <c r="I856" s="180">
        <f t="array" aca="1" ref="I856" ca="1">INDIRECT("'"&amp;$A856&amp;"'!t"&amp;$B856+59)</f>
        <v>0</v>
      </c>
    </row>
    <row r="857" spans="1:9" x14ac:dyDescent="0.35">
      <c r="A857" s="180">
        <f t="shared" si="14"/>
        <v>21</v>
      </c>
      <c r="B857" s="180">
        <f>COUNTIF(A$1:A857,A857)</f>
        <v>38</v>
      </c>
      <c r="C857" s="180">
        <f t="array" aca="1" ref="C857" ca="1">INDIRECT("'"&amp;A857&amp;"'!F"&amp;B857+59)</f>
        <v>0</v>
      </c>
      <c r="D857" s="180">
        <f t="array" aca="1" ref="D857" ca="1">INDIRECT("'"&amp;$A857&amp;"'!O"&amp;$B857+59)</f>
        <v>0</v>
      </c>
      <c r="E857" s="180">
        <f t="array" aca="1" ref="E857" ca="1">INDIRECT("'"&amp;$A857&amp;"'!P"&amp;$B857+59)</f>
        <v>0</v>
      </c>
      <c r="F857" s="180">
        <f t="array" aca="1" ref="F857" ca="1">INDIRECT("'"&amp;$A857&amp;"'!Q"&amp;$B857+59)</f>
        <v>0</v>
      </c>
      <c r="G857" s="180">
        <f t="array" aca="1" ref="G857" ca="1">INDIRECT("'"&amp;$A857&amp;"'!R"&amp;$B857+59)</f>
        <v>0</v>
      </c>
      <c r="H857" s="180">
        <f t="array" aca="1" ref="H857" ca="1">INDIRECT("'"&amp;$A857&amp;"'!S"&amp;$B857+59)</f>
        <v>0</v>
      </c>
      <c r="I857" s="180">
        <f t="array" aca="1" ref="I857" ca="1">INDIRECT("'"&amp;$A857&amp;"'!t"&amp;$B857+59)</f>
        <v>0</v>
      </c>
    </row>
    <row r="858" spans="1:9" x14ac:dyDescent="0.35">
      <c r="A858" s="180">
        <f t="shared" si="14"/>
        <v>21</v>
      </c>
      <c r="B858" s="180">
        <f>COUNTIF(A$1:A858,A858)</f>
        <v>39</v>
      </c>
      <c r="C858" s="180">
        <f t="array" aca="1" ref="C858" ca="1">INDIRECT("'"&amp;A858&amp;"'!F"&amp;B858+59)</f>
        <v>0</v>
      </c>
      <c r="D858" s="180">
        <f t="array" aca="1" ref="D858" ca="1">INDIRECT("'"&amp;$A858&amp;"'!O"&amp;$B858+59)</f>
        <v>0</v>
      </c>
      <c r="E858" s="180">
        <f t="array" aca="1" ref="E858" ca="1">INDIRECT("'"&amp;$A858&amp;"'!P"&amp;$B858+59)</f>
        <v>0</v>
      </c>
      <c r="F858" s="180">
        <f t="array" aca="1" ref="F858" ca="1">INDIRECT("'"&amp;$A858&amp;"'!Q"&amp;$B858+59)</f>
        <v>0</v>
      </c>
      <c r="G858" s="180">
        <f t="array" aca="1" ref="G858" ca="1">INDIRECT("'"&amp;$A858&amp;"'!R"&amp;$B858+59)</f>
        <v>0</v>
      </c>
      <c r="H858" s="180">
        <f t="array" aca="1" ref="H858" ca="1">INDIRECT("'"&amp;$A858&amp;"'!S"&amp;$B858+59)</f>
        <v>0</v>
      </c>
      <c r="I858" s="180">
        <f t="array" aca="1" ref="I858" ca="1">INDIRECT("'"&amp;$A858&amp;"'!t"&amp;$B858+59)</f>
        <v>0</v>
      </c>
    </row>
    <row r="859" spans="1:9" x14ac:dyDescent="0.35">
      <c r="A859" s="180">
        <f t="shared" si="14"/>
        <v>21</v>
      </c>
      <c r="B859" s="180">
        <f>COUNTIF(A$1:A859,A859)</f>
        <v>40</v>
      </c>
      <c r="C859" s="180">
        <f t="array" aca="1" ref="C859" ca="1">INDIRECT("'"&amp;A859&amp;"'!F"&amp;B859+59)</f>
        <v>0</v>
      </c>
      <c r="D859" s="180">
        <f t="array" aca="1" ref="D859" ca="1">INDIRECT("'"&amp;$A859&amp;"'!O"&amp;$B859+59)</f>
        <v>0</v>
      </c>
      <c r="E859" s="180">
        <f t="array" aca="1" ref="E859" ca="1">INDIRECT("'"&amp;$A859&amp;"'!P"&amp;$B859+59)</f>
        <v>0</v>
      </c>
      <c r="F859" s="180">
        <f t="array" aca="1" ref="F859" ca="1">INDIRECT("'"&amp;$A859&amp;"'!Q"&amp;$B859+59)</f>
        <v>0</v>
      </c>
      <c r="G859" s="180">
        <f t="array" aca="1" ref="G859" ca="1">INDIRECT("'"&amp;$A859&amp;"'!R"&amp;$B859+59)</f>
        <v>0</v>
      </c>
      <c r="H859" s="180">
        <f t="array" aca="1" ref="H859" ca="1">INDIRECT("'"&amp;$A859&amp;"'!S"&amp;$B859+59)</f>
        <v>0</v>
      </c>
      <c r="I859" s="180">
        <f t="array" aca="1" ref="I859" ca="1">INDIRECT("'"&amp;$A859&amp;"'!t"&amp;$B859+59)</f>
        <v>0</v>
      </c>
    </row>
    <row r="860" spans="1:9" x14ac:dyDescent="0.35">
      <c r="A860" s="180">
        <f t="shared" si="14"/>
        <v>21</v>
      </c>
      <c r="B860" s="180">
        <f>COUNTIF(A$1:A860,A860)</f>
        <v>41</v>
      </c>
      <c r="C860" s="180">
        <f t="array" aca="1" ref="C860" ca="1">INDIRECT("'"&amp;A860&amp;"'!F"&amp;B860+59)</f>
        <v>0</v>
      </c>
      <c r="D860" s="180">
        <f t="array" aca="1" ref="D860" ca="1">INDIRECT("'"&amp;$A860&amp;"'!O"&amp;$B860+59)</f>
        <v>0</v>
      </c>
      <c r="E860" s="180">
        <f t="array" aca="1" ref="E860" ca="1">INDIRECT("'"&amp;$A860&amp;"'!P"&amp;$B860+59)</f>
        <v>0</v>
      </c>
      <c r="F860" s="180">
        <f t="array" aca="1" ref="F860" ca="1">INDIRECT("'"&amp;$A860&amp;"'!Q"&amp;$B860+59)</f>
        <v>0</v>
      </c>
      <c r="G860" s="180">
        <f t="array" aca="1" ref="G860" ca="1">INDIRECT("'"&amp;$A860&amp;"'!R"&amp;$B860+59)</f>
        <v>0</v>
      </c>
      <c r="H860" s="180">
        <f t="array" aca="1" ref="H860" ca="1">INDIRECT("'"&amp;$A860&amp;"'!S"&amp;$B860+59)</f>
        <v>0</v>
      </c>
      <c r="I860" s="180">
        <f t="array" aca="1" ref="I860" ca="1">INDIRECT("'"&amp;$A860&amp;"'!t"&amp;$B860+59)</f>
        <v>0</v>
      </c>
    </row>
    <row r="861" spans="1:9" x14ac:dyDescent="0.35">
      <c r="A861" s="180">
        <f t="shared" si="14"/>
        <v>22</v>
      </c>
      <c r="B861" s="180">
        <f>COUNTIF(A$1:A861,A861)</f>
        <v>1</v>
      </c>
      <c r="C861" s="180">
        <f t="array" aca="1" ref="C861" ca="1">INDIRECT("'"&amp;A861&amp;"'!F"&amp;B861+59)</f>
        <v>0</v>
      </c>
      <c r="D861" s="180">
        <f t="array" aca="1" ref="D861" ca="1">INDIRECT("'"&amp;$A861&amp;"'!O"&amp;$B861+59)</f>
        <v>0</v>
      </c>
      <c r="E861" s="180">
        <f t="array" aca="1" ref="E861" ca="1">INDIRECT("'"&amp;$A861&amp;"'!P"&amp;$B861+59)</f>
        <v>0</v>
      </c>
      <c r="F861" s="180">
        <f t="array" aca="1" ref="F861" ca="1">INDIRECT("'"&amp;$A861&amp;"'!Q"&amp;$B861+59)</f>
        <v>0</v>
      </c>
      <c r="G861" s="180">
        <f t="array" aca="1" ref="G861" ca="1">INDIRECT("'"&amp;$A861&amp;"'!R"&amp;$B861+59)</f>
        <v>0</v>
      </c>
      <c r="H861" s="180">
        <f t="array" aca="1" ref="H861" ca="1">INDIRECT("'"&amp;$A861&amp;"'!S"&amp;$B861+59)</f>
        <v>0</v>
      </c>
      <c r="I861" s="180">
        <f t="array" aca="1" ref="I861" ca="1">INDIRECT("'"&amp;$A861&amp;"'!t"&amp;$B861+59)</f>
        <v>0</v>
      </c>
    </row>
    <row r="862" spans="1:9" x14ac:dyDescent="0.35">
      <c r="A862" s="180">
        <f t="shared" si="14"/>
        <v>22</v>
      </c>
      <c r="B862" s="180">
        <f>COUNTIF(A$1:A862,A862)</f>
        <v>2</v>
      </c>
      <c r="C862" s="180">
        <f t="array" aca="1" ref="C862" ca="1">INDIRECT("'"&amp;A862&amp;"'!F"&amp;B862+59)</f>
        <v>0</v>
      </c>
      <c r="D862" s="180">
        <f t="array" aca="1" ref="D862" ca="1">INDIRECT("'"&amp;$A862&amp;"'!O"&amp;$B862+59)</f>
        <v>0</v>
      </c>
      <c r="E862" s="180">
        <f t="array" aca="1" ref="E862" ca="1">INDIRECT("'"&amp;$A862&amp;"'!P"&amp;$B862+59)</f>
        <v>0</v>
      </c>
      <c r="F862" s="180">
        <f t="array" aca="1" ref="F862" ca="1">INDIRECT("'"&amp;$A862&amp;"'!Q"&amp;$B862+59)</f>
        <v>0</v>
      </c>
      <c r="G862" s="180">
        <f t="array" aca="1" ref="G862" ca="1">INDIRECT("'"&amp;$A862&amp;"'!R"&amp;$B862+59)</f>
        <v>0</v>
      </c>
      <c r="H862" s="180">
        <f t="array" aca="1" ref="H862" ca="1">INDIRECT("'"&amp;$A862&amp;"'!S"&amp;$B862+59)</f>
        <v>0</v>
      </c>
      <c r="I862" s="180">
        <f t="array" aca="1" ref="I862" ca="1">INDIRECT("'"&amp;$A862&amp;"'!t"&amp;$B862+59)</f>
        <v>0</v>
      </c>
    </row>
    <row r="863" spans="1:9" x14ac:dyDescent="0.35">
      <c r="A863" s="180">
        <f t="shared" si="14"/>
        <v>22</v>
      </c>
      <c r="B863" s="180">
        <f>COUNTIF(A$1:A863,A863)</f>
        <v>3</v>
      </c>
      <c r="C863" s="180">
        <f t="array" aca="1" ref="C863" ca="1">INDIRECT("'"&amp;A863&amp;"'!F"&amp;B863+59)</f>
        <v>0</v>
      </c>
      <c r="D863" s="180">
        <f t="array" aca="1" ref="D863" ca="1">INDIRECT("'"&amp;$A863&amp;"'!O"&amp;$B863+59)</f>
        <v>0</v>
      </c>
      <c r="E863" s="180">
        <f t="array" aca="1" ref="E863" ca="1">INDIRECT("'"&amp;$A863&amp;"'!P"&amp;$B863+59)</f>
        <v>0</v>
      </c>
      <c r="F863" s="180">
        <f t="array" aca="1" ref="F863" ca="1">INDIRECT("'"&amp;$A863&amp;"'!Q"&amp;$B863+59)</f>
        <v>0</v>
      </c>
      <c r="G863" s="180">
        <f t="array" aca="1" ref="G863" ca="1">INDIRECT("'"&amp;$A863&amp;"'!R"&amp;$B863+59)</f>
        <v>0</v>
      </c>
      <c r="H863" s="180">
        <f t="array" aca="1" ref="H863" ca="1">INDIRECT("'"&amp;$A863&amp;"'!S"&amp;$B863+59)</f>
        <v>0</v>
      </c>
      <c r="I863" s="180">
        <f t="array" aca="1" ref="I863" ca="1">INDIRECT("'"&amp;$A863&amp;"'!t"&amp;$B863+59)</f>
        <v>0</v>
      </c>
    </row>
    <row r="864" spans="1:9" x14ac:dyDescent="0.35">
      <c r="A864" s="180">
        <f t="shared" si="14"/>
        <v>22</v>
      </c>
      <c r="B864" s="180">
        <f>COUNTIF(A$1:A864,A864)</f>
        <v>4</v>
      </c>
      <c r="C864" s="180">
        <f t="array" aca="1" ref="C864" ca="1">INDIRECT("'"&amp;A864&amp;"'!F"&amp;B864+59)</f>
        <v>0</v>
      </c>
      <c r="D864" s="180">
        <f t="array" aca="1" ref="D864" ca="1">INDIRECT("'"&amp;$A864&amp;"'!O"&amp;$B864+59)</f>
        <v>0</v>
      </c>
      <c r="E864" s="180">
        <f t="array" aca="1" ref="E864" ca="1">INDIRECT("'"&amp;$A864&amp;"'!P"&amp;$B864+59)</f>
        <v>0</v>
      </c>
      <c r="F864" s="180">
        <f t="array" aca="1" ref="F864" ca="1">INDIRECT("'"&amp;$A864&amp;"'!Q"&amp;$B864+59)</f>
        <v>0</v>
      </c>
      <c r="G864" s="180">
        <f t="array" aca="1" ref="G864" ca="1">INDIRECT("'"&amp;$A864&amp;"'!R"&amp;$B864+59)</f>
        <v>0</v>
      </c>
      <c r="H864" s="180">
        <f t="array" aca="1" ref="H864" ca="1">INDIRECT("'"&amp;$A864&amp;"'!S"&amp;$B864+59)</f>
        <v>0</v>
      </c>
      <c r="I864" s="180">
        <f t="array" aca="1" ref="I864" ca="1">INDIRECT("'"&amp;$A864&amp;"'!t"&amp;$B864+59)</f>
        <v>0</v>
      </c>
    </row>
    <row r="865" spans="1:9" x14ac:dyDescent="0.35">
      <c r="A865" s="180">
        <f t="shared" si="14"/>
        <v>22</v>
      </c>
      <c r="B865" s="180">
        <f>COUNTIF(A$1:A865,A865)</f>
        <v>5</v>
      </c>
      <c r="C865" s="180">
        <f t="array" aca="1" ref="C865" ca="1">INDIRECT("'"&amp;A865&amp;"'!F"&amp;B865+59)</f>
        <v>0</v>
      </c>
      <c r="D865" s="180">
        <f t="array" aca="1" ref="D865" ca="1">INDIRECT("'"&amp;$A865&amp;"'!O"&amp;$B865+59)</f>
        <v>0</v>
      </c>
      <c r="E865" s="180">
        <f t="array" aca="1" ref="E865" ca="1">INDIRECT("'"&amp;$A865&amp;"'!P"&amp;$B865+59)</f>
        <v>0</v>
      </c>
      <c r="F865" s="180">
        <f t="array" aca="1" ref="F865" ca="1">INDIRECT("'"&amp;$A865&amp;"'!Q"&amp;$B865+59)</f>
        <v>0</v>
      </c>
      <c r="G865" s="180">
        <f t="array" aca="1" ref="G865" ca="1">INDIRECT("'"&amp;$A865&amp;"'!R"&amp;$B865+59)</f>
        <v>0</v>
      </c>
      <c r="H865" s="180">
        <f t="array" aca="1" ref="H865" ca="1">INDIRECT("'"&amp;$A865&amp;"'!S"&amp;$B865+59)</f>
        <v>0</v>
      </c>
      <c r="I865" s="180">
        <f t="array" aca="1" ref="I865" ca="1">INDIRECT("'"&amp;$A865&amp;"'!t"&amp;$B865+59)</f>
        <v>0</v>
      </c>
    </row>
    <row r="866" spans="1:9" x14ac:dyDescent="0.35">
      <c r="A866" s="180">
        <f t="shared" si="14"/>
        <v>22</v>
      </c>
      <c r="B866" s="180">
        <f>COUNTIF(A$1:A866,A866)</f>
        <v>6</v>
      </c>
      <c r="C866" s="180">
        <f t="array" aca="1" ref="C866" ca="1">INDIRECT("'"&amp;A866&amp;"'!F"&amp;B866+59)</f>
        <v>0</v>
      </c>
      <c r="D866" s="180">
        <f t="array" aca="1" ref="D866" ca="1">INDIRECT("'"&amp;$A866&amp;"'!O"&amp;$B866+59)</f>
        <v>0</v>
      </c>
      <c r="E866" s="180">
        <f t="array" aca="1" ref="E866" ca="1">INDIRECT("'"&amp;$A866&amp;"'!P"&amp;$B866+59)</f>
        <v>0</v>
      </c>
      <c r="F866" s="180">
        <f t="array" aca="1" ref="F866" ca="1">INDIRECT("'"&amp;$A866&amp;"'!Q"&amp;$B866+59)</f>
        <v>0</v>
      </c>
      <c r="G866" s="180">
        <f t="array" aca="1" ref="G866" ca="1">INDIRECT("'"&amp;$A866&amp;"'!R"&amp;$B866+59)</f>
        <v>0</v>
      </c>
      <c r="H866" s="180">
        <f t="array" aca="1" ref="H866" ca="1">INDIRECT("'"&amp;$A866&amp;"'!S"&amp;$B866+59)</f>
        <v>0</v>
      </c>
      <c r="I866" s="180">
        <f t="array" aca="1" ref="I866" ca="1">INDIRECT("'"&amp;$A866&amp;"'!t"&amp;$B866+59)</f>
        <v>0</v>
      </c>
    </row>
    <row r="867" spans="1:9" x14ac:dyDescent="0.35">
      <c r="A867" s="180">
        <f t="shared" si="14"/>
        <v>22</v>
      </c>
      <c r="B867" s="180">
        <f>COUNTIF(A$1:A867,A867)</f>
        <v>7</v>
      </c>
      <c r="C867" s="180">
        <f t="array" aca="1" ref="C867" ca="1">INDIRECT("'"&amp;A867&amp;"'!F"&amp;B867+59)</f>
        <v>0</v>
      </c>
      <c r="D867" s="180">
        <f t="array" aca="1" ref="D867" ca="1">INDIRECT("'"&amp;$A867&amp;"'!O"&amp;$B867+59)</f>
        <v>0</v>
      </c>
      <c r="E867" s="180">
        <f t="array" aca="1" ref="E867" ca="1">INDIRECT("'"&amp;$A867&amp;"'!P"&amp;$B867+59)</f>
        <v>0</v>
      </c>
      <c r="F867" s="180">
        <f t="array" aca="1" ref="F867" ca="1">INDIRECT("'"&amp;$A867&amp;"'!Q"&amp;$B867+59)</f>
        <v>0</v>
      </c>
      <c r="G867" s="180">
        <f t="array" aca="1" ref="G867" ca="1">INDIRECT("'"&amp;$A867&amp;"'!R"&amp;$B867+59)</f>
        <v>0</v>
      </c>
      <c r="H867" s="180">
        <f t="array" aca="1" ref="H867" ca="1">INDIRECT("'"&amp;$A867&amp;"'!S"&amp;$B867+59)</f>
        <v>0</v>
      </c>
      <c r="I867" s="180">
        <f t="array" aca="1" ref="I867" ca="1">INDIRECT("'"&amp;$A867&amp;"'!t"&amp;$B867+59)</f>
        <v>0</v>
      </c>
    </row>
    <row r="868" spans="1:9" x14ac:dyDescent="0.35">
      <c r="A868" s="180">
        <f t="shared" si="14"/>
        <v>22</v>
      </c>
      <c r="B868" s="180">
        <f>COUNTIF(A$1:A868,A868)</f>
        <v>8</v>
      </c>
      <c r="C868" s="180">
        <f t="array" aca="1" ref="C868" ca="1">INDIRECT("'"&amp;A868&amp;"'!F"&amp;B868+59)</f>
        <v>0</v>
      </c>
      <c r="D868" s="180">
        <f t="array" aca="1" ref="D868" ca="1">INDIRECT("'"&amp;$A868&amp;"'!O"&amp;$B868+59)</f>
        <v>0</v>
      </c>
      <c r="E868" s="180">
        <f t="array" aca="1" ref="E868" ca="1">INDIRECT("'"&amp;$A868&amp;"'!P"&amp;$B868+59)</f>
        <v>0</v>
      </c>
      <c r="F868" s="180">
        <f t="array" aca="1" ref="F868" ca="1">INDIRECT("'"&amp;$A868&amp;"'!Q"&amp;$B868+59)</f>
        <v>0</v>
      </c>
      <c r="G868" s="180">
        <f t="array" aca="1" ref="G868" ca="1">INDIRECT("'"&amp;$A868&amp;"'!R"&amp;$B868+59)</f>
        <v>0</v>
      </c>
      <c r="H868" s="180">
        <f t="array" aca="1" ref="H868" ca="1">INDIRECT("'"&amp;$A868&amp;"'!S"&amp;$B868+59)</f>
        <v>0</v>
      </c>
      <c r="I868" s="180">
        <f t="array" aca="1" ref="I868" ca="1">INDIRECT("'"&amp;$A868&amp;"'!t"&amp;$B868+59)</f>
        <v>0</v>
      </c>
    </row>
    <row r="869" spans="1:9" x14ac:dyDescent="0.35">
      <c r="A869" s="180">
        <f t="shared" si="14"/>
        <v>22</v>
      </c>
      <c r="B869" s="180">
        <f>COUNTIF(A$1:A869,A869)</f>
        <v>9</v>
      </c>
      <c r="C869" s="180">
        <f t="array" aca="1" ref="C869" ca="1">INDIRECT("'"&amp;A869&amp;"'!F"&amp;B869+59)</f>
        <v>0</v>
      </c>
      <c r="D869" s="180">
        <f t="array" aca="1" ref="D869" ca="1">INDIRECT("'"&amp;$A869&amp;"'!O"&amp;$B869+59)</f>
        <v>0</v>
      </c>
      <c r="E869" s="180">
        <f t="array" aca="1" ref="E869" ca="1">INDIRECT("'"&amp;$A869&amp;"'!P"&amp;$B869+59)</f>
        <v>0</v>
      </c>
      <c r="F869" s="180">
        <f t="array" aca="1" ref="F869" ca="1">INDIRECT("'"&amp;$A869&amp;"'!Q"&amp;$B869+59)</f>
        <v>0</v>
      </c>
      <c r="G869" s="180">
        <f t="array" aca="1" ref="G869" ca="1">INDIRECT("'"&amp;$A869&amp;"'!R"&amp;$B869+59)</f>
        <v>0</v>
      </c>
      <c r="H869" s="180">
        <f t="array" aca="1" ref="H869" ca="1">INDIRECT("'"&amp;$A869&amp;"'!S"&amp;$B869+59)</f>
        <v>0</v>
      </c>
      <c r="I869" s="180">
        <f t="array" aca="1" ref="I869" ca="1">INDIRECT("'"&amp;$A869&amp;"'!t"&amp;$B869+59)</f>
        <v>0</v>
      </c>
    </row>
    <row r="870" spans="1:9" x14ac:dyDescent="0.35">
      <c r="A870" s="180">
        <f t="shared" si="14"/>
        <v>22</v>
      </c>
      <c r="B870" s="180">
        <f>COUNTIF(A$1:A870,A870)</f>
        <v>10</v>
      </c>
      <c r="C870" s="180">
        <f t="array" aca="1" ref="C870" ca="1">INDIRECT("'"&amp;A870&amp;"'!F"&amp;B870+59)</f>
        <v>0</v>
      </c>
      <c r="D870" s="180">
        <f t="array" aca="1" ref="D870" ca="1">INDIRECT("'"&amp;$A870&amp;"'!O"&amp;$B870+59)</f>
        <v>0</v>
      </c>
      <c r="E870" s="180">
        <f t="array" aca="1" ref="E870" ca="1">INDIRECT("'"&amp;$A870&amp;"'!P"&amp;$B870+59)</f>
        <v>0</v>
      </c>
      <c r="F870" s="180">
        <f t="array" aca="1" ref="F870" ca="1">INDIRECT("'"&amp;$A870&amp;"'!Q"&amp;$B870+59)</f>
        <v>0</v>
      </c>
      <c r="G870" s="180">
        <f t="array" aca="1" ref="G870" ca="1">INDIRECT("'"&amp;$A870&amp;"'!R"&amp;$B870+59)</f>
        <v>0</v>
      </c>
      <c r="H870" s="180">
        <f t="array" aca="1" ref="H870" ca="1">INDIRECT("'"&amp;$A870&amp;"'!S"&amp;$B870+59)</f>
        <v>0</v>
      </c>
      <c r="I870" s="180">
        <f t="array" aca="1" ref="I870" ca="1">INDIRECT("'"&amp;$A870&amp;"'!t"&amp;$B870+59)</f>
        <v>0</v>
      </c>
    </row>
    <row r="871" spans="1:9" x14ac:dyDescent="0.35">
      <c r="A871" s="180">
        <f t="shared" si="14"/>
        <v>22</v>
      </c>
      <c r="B871" s="180">
        <f>COUNTIF(A$1:A871,A871)</f>
        <v>11</v>
      </c>
      <c r="C871" s="180">
        <f t="array" aca="1" ref="C871" ca="1">INDIRECT("'"&amp;A871&amp;"'!F"&amp;B871+59)</f>
        <v>0</v>
      </c>
      <c r="D871" s="180">
        <f t="array" aca="1" ref="D871" ca="1">INDIRECT("'"&amp;$A871&amp;"'!O"&amp;$B871+59)</f>
        <v>0</v>
      </c>
      <c r="E871" s="180">
        <f t="array" aca="1" ref="E871" ca="1">INDIRECT("'"&amp;$A871&amp;"'!P"&amp;$B871+59)</f>
        <v>0</v>
      </c>
      <c r="F871" s="180">
        <f t="array" aca="1" ref="F871" ca="1">INDIRECT("'"&amp;$A871&amp;"'!Q"&amp;$B871+59)</f>
        <v>0</v>
      </c>
      <c r="G871" s="180">
        <f t="array" aca="1" ref="G871" ca="1">INDIRECT("'"&amp;$A871&amp;"'!R"&amp;$B871+59)</f>
        <v>0</v>
      </c>
      <c r="H871" s="180">
        <f t="array" aca="1" ref="H871" ca="1">INDIRECT("'"&amp;$A871&amp;"'!S"&amp;$B871+59)</f>
        <v>0</v>
      </c>
      <c r="I871" s="180">
        <f t="array" aca="1" ref="I871" ca="1">INDIRECT("'"&amp;$A871&amp;"'!t"&amp;$B871+59)</f>
        <v>0</v>
      </c>
    </row>
    <row r="872" spans="1:9" x14ac:dyDescent="0.35">
      <c r="A872" s="180">
        <f t="shared" si="14"/>
        <v>22</v>
      </c>
      <c r="B872" s="180">
        <f>COUNTIF(A$1:A872,A872)</f>
        <v>12</v>
      </c>
      <c r="C872" s="180">
        <f t="array" aca="1" ref="C872" ca="1">INDIRECT("'"&amp;A872&amp;"'!F"&amp;B872+59)</f>
        <v>0</v>
      </c>
      <c r="D872" s="180">
        <f t="array" aca="1" ref="D872" ca="1">INDIRECT("'"&amp;$A872&amp;"'!O"&amp;$B872+59)</f>
        <v>0</v>
      </c>
      <c r="E872" s="180">
        <f t="array" aca="1" ref="E872" ca="1">INDIRECT("'"&amp;$A872&amp;"'!P"&amp;$B872+59)</f>
        <v>0</v>
      </c>
      <c r="F872" s="180">
        <f t="array" aca="1" ref="F872" ca="1">INDIRECT("'"&amp;$A872&amp;"'!Q"&amp;$B872+59)</f>
        <v>0</v>
      </c>
      <c r="G872" s="180">
        <f t="array" aca="1" ref="G872" ca="1">INDIRECT("'"&amp;$A872&amp;"'!R"&amp;$B872+59)</f>
        <v>0</v>
      </c>
      <c r="H872" s="180">
        <f t="array" aca="1" ref="H872" ca="1">INDIRECT("'"&amp;$A872&amp;"'!S"&amp;$B872+59)</f>
        <v>0</v>
      </c>
      <c r="I872" s="180">
        <f t="array" aca="1" ref="I872" ca="1">INDIRECT("'"&amp;$A872&amp;"'!t"&amp;$B872+59)</f>
        <v>0</v>
      </c>
    </row>
    <row r="873" spans="1:9" x14ac:dyDescent="0.35">
      <c r="A873" s="180">
        <f t="shared" si="14"/>
        <v>22</v>
      </c>
      <c r="B873" s="180">
        <f>COUNTIF(A$1:A873,A873)</f>
        <v>13</v>
      </c>
      <c r="C873" s="180">
        <f t="array" aca="1" ref="C873" ca="1">INDIRECT("'"&amp;A873&amp;"'!F"&amp;B873+59)</f>
        <v>0</v>
      </c>
      <c r="D873" s="180">
        <f t="array" aca="1" ref="D873" ca="1">INDIRECT("'"&amp;$A873&amp;"'!O"&amp;$B873+59)</f>
        <v>0</v>
      </c>
      <c r="E873" s="180">
        <f t="array" aca="1" ref="E873" ca="1">INDIRECT("'"&amp;$A873&amp;"'!P"&amp;$B873+59)</f>
        <v>0</v>
      </c>
      <c r="F873" s="180">
        <f t="array" aca="1" ref="F873" ca="1">INDIRECT("'"&amp;$A873&amp;"'!Q"&amp;$B873+59)</f>
        <v>0</v>
      </c>
      <c r="G873" s="180">
        <f t="array" aca="1" ref="G873" ca="1">INDIRECT("'"&amp;$A873&amp;"'!R"&amp;$B873+59)</f>
        <v>0</v>
      </c>
      <c r="H873" s="180">
        <f t="array" aca="1" ref="H873" ca="1">INDIRECT("'"&amp;$A873&amp;"'!S"&amp;$B873+59)</f>
        <v>0</v>
      </c>
      <c r="I873" s="180">
        <f t="array" aca="1" ref="I873" ca="1">INDIRECT("'"&amp;$A873&amp;"'!t"&amp;$B873+59)</f>
        <v>0</v>
      </c>
    </row>
    <row r="874" spans="1:9" x14ac:dyDescent="0.35">
      <c r="A874" s="180">
        <f t="shared" si="14"/>
        <v>22</v>
      </c>
      <c r="B874" s="180">
        <f>COUNTIF(A$1:A874,A874)</f>
        <v>14</v>
      </c>
      <c r="C874" s="180">
        <f t="array" aca="1" ref="C874" ca="1">INDIRECT("'"&amp;A874&amp;"'!F"&amp;B874+59)</f>
        <v>0</v>
      </c>
      <c r="D874" s="180">
        <f t="array" aca="1" ref="D874" ca="1">INDIRECT("'"&amp;$A874&amp;"'!O"&amp;$B874+59)</f>
        <v>0</v>
      </c>
      <c r="E874" s="180">
        <f t="array" aca="1" ref="E874" ca="1">INDIRECT("'"&amp;$A874&amp;"'!P"&amp;$B874+59)</f>
        <v>0</v>
      </c>
      <c r="F874" s="180">
        <f t="array" aca="1" ref="F874" ca="1">INDIRECT("'"&amp;$A874&amp;"'!Q"&amp;$B874+59)</f>
        <v>0</v>
      </c>
      <c r="G874" s="180">
        <f t="array" aca="1" ref="G874" ca="1">INDIRECT("'"&amp;$A874&amp;"'!R"&amp;$B874+59)</f>
        <v>0</v>
      </c>
      <c r="H874" s="180">
        <f t="array" aca="1" ref="H874" ca="1">INDIRECT("'"&amp;$A874&amp;"'!S"&amp;$B874+59)</f>
        <v>0</v>
      </c>
      <c r="I874" s="180">
        <f t="array" aca="1" ref="I874" ca="1">INDIRECT("'"&amp;$A874&amp;"'!t"&amp;$B874+59)</f>
        <v>0</v>
      </c>
    </row>
    <row r="875" spans="1:9" x14ac:dyDescent="0.35">
      <c r="A875" s="180">
        <f t="shared" si="14"/>
        <v>22</v>
      </c>
      <c r="B875" s="180">
        <f>COUNTIF(A$1:A875,A875)</f>
        <v>15</v>
      </c>
      <c r="C875" s="180">
        <f t="array" aca="1" ref="C875" ca="1">INDIRECT("'"&amp;A875&amp;"'!F"&amp;B875+59)</f>
        <v>0</v>
      </c>
      <c r="D875" s="180">
        <f t="array" aca="1" ref="D875" ca="1">INDIRECT("'"&amp;$A875&amp;"'!O"&amp;$B875+59)</f>
        <v>0</v>
      </c>
      <c r="E875" s="180">
        <f t="array" aca="1" ref="E875" ca="1">INDIRECT("'"&amp;$A875&amp;"'!P"&amp;$B875+59)</f>
        <v>0</v>
      </c>
      <c r="F875" s="180">
        <f t="array" aca="1" ref="F875" ca="1">INDIRECT("'"&amp;$A875&amp;"'!Q"&amp;$B875+59)</f>
        <v>0</v>
      </c>
      <c r="G875" s="180">
        <f t="array" aca="1" ref="G875" ca="1">INDIRECT("'"&amp;$A875&amp;"'!R"&amp;$B875+59)</f>
        <v>0</v>
      </c>
      <c r="H875" s="180">
        <f t="array" aca="1" ref="H875" ca="1">INDIRECT("'"&amp;$A875&amp;"'!S"&amp;$B875+59)</f>
        <v>0</v>
      </c>
      <c r="I875" s="180">
        <f t="array" aca="1" ref="I875" ca="1">INDIRECT("'"&amp;$A875&amp;"'!t"&amp;$B875+59)</f>
        <v>0</v>
      </c>
    </row>
    <row r="876" spans="1:9" x14ac:dyDescent="0.35">
      <c r="A876" s="180">
        <f t="shared" si="14"/>
        <v>22</v>
      </c>
      <c r="B876" s="180">
        <f>COUNTIF(A$1:A876,A876)</f>
        <v>16</v>
      </c>
      <c r="C876" s="180">
        <f t="array" aca="1" ref="C876" ca="1">INDIRECT("'"&amp;A876&amp;"'!F"&amp;B876+59)</f>
        <v>0</v>
      </c>
      <c r="D876" s="180">
        <f t="array" aca="1" ref="D876" ca="1">INDIRECT("'"&amp;$A876&amp;"'!O"&amp;$B876+59)</f>
        <v>0</v>
      </c>
      <c r="E876" s="180">
        <f t="array" aca="1" ref="E876" ca="1">INDIRECT("'"&amp;$A876&amp;"'!P"&amp;$B876+59)</f>
        <v>0</v>
      </c>
      <c r="F876" s="180">
        <f t="array" aca="1" ref="F876" ca="1">INDIRECT("'"&amp;$A876&amp;"'!Q"&amp;$B876+59)</f>
        <v>0</v>
      </c>
      <c r="G876" s="180">
        <f t="array" aca="1" ref="G876" ca="1">INDIRECT("'"&amp;$A876&amp;"'!R"&amp;$B876+59)</f>
        <v>0</v>
      </c>
      <c r="H876" s="180">
        <f t="array" aca="1" ref="H876" ca="1">INDIRECT("'"&amp;$A876&amp;"'!S"&amp;$B876+59)</f>
        <v>0</v>
      </c>
      <c r="I876" s="180">
        <f t="array" aca="1" ref="I876" ca="1">INDIRECT("'"&amp;$A876&amp;"'!t"&amp;$B876+59)</f>
        <v>0</v>
      </c>
    </row>
    <row r="877" spans="1:9" x14ac:dyDescent="0.35">
      <c r="A877" s="180">
        <f t="shared" si="14"/>
        <v>22</v>
      </c>
      <c r="B877" s="180">
        <f>COUNTIF(A$1:A877,A877)</f>
        <v>17</v>
      </c>
      <c r="C877" s="180">
        <f t="array" aca="1" ref="C877" ca="1">INDIRECT("'"&amp;A877&amp;"'!F"&amp;B877+59)</f>
        <v>0</v>
      </c>
      <c r="D877" s="180">
        <f t="array" aca="1" ref="D877" ca="1">INDIRECT("'"&amp;$A877&amp;"'!O"&amp;$B877+59)</f>
        <v>0</v>
      </c>
      <c r="E877" s="180">
        <f t="array" aca="1" ref="E877" ca="1">INDIRECT("'"&amp;$A877&amp;"'!P"&amp;$B877+59)</f>
        <v>0</v>
      </c>
      <c r="F877" s="180">
        <f t="array" aca="1" ref="F877" ca="1">INDIRECT("'"&amp;$A877&amp;"'!Q"&amp;$B877+59)</f>
        <v>0</v>
      </c>
      <c r="G877" s="180">
        <f t="array" aca="1" ref="G877" ca="1">INDIRECT("'"&amp;$A877&amp;"'!R"&amp;$B877+59)</f>
        <v>0</v>
      </c>
      <c r="H877" s="180">
        <f t="array" aca="1" ref="H877" ca="1">INDIRECT("'"&amp;$A877&amp;"'!S"&amp;$B877+59)</f>
        <v>0</v>
      </c>
      <c r="I877" s="180">
        <f t="array" aca="1" ref="I877" ca="1">INDIRECT("'"&amp;$A877&amp;"'!t"&amp;$B877+59)</f>
        <v>0</v>
      </c>
    </row>
    <row r="878" spans="1:9" x14ac:dyDescent="0.35">
      <c r="A878" s="180">
        <f t="shared" si="14"/>
        <v>22</v>
      </c>
      <c r="B878" s="180">
        <f>COUNTIF(A$1:A878,A878)</f>
        <v>18</v>
      </c>
      <c r="C878" s="180">
        <f t="array" aca="1" ref="C878" ca="1">INDIRECT("'"&amp;A878&amp;"'!F"&amp;B878+59)</f>
        <v>0</v>
      </c>
      <c r="D878" s="180">
        <f t="array" aca="1" ref="D878" ca="1">INDIRECT("'"&amp;$A878&amp;"'!O"&amp;$B878+59)</f>
        <v>0</v>
      </c>
      <c r="E878" s="180">
        <f t="array" aca="1" ref="E878" ca="1">INDIRECT("'"&amp;$A878&amp;"'!P"&amp;$B878+59)</f>
        <v>0</v>
      </c>
      <c r="F878" s="180">
        <f t="array" aca="1" ref="F878" ca="1">INDIRECT("'"&amp;$A878&amp;"'!Q"&amp;$B878+59)</f>
        <v>0</v>
      </c>
      <c r="G878" s="180">
        <f t="array" aca="1" ref="G878" ca="1">INDIRECT("'"&amp;$A878&amp;"'!R"&amp;$B878+59)</f>
        <v>0</v>
      </c>
      <c r="H878" s="180">
        <f t="array" aca="1" ref="H878" ca="1">INDIRECT("'"&amp;$A878&amp;"'!S"&amp;$B878+59)</f>
        <v>0</v>
      </c>
      <c r="I878" s="180">
        <f t="array" aca="1" ref="I878" ca="1">INDIRECT("'"&amp;$A878&amp;"'!t"&amp;$B878+59)</f>
        <v>0</v>
      </c>
    </row>
    <row r="879" spans="1:9" x14ac:dyDescent="0.35">
      <c r="A879" s="180">
        <f t="shared" si="14"/>
        <v>22</v>
      </c>
      <c r="B879" s="180">
        <f>COUNTIF(A$1:A879,A879)</f>
        <v>19</v>
      </c>
      <c r="C879" s="180">
        <f t="array" aca="1" ref="C879" ca="1">INDIRECT("'"&amp;A879&amp;"'!F"&amp;B879+59)</f>
        <v>0</v>
      </c>
      <c r="D879" s="180">
        <f t="array" aca="1" ref="D879" ca="1">INDIRECT("'"&amp;$A879&amp;"'!O"&amp;$B879+59)</f>
        <v>0</v>
      </c>
      <c r="E879" s="180">
        <f t="array" aca="1" ref="E879" ca="1">INDIRECT("'"&amp;$A879&amp;"'!P"&amp;$B879+59)</f>
        <v>0</v>
      </c>
      <c r="F879" s="180">
        <f t="array" aca="1" ref="F879" ca="1">INDIRECT("'"&amp;$A879&amp;"'!Q"&amp;$B879+59)</f>
        <v>0</v>
      </c>
      <c r="G879" s="180">
        <f t="array" aca="1" ref="G879" ca="1">INDIRECT("'"&amp;$A879&amp;"'!R"&amp;$B879+59)</f>
        <v>0</v>
      </c>
      <c r="H879" s="180">
        <f t="array" aca="1" ref="H879" ca="1">INDIRECT("'"&amp;$A879&amp;"'!S"&amp;$B879+59)</f>
        <v>0</v>
      </c>
      <c r="I879" s="180">
        <f t="array" aca="1" ref="I879" ca="1">INDIRECT("'"&amp;$A879&amp;"'!t"&amp;$B879+59)</f>
        <v>0</v>
      </c>
    </row>
    <row r="880" spans="1:9" x14ac:dyDescent="0.35">
      <c r="A880" s="180">
        <f t="shared" si="14"/>
        <v>22</v>
      </c>
      <c r="B880" s="180">
        <f>COUNTIF(A$1:A880,A880)</f>
        <v>20</v>
      </c>
      <c r="C880" s="180">
        <f t="array" aca="1" ref="C880" ca="1">INDIRECT("'"&amp;A880&amp;"'!F"&amp;B880+59)</f>
        <v>0</v>
      </c>
      <c r="D880" s="180">
        <f t="array" aca="1" ref="D880" ca="1">INDIRECT("'"&amp;$A880&amp;"'!O"&amp;$B880+59)</f>
        <v>0</v>
      </c>
      <c r="E880" s="180">
        <f t="array" aca="1" ref="E880" ca="1">INDIRECT("'"&amp;$A880&amp;"'!P"&amp;$B880+59)</f>
        <v>0</v>
      </c>
      <c r="F880" s="180">
        <f t="array" aca="1" ref="F880" ca="1">INDIRECT("'"&amp;$A880&amp;"'!Q"&amp;$B880+59)</f>
        <v>0</v>
      </c>
      <c r="G880" s="180">
        <f t="array" aca="1" ref="G880" ca="1">INDIRECT("'"&amp;$A880&amp;"'!R"&amp;$B880+59)</f>
        <v>0</v>
      </c>
      <c r="H880" s="180">
        <f t="array" aca="1" ref="H880" ca="1">INDIRECT("'"&amp;$A880&amp;"'!S"&amp;$B880+59)</f>
        <v>0</v>
      </c>
      <c r="I880" s="180">
        <f t="array" aca="1" ref="I880" ca="1">INDIRECT("'"&amp;$A880&amp;"'!t"&amp;$B880+59)</f>
        <v>0</v>
      </c>
    </row>
    <row r="881" spans="1:9" x14ac:dyDescent="0.35">
      <c r="A881" s="180">
        <f t="shared" si="14"/>
        <v>22</v>
      </c>
      <c r="B881" s="180">
        <f>COUNTIF(A$1:A881,A881)</f>
        <v>21</v>
      </c>
      <c r="C881" s="180">
        <f t="array" aca="1" ref="C881" ca="1">INDIRECT("'"&amp;A881&amp;"'!F"&amp;B881+59)</f>
        <v>0</v>
      </c>
      <c r="D881" s="180">
        <f t="array" aca="1" ref="D881" ca="1">INDIRECT("'"&amp;$A881&amp;"'!O"&amp;$B881+59)</f>
        <v>0</v>
      </c>
      <c r="E881" s="180">
        <f t="array" aca="1" ref="E881" ca="1">INDIRECT("'"&amp;$A881&amp;"'!P"&amp;$B881+59)</f>
        <v>0</v>
      </c>
      <c r="F881" s="180">
        <f t="array" aca="1" ref="F881" ca="1">INDIRECT("'"&amp;$A881&amp;"'!Q"&amp;$B881+59)</f>
        <v>0</v>
      </c>
      <c r="G881" s="180">
        <f t="array" aca="1" ref="G881" ca="1">INDIRECT("'"&amp;$A881&amp;"'!R"&amp;$B881+59)</f>
        <v>0</v>
      </c>
      <c r="H881" s="180">
        <f t="array" aca="1" ref="H881" ca="1">INDIRECT("'"&amp;$A881&amp;"'!S"&amp;$B881+59)</f>
        <v>0</v>
      </c>
      <c r="I881" s="180">
        <f t="array" aca="1" ref="I881" ca="1">INDIRECT("'"&amp;$A881&amp;"'!t"&amp;$B881+59)</f>
        <v>0</v>
      </c>
    </row>
    <row r="882" spans="1:9" x14ac:dyDescent="0.35">
      <c r="A882" s="180">
        <f t="shared" si="14"/>
        <v>22</v>
      </c>
      <c r="B882" s="180">
        <f>COUNTIF(A$1:A882,A882)</f>
        <v>22</v>
      </c>
      <c r="C882" s="180">
        <f t="array" aca="1" ref="C882" ca="1">INDIRECT("'"&amp;A882&amp;"'!F"&amp;B882+59)</f>
        <v>0</v>
      </c>
      <c r="D882" s="180">
        <f t="array" aca="1" ref="D882" ca="1">INDIRECT("'"&amp;$A882&amp;"'!O"&amp;$B882+59)</f>
        <v>0</v>
      </c>
      <c r="E882" s="180">
        <f t="array" aca="1" ref="E882" ca="1">INDIRECT("'"&amp;$A882&amp;"'!P"&amp;$B882+59)</f>
        <v>0</v>
      </c>
      <c r="F882" s="180">
        <f t="array" aca="1" ref="F882" ca="1">INDIRECT("'"&amp;$A882&amp;"'!Q"&amp;$B882+59)</f>
        <v>0</v>
      </c>
      <c r="G882" s="180">
        <f t="array" aca="1" ref="G882" ca="1">INDIRECT("'"&amp;$A882&amp;"'!R"&amp;$B882+59)</f>
        <v>0</v>
      </c>
      <c r="H882" s="180">
        <f t="array" aca="1" ref="H882" ca="1">INDIRECT("'"&amp;$A882&amp;"'!S"&amp;$B882+59)</f>
        <v>0</v>
      </c>
      <c r="I882" s="180">
        <f t="array" aca="1" ref="I882" ca="1">INDIRECT("'"&amp;$A882&amp;"'!t"&amp;$B882+59)</f>
        <v>0</v>
      </c>
    </row>
    <row r="883" spans="1:9" x14ac:dyDescent="0.35">
      <c r="A883" s="180">
        <f t="shared" si="14"/>
        <v>22</v>
      </c>
      <c r="B883" s="180">
        <f>COUNTIF(A$1:A883,A883)</f>
        <v>23</v>
      </c>
      <c r="C883" s="180">
        <f t="array" aca="1" ref="C883" ca="1">INDIRECT("'"&amp;A883&amp;"'!F"&amp;B883+59)</f>
        <v>0</v>
      </c>
      <c r="D883" s="180">
        <f t="array" aca="1" ref="D883" ca="1">INDIRECT("'"&amp;$A883&amp;"'!O"&amp;$B883+59)</f>
        <v>0</v>
      </c>
      <c r="E883" s="180">
        <f t="array" aca="1" ref="E883" ca="1">INDIRECT("'"&amp;$A883&amp;"'!P"&amp;$B883+59)</f>
        <v>0</v>
      </c>
      <c r="F883" s="180">
        <f t="array" aca="1" ref="F883" ca="1">INDIRECT("'"&amp;$A883&amp;"'!Q"&amp;$B883+59)</f>
        <v>0</v>
      </c>
      <c r="G883" s="180">
        <f t="array" aca="1" ref="G883" ca="1">INDIRECT("'"&amp;$A883&amp;"'!R"&amp;$B883+59)</f>
        <v>0</v>
      </c>
      <c r="H883" s="180">
        <f t="array" aca="1" ref="H883" ca="1">INDIRECT("'"&amp;$A883&amp;"'!S"&amp;$B883+59)</f>
        <v>0</v>
      </c>
      <c r="I883" s="180">
        <f t="array" aca="1" ref="I883" ca="1">INDIRECT("'"&amp;$A883&amp;"'!t"&amp;$B883+59)</f>
        <v>0</v>
      </c>
    </row>
    <row r="884" spans="1:9" x14ac:dyDescent="0.35">
      <c r="A884" s="180">
        <f t="shared" si="14"/>
        <v>22</v>
      </c>
      <c r="B884" s="180">
        <f>COUNTIF(A$1:A884,A884)</f>
        <v>24</v>
      </c>
      <c r="C884" s="180">
        <f t="array" aca="1" ref="C884" ca="1">INDIRECT("'"&amp;A884&amp;"'!F"&amp;B884+59)</f>
        <v>0</v>
      </c>
      <c r="D884" s="180">
        <f t="array" aca="1" ref="D884" ca="1">INDIRECT("'"&amp;$A884&amp;"'!O"&amp;$B884+59)</f>
        <v>0</v>
      </c>
      <c r="E884" s="180">
        <f t="array" aca="1" ref="E884" ca="1">INDIRECT("'"&amp;$A884&amp;"'!P"&amp;$B884+59)</f>
        <v>0</v>
      </c>
      <c r="F884" s="180">
        <f t="array" aca="1" ref="F884" ca="1">INDIRECT("'"&amp;$A884&amp;"'!Q"&amp;$B884+59)</f>
        <v>0</v>
      </c>
      <c r="G884" s="180">
        <f t="array" aca="1" ref="G884" ca="1">INDIRECT("'"&amp;$A884&amp;"'!R"&amp;$B884+59)</f>
        <v>0</v>
      </c>
      <c r="H884" s="180">
        <f t="array" aca="1" ref="H884" ca="1">INDIRECT("'"&amp;$A884&amp;"'!S"&amp;$B884+59)</f>
        <v>0</v>
      </c>
      <c r="I884" s="180">
        <f t="array" aca="1" ref="I884" ca="1">INDIRECT("'"&amp;$A884&amp;"'!t"&amp;$B884+59)</f>
        <v>0</v>
      </c>
    </row>
    <row r="885" spans="1:9" x14ac:dyDescent="0.35">
      <c r="A885" s="180">
        <f t="shared" si="14"/>
        <v>22</v>
      </c>
      <c r="B885" s="180">
        <f>COUNTIF(A$1:A885,A885)</f>
        <v>25</v>
      </c>
      <c r="C885" s="180">
        <f t="array" aca="1" ref="C885" ca="1">INDIRECT("'"&amp;A885&amp;"'!F"&amp;B885+59)</f>
        <v>0</v>
      </c>
      <c r="D885" s="180">
        <f t="array" aca="1" ref="D885" ca="1">INDIRECT("'"&amp;$A885&amp;"'!O"&amp;$B885+59)</f>
        <v>0</v>
      </c>
      <c r="E885" s="180">
        <f t="array" aca="1" ref="E885" ca="1">INDIRECT("'"&amp;$A885&amp;"'!P"&amp;$B885+59)</f>
        <v>0</v>
      </c>
      <c r="F885" s="180">
        <f t="array" aca="1" ref="F885" ca="1">INDIRECT("'"&amp;$A885&amp;"'!Q"&amp;$B885+59)</f>
        <v>0</v>
      </c>
      <c r="G885" s="180">
        <f t="array" aca="1" ref="G885" ca="1">INDIRECT("'"&amp;$A885&amp;"'!R"&amp;$B885+59)</f>
        <v>0</v>
      </c>
      <c r="H885" s="180">
        <f t="array" aca="1" ref="H885" ca="1">INDIRECT("'"&amp;$A885&amp;"'!S"&amp;$B885+59)</f>
        <v>0</v>
      </c>
      <c r="I885" s="180">
        <f t="array" aca="1" ref="I885" ca="1">INDIRECT("'"&amp;$A885&amp;"'!t"&amp;$B885+59)</f>
        <v>0</v>
      </c>
    </row>
    <row r="886" spans="1:9" x14ac:dyDescent="0.35">
      <c r="A886" s="180">
        <f t="shared" si="14"/>
        <v>22</v>
      </c>
      <c r="B886" s="180">
        <f>COUNTIF(A$1:A886,A886)</f>
        <v>26</v>
      </c>
      <c r="C886" s="180">
        <f t="array" aca="1" ref="C886" ca="1">INDIRECT("'"&amp;A886&amp;"'!F"&amp;B886+59)</f>
        <v>0</v>
      </c>
      <c r="D886" s="180">
        <f t="array" aca="1" ref="D886" ca="1">INDIRECT("'"&amp;$A886&amp;"'!O"&amp;$B886+59)</f>
        <v>0</v>
      </c>
      <c r="E886" s="180">
        <f t="array" aca="1" ref="E886" ca="1">INDIRECT("'"&amp;$A886&amp;"'!P"&amp;$B886+59)</f>
        <v>0</v>
      </c>
      <c r="F886" s="180">
        <f t="array" aca="1" ref="F886" ca="1">INDIRECT("'"&amp;$A886&amp;"'!Q"&amp;$B886+59)</f>
        <v>0</v>
      </c>
      <c r="G886" s="180">
        <f t="array" aca="1" ref="G886" ca="1">INDIRECT("'"&amp;$A886&amp;"'!R"&amp;$B886+59)</f>
        <v>0</v>
      </c>
      <c r="H886" s="180">
        <f t="array" aca="1" ref="H886" ca="1">INDIRECT("'"&amp;$A886&amp;"'!S"&amp;$B886+59)</f>
        <v>0</v>
      </c>
      <c r="I886" s="180">
        <f t="array" aca="1" ref="I886" ca="1">INDIRECT("'"&amp;$A886&amp;"'!t"&amp;$B886+59)</f>
        <v>0</v>
      </c>
    </row>
    <row r="887" spans="1:9" x14ac:dyDescent="0.35">
      <c r="A887" s="180">
        <f t="shared" si="14"/>
        <v>22</v>
      </c>
      <c r="B887" s="180">
        <f>COUNTIF(A$1:A887,A887)</f>
        <v>27</v>
      </c>
      <c r="C887" s="180">
        <f t="array" aca="1" ref="C887" ca="1">INDIRECT("'"&amp;A887&amp;"'!F"&amp;B887+59)</f>
        <v>0</v>
      </c>
      <c r="D887" s="180">
        <f t="array" aca="1" ref="D887" ca="1">INDIRECT("'"&amp;$A887&amp;"'!O"&amp;$B887+59)</f>
        <v>0</v>
      </c>
      <c r="E887" s="180">
        <f t="array" aca="1" ref="E887" ca="1">INDIRECT("'"&amp;$A887&amp;"'!P"&amp;$B887+59)</f>
        <v>0</v>
      </c>
      <c r="F887" s="180">
        <f t="array" aca="1" ref="F887" ca="1">INDIRECT("'"&amp;$A887&amp;"'!Q"&amp;$B887+59)</f>
        <v>0</v>
      </c>
      <c r="G887" s="180">
        <f t="array" aca="1" ref="G887" ca="1">INDIRECT("'"&amp;$A887&amp;"'!R"&amp;$B887+59)</f>
        <v>0</v>
      </c>
      <c r="H887" s="180">
        <f t="array" aca="1" ref="H887" ca="1">INDIRECT("'"&amp;$A887&amp;"'!S"&amp;$B887+59)</f>
        <v>0</v>
      </c>
      <c r="I887" s="180">
        <f t="array" aca="1" ref="I887" ca="1">INDIRECT("'"&amp;$A887&amp;"'!t"&amp;$B887+59)</f>
        <v>0</v>
      </c>
    </row>
    <row r="888" spans="1:9" x14ac:dyDescent="0.35">
      <c r="A888" s="180">
        <f t="shared" si="14"/>
        <v>22</v>
      </c>
      <c r="B888" s="180">
        <f>COUNTIF(A$1:A888,A888)</f>
        <v>28</v>
      </c>
      <c r="C888" s="180">
        <f t="array" aca="1" ref="C888" ca="1">INDIRECT("'"&amp;A888&amp;"'!F"&amp;B888+59)</f>
        <v>0</v>
      </c>
      <c r="D888" s="180">
        <f t="array" aca="1" ref="D888" ca="1">INDIRECT("'"&amp;$A888&amp;"'!O"&amp;$B888+59)</f>
        <v>0</v>
      </c>
      <c r="E888" s="180">
        <f t="array" aca="1" ref="E888" ca="1">INDIRECT("'"&amp;$A888&amp;"'!P"&amp;$B888+59)</f>
        <v>0</v>
      </c>
      <c r="F888" s="180">
        <f t="array" aca="1" ref="F888" ca="1">INDIRECT("'"&amp;$A888&amp;"'!Q"&amp;$B888+59)</f>
        <v>0</v>
      </c>
      <c r="G888" s="180">
        <f t="array" aca="1" ref="G888" ca="1">INDIRECT("'"&amp;$A888&amp;"'!R"&amp;$B888+59)</f>
        <v>0</v>
      </c>
      <c r="H888" s="180">
        <f t="array" aca="1" ref="H888" ca="1">INDIRECT("'"&amp;$A888&amp;"'!S"&amp;$B888+59)</f>
        <v>0</v>
      </c>
      <c r="I888" s="180">
        <f t="array" aca="1" ref="I888" ca="1">INDIRECT("'"&amp;$A888&amp;"'!t"&amp;$B888+59)</f>
        <v>0</v>
      </c>
    </row>
    <row r="889" spans="1:9" x14ac:dyDescent="0.35">
      <c r="A889" s="180">
        <f t="shared" si="14"/>
        <v>22</v>
      </c>
      <c r="B889" s="180">
        <f>COUNTIF(A$1:A889,A889)</f>
        <v>29</v>
      </c>
      <c r="C889" s="180">
        <f t="array" aca="1" ref="C889" ca="1">INDIRECT("'"&amp;A889&amp;"'!F"&amp;B889+59)</f>
        <v>0</v>
      </c>
      <c r="D889" s="180">
        <f t="array" aca="1" ref="D889" ca="1">INDIRECT("'"&amp;$A889&amp;"'!O"&amp;$B889+59)</f>
        <v>0</v>
      </c>
      <c r="E889" s="180">
        <f t="array" aca="1" ref="E889" ca="1">INDIRECT("'"&amp;$A889&amp;"'!P"&amp;$B889+59)</f>
        <v>0</v>
      </c>
      <c r="F889" s="180">
        <f t="array" aca="1" ref="F889" ca="1">INDIRECT("'"&amp;$A889&amp;"'!Q"&amp;$B889+59)</f>
        <v>0</v>
      </c>
      <c r="G889" s="180">
        <f t="array" aca="1" ref="G889" ca="1">INDIRECT("'"&amp;$A889&amp;"'!R"&amp;$B889+59)</f>
        <v>0</v>
      </c>
      <c r="H889" s="180">
        <f t="array" aca="1" ref="H889" ca="1">INDIRECT("'"&amp;$A889&amp;"'!S"&amp;$B889+59)</f>
        <v>0</v>
      </c>
      <c r="I889" s="180">
        <f t="array" aca="1" ref="I889" ca="1">INDIRECT("'"&amp;$A889&amp;"'!t"&amp;$B889+59)</f>
        <v>0</v>
      </c>
    </row>
    <row r="890" spans="1:9" x14ac:dyDescent="0.35">
      <c r="A890" s="180">
        <f t="shared" si="14"/>
        <v>22</v>
      </c>
      <c r="B890" s="180">
        <f>COUNTIF(A$1:A890,A890)</f>
        <v>30</v>
      </c>
      <c r="C890" s="180">
        <f t="array" aca="1" ref="C890" ca="1">INDIRECT("'"&amp;A890&amp;"'!F"&amp;B890+59)</f>
        <v>0</v>
      </c>
      <c r="D890" s="180">
        <f t="array" aca="1" ref="D890" ca="1">INDIRECT("'"&amp;$A890&amp;"'!O"&amp;$B890+59)</f>
        <v>0</v>
      </c>
      <c r="E890" s="180">
        <f t="array" aca="1" ref="E890" ca="1">INDIRECT("'"&amp;$A890&amp;"'!P"&amp;$B890+59)</f>
        <v>0</v>
      </c>
      <c r="F890" s="180">
        <f t="array" aca="1" ref="F890" ca="1">INDIRECT("'"&amp;$A890&amp;"'!Q"&amp;$B890+59)</f>
        <v>0</v>
      </c>
      <c r="G890" s="180">
        <f t="array" aca="1" ref="G890" ca="1">INDIRECT("'"&amp;$A890&amp;"'!R"&amp;$B890+59)</f>
        <v>0</v>
      </c>
      <c r="H890" s="180">
        <f t="array" aca="1" ref="H890" ca="1">INDIRECT("'"&amp;$A890&amp;"'!S"&amp;$B890+59)</f>
        <v>0</v>
      </c>
      <c r="I890" s="180">
        <f t="array" aca="1" ref="I890" ca="1">INDIRECT("'"&amp;$A890&amp;"'!t"&amp;$B890+59)</f>
        <v>0</v>
      </c>
    </row>
    <row r="891" spans="1:9" x14ac:dyDescent="0.35">
      <c r="A891" s="180">
        <f t="shared" si="14"/>
        <v>22</v>
      </c>
      <c r="B891" s="180">
        <f>COUNTIF(A$1:A891,A891)</f>
        <v>31</v>
      </c>
      <c r="C891" s="180">
        <f t="array" aca="1" ref="C891" ca="1">INDIRECT("'"&amp;A891&amp;"'!F"&amp;B891+59)</f>
        <v>0</v>
      </c>
      <c r="D891" s="180">
        <f t="array" aca="1" ref="D891" ca="1">INDIRECT("'"&amp;$A891&amp;"'!O"&amp;$B891+59)</f>
        <v>0</v>
      </c>
      <c r="E891" s="180">
        <f t="array" aca="1" ref="E891" ca="1">INDIRECT("'"&amp;$A891&amp;"'!P"&amp;$B891+59)</f>
        <v>0</v>
      </c>
      <c r="F891" s="180">
        <f t="array" aca="1" ref="F891" ca="1">INDIRECT("'"&amp;$A891&amp;"'!Q"&amp;$B891+59)</f>
        <v>0</v>
      </c>
      <c r="G891" s="180">
        <f t="array" aca="1" ref="G891" ca="1">INDIRECT("'"&amp;$A891&amp;"'!R"&amp;$B891+59)</f>
        <v>0</v>
      </c>
      <c r="H891" s="180">
        <f t="array" aca="1" ref="H891" ca="1">INDIRECT("'"&amp;$A891&amp;"'!S"&amp;$B891+59)</f>
        <v>0</v>
      </c>
      <c r="I891" s="180">
        <f t="array" aca="1" ref="I891" ca="1">INDIRECT("'"&amp;$A891&amp;"'!t"&amp;$B891+59)</f>
        <v>0</v>
      </c>
    </row>
    <row r="892" spans="1:9" x14ac:dyDescent="0.35">
      <c r="A892" s="180">
        <f t="shared" si="14"/>
        <v>22</v>
      </c>
      <c r="B892" s="180">
        <f>COUNTIF(A$1:A892,A892)</f>
        <v>32</v>
      </c>
      <c r="C892" s="180">
        <f t="array" aca="1" ref="C892" ca="1">INDIRECT("'"&amp;A892&amp;"'!F"&amp;B892+59)</f>
        <v>0</v>
      </c>
      <c r="D892" s="180">
        <f t="array" aca="1" ref="D892" ca="1">INDIRECT("'"&amp;$A892&amp;"'!O"&amp;$B892+59)</f>
        <v>0</v>
      </c>
      <c r="E892" s="180">
        <f t="array" aca="1" ref="E892" ca="1">INDIRECT("'"&amp;$A892&amp;"'!P"&amp;$B892+59)</f>
        <v>0</v>
      </c>
      <c r="F892" s="180">
        <f t="array" aca="1" ref="F892" ca="1">INDIRECT("'"&amp;$A892&amp;"'!Q"&amp;$B892+59)</f>
        <v>0</v>
      </c>
      <c r="G892" s="180">
        <f t="array" aca="1" ref="G892" ca="1">INDIRECT("'"&amp;$A892&amp;"'!R"&amp;$B892+59)</f>
        <v>0</v>
      </c>
      <c r="H892" s="180">
        <f t="array" aca="1" ref="H892" ca="1">INDIRECT("'"&amp;$A892&amp;"'!S"&amp;$B892+59)</f>
        <v>0</v>
      </c>
      <c r="I892" s="180">
        <f t="array" aca="1" ref="I892" ca="1">INDIRECT("'"&amp;$A892&amp;"'!t"&amp;$B892+59)</f>
        <v>0</v>
      </c>
    </row>
    <row r="893" spans="1:9" x14ac:dyDescent="0.35">
      <c r="A893" s="180">
        <f t="shared" si="14"/>
        <v>22</v>
      </c>
      <c r="B893" s="180">
        <f>COUNTIF(A$1:A893,A893)</f>
        <v>33</v>
      </c>
      <c r="C893" s="180">
        <f t="array" aca="1" ref="C893" ca="1">INDIRECT("'"&amp;A893&amp;"'!F"&amp;B893+59)</f>
        <v>0</v>
      </c>
      <c r="D893" s="180">
        <f t="array" aca="1" ref="D893" ca="1">INDIRECT("'"&amp;$A893&amp;"'!O"&amp;$B893+59)</f>
        <v>0</v>
      </c>
      <c r="E893" s="180">
        <f t="array" aca="1" ref="E893" ca="1">INDIRECT("'"&amp;$A893&amp;"'!P"&amp;$B893+59)</f>
        <v>0</v>
      </c>
      <c r="F893" s="180">
        <f t="array" aca="1" ref="F893" ca="1">INDIRECT("'"&amp;$A893&amp;"'!Q"&amp;$B893+59)</f>
        <v>0</v>
      </c>
      <c r="G893" s="180">
        <f t="array" aca="1" ref="G893" ca="1">INDIRECT("'"&amp;$A893&amp;"'!R"&amp;$B893+59)</f>
        <v>0</v>
      </c>
      <c r="H893" s="180">
        <f t="array" aca="1" ref="H893" ca="1">INDIRECT("'"&amp;$A893&amp;"'!S"&amp;$B893+59)</f>
        <v>0</v>
      </c>
      <c r="I893" s="180">
        <f t="array" aca="1" ref="I893" ca="1">INDIRECT("'"&amp;$A893&amp;"'!t"&amp;$B893+59)</f>
        <v>0</v>
      </c>
    </row>
    <row r="894" spans="1:9" x14ac:dyDescent="0.35">
      <c r="A894" s="180">
        <f t="shared" si="14"/>
        <v>22</v>
      </c>
      <c r="B894" s="180">
        <f>COUNTIF(A$1:A894,A894)</f>
        <v>34</v>
      </c>
      <c r="C894" s="180">
        <f t="array" aca="1" ref="C894" ca="1">INDIRECT("'"&amp;A894&amp;"'!F"&amp;B894+59)</f>
        <v>0</v>
      </c>
      <c r="D894" s="180">
        <f t="array" aca="1" ref="D894" ca="1">INDIRECT("'"&amp;$A894&amp;"'!O"&amp;$B894+59)</f>
        <v>0</v>
      </c>
      <c r="E894" s="180">
        <f t="array" aca="1" ref="E894" ca="1">INDIRECT("'"&amp;$A894&amp;"'!P"&amp;$B894+59)</f>
        <v>0</v>
      </c>
      <c r="F894" s="180">
        <f t="array" aca="1" ref="F894" ca="1">INDIRECT("'"&amp;$A894&amp;"'!Q"&amp;$B894+59)</f>
        <v>0</v>
      </c>
      <c r="G894" s="180">
        <f t="array" aca="1" ref="G894" ca="1">INDIRECT("'"&amp;$A894&amp;"'!R"&amp;$B894+59)</f>
        <v>0</v>
      </c>
      <c r="H894" s="180">
        <f t="array" aca="1" ref="H894" ca="1">INDIRECT("'"&amp;$A894&amp;"'!S"&amp;$B894+59)</f>
        <v>0</v>
      </c>
      <c r="I894" s="180">
        <f t="array" aca="1" ref="I894" ca="1">INDIRECT("'"&amp;$A894&amp;"'!t"&amp;$B894+59)</f>
        <v>0</v>
      </c>
    </row>
    <row r="895" spans="1:9" x14ac:dyDescent="0.35">
      <c r="A895" s="180">
        <f t="shared" si="14"/>
        <v>22</v>
      </c>
      <c r="B895" s="180">
        <f>COUNTIF(A$1:A895,A895)</f>
        <v>35</v>
      </c>
      <c r="C895" s="180">
        <f t="array" aca="1" ref="C895" ca="1">INDIRECT("'"&amp;A895&amp;"'!F"&amp;B895+59)</f>
        <v>0</v>
      </c>
      <c r="D895" s="180">
        <f t="array" aca="1" ref="D895" ca="1">INDIRECT("'"&amp;$A895&amp;"'!O"&amp;$B895+59)</f>
        <v>0</v>
      </c>
      <c r="E895" s="180">
        <f t="array" aca="1" ref="E895" ca="1">INDIRECT("'"&amp;$A895&amp;"'!P"&amp;$B895+59)</f>
        <v>0</v>
      </c>
      <c r="F895" s="180">
        <f t="array" aca="1" ref="F895" ca="1">INDIRECT("'"&amp;$A895&amp;"'!Q"&amp;$B895+59)</f>
        <v>0</v>
      </c>
      <c r="G895" s="180">
        <f t="array" aca="1" ref="G895" ca="1">INDIRECT("'"&amp;$A895&amp;"'!R"&amp;$B895+59)</f>
        <v>0</v>
      </c>
      <c r="H895" s="180">
        <f t="array" aca="1" ref="H895" ca="1">INDIRECT("'"&amp;$A895&amp;"'!S"&amp;$B895+59)</f>
        <v>0</v>
      </c>
      <c r="I895" s="180">
        <f t="array" aca="1" ref="I895" ca="1">INDIRECT("'"&amp;$A895&amp;"'!t"&amp;$B895+59)</f>
        <v>0</v>
      </c>
    </row>
    <row r="896" spans="1:9" x14ac:dyDescent="0.35">
      <c r="A896" s="180">
        <f t="shared" si="14"/>
        <v>22</v>
      </c>
      <c r="B896" s="180">
        <f>COUNTIF(A$1:A896,A896)</f>
        <v>36</v>
      </c>
      <c r="C896" s="180">
        <f t="array" aca="1" ref="C896" ca="1">INDIRECT("'"&amp;A896&amp;"'!F"&amp;B896+59)</f>
        <v>0</v>
      </c>
      <c r="D896" s="180">
        <f t="array" aca="1" ref="D896" ca="1">INDIRECT("'"&amp;$A896&amp;"'!O"&amp;$B896+59)</f>
        <v>0</v>
      </c>
      <c r="E896" s="180">
        <f t="array" aca="1" ref="E896" ca="1">INDIRECT("'"&amp;$A896&amp;"'!P"&amp;$B896+59)</f>
        <v>0</v>
      </c>
      <c r="F896" s="180">
        <f t="array" aca="1" ref="F896" ca="1">INDIRECT("'"&amp;$A896&amp;"'!Q"&amp;$B896+59)</f>
        <v>0</v>
      </c>
      <c r="G896" s="180">
        <f t="array" aca="1" ref="G896" ca="1">INDIRECT("'"&amp;$A896&amp;"'!R"&amp;$B896+59)</f>
        <v>0</v>
      </c>
      <c r="H896" s="180">
        <f t="array" aca="1" ref="H896" ca="1">INDIRECT("'"&amp;$A896&amp;"'!S"&amp;$B896+59)</f>
        <v>0</v>
      </c>
      <c r="I896" s="180">
        <f t="array" aca="1" ref="I896" ca="1">INDIRECT("'"&amp;$A896&amp;"'!t"&amp;$B896+59)</f>
        <v>0</v>
      </c>
    </row>
    <row r="897" spans="1:9" x14ac:dyDescent="0.35">
      <c r="A897" s="180">
        <f t="shared" si="14"/>
        <v>22</v>
      </c>
      <c r="B897" s="180">
        <f>COUNTIF(A$1:A897,A897)</f>
        <v>37</v>
      </c>
      <c r="C897" s="180">
        <f t="array" aca="1" ref="C897" ca="1">INDIRECT("'"&amp;A897&amp;"'!F"&amp;B897+59)</f>
        <v>0</v>
      </c>
      <c r="D897" s="180">
        <f t="array" aca="1" ref="D897" ca="1">INDIRECT("'"&amp;$A897&amp;"'!O"&amp;$B897+59)</f>
        <v>0</v>
      </c>
      <c r="E897" s="180">
        <f t="array" aca="1" ref="E897" ca="1">INDIRECT("'"&amp;$A897&amp;"'!P"&amp;$B897+59)</f>
        <v>0</v>
      </c>
      <c r="F897" s="180">
        <f t="array" aca="1" ref="F897" ca="1">INDIRECT("'"&amp;$A897&amp;"'!Q"&amp;$B897+59)</f>
        <v>0</v>
      </c>
      <c r="G897" s="180">
        <f t="array" aca="1" ref="G897" ca="1">INDIRECT("'"&amp;$A897&amp;"'!R"&amp;$B897+59)</f>
        <v>0</v>
      </c>
      <c r="H897" s="180">
        <f t="array" aca="1" ref="H897" ca="1">INDIRECT("'"&amp;$A897&amp;"'!S"&amp;$B897+59)</f>
        <v>0</v>
      </c>
      <c r="I897" s="180">
        <f t="array" aca="1" ref="I897" ca="1">INDIRECT("'"&amp;$A897&amp;"'!t"&amp;$B897+59)</f>
        <v>0</v>
      </c>
    </row>
    <row r="898" spans="1:9" x14ac:dyDescent="0.35">
      <c r="A898" s="180">
        <f t="shared" ref="A898:A961" si="15">ROUNDDOWN(((ROW()+41)/41),0)</f>
        <v>22</v>
      </c>
      <c r="B898" s="180">
        <f>COUNTIF(A$1:A898,A898)</f>
        <v>38</v>
      </c>
      <c r="C898" s="180">
        <f t="array" aca="1" ref="C898" ca="1">INDIRECT("'"&amp;A898&amp;"'!F"&amp;B898+59)</f>
        <v>0</v>
      </c>
      <c r="D898" s="180">
        <f t="array" aca="1" ref="D898" ca="1">INDIRECT("'"&amp;$A898&amp;"'!O"&amp;$B898+59)</f>
        <v>0</v>
      </c>
      <c r="E898" s="180">
        <f t="array" aca="1" ref="E898" ca="1">INDIRECT("'"&amp;$A898&amp;"'!P"&amp;$B898+59)</f>
        <v>0</v>
      </c>
      <c r="F898" s="180">
        <f t="array" aca="1" ref="F898" ca="1">INDIRECT("'"&amp;$A898&amp;"'!Q"&amp;$B898+59)</f>
        <v>0</v>
      </c>
      <c r="G898" s="180">
        <f t="array" aca="1" ref="G898" ca="1">INDIRECT("'"&amp;$A898&amp;"'!R"&amp;$B898+59)</f>
        <v>0</v>
      </c>
      <c r="H898" s="180">
        <f t="array" aca="1" ref="H898" ca="1">INDIRECT("'"&amp;$A898&amp;"'!S"&amp;$B898+59)</f>
        <v>0</v>
      </c>
      <c r="I898" s="180">
        <f t="array" aca="1" ref="I898" ca="1">INDIRECT("'"&amp;$A898&amp;"'!t"&amp;$B898+59)</f>
        <v>0</v>
      </c>
    </row>
    <row r="899" spans="1:9" x14ac:dyDescent="0.35">
      <c r="A899" s="180">
        <f t="shared" si="15"/>
        <v>22</v>
      </c>
      <c r="B899" s="180">
        <f>COUNTIF(A$1:A899,A899)</f>
        <v>39</v>
      </c>
      <c r="C899" s="180">
        <f t="array" aca="1" ref="C899" ca="1">INDIRECT("'"&amp;A899&amp;"'!F"&amp;B899+59)</f>
        <v>0</v>
      </c>
      <c r="D899" s="180">
        <f t="array" aca="1" ref="D899" ca="1">INDIRECT("'"&amp;$A899&amp;"'!O"&amp;$B899+59)</f>
        <v>0</v>
      </c>
      <c r="E899" s="180">
        <f t="array" aca="1" ref="E899" ca="1">INDIRECT("'"&amp;$A899&amp;"'!P"&amp;$B899+59)</f>
        <v>0</v>
      </c>
      <c r="F899" s="180">
        <f t="array" aca="1" ref="F899" ca="1">INDIRECT("'"&amp;$A899&amp;"'!Q"&amp;$B899+59)</f>
        <v>0</v>
      </c>
      <c r="G899" s="180">
        <f t="array" aca="1" ref="G899" ca="1">INDIRECT("'"&amp;$A899&amp;"'!R"&amp;$B899+59)</f>
        <v>0</v>
      </c>
      <c r="H899" s="180">
        <f t="array" aca="1" ref="H899" ca="1">INDIRECT("'"&amp;$A899&amp;"'!S"&amp;$B899+59)</f>
        <v>0</v>
      </c>
      <c r="I899" s="180">
        <f t="array" aca="1" ref="I899" ca="1">INDIRECT("'"&amp;$A899&amp;"'!t"&amp;$B899+59)</f>
        <v>0</v>
      </c>
    </row>
    <row r="900" spans="1:9" x14ac:dyDescent="0.35">
      <c r="A900" s="180">
        <f t="shared" si="15"/>
        <v>22</v>
      </c>
      <c r="B900" s="180">
        <f>COUNTIF(A$1:A900,A900)</f>
        <v>40</v>
      </c>
      <c r="C900" s="180">
        <f t="array" aca="1" ref="C900" ca="1">INDIRECT("'"&amp;A900&amp;"'!F"&amp;B900+59)</f>
        <v>0</v>
      </c>
      <c r="D900" s="180">
        <f t="array" aca="1" ref="D900" ca="1">INDIRECT("'"&amp;$A900&amp;"'!O"&amp;$B900+59)</f>
        <v>0</v>
      </c>
      <c r="E900" s="180">
        <f t="array" aca="1" ref="E900" ca="1">INDIRECT("'"&amp;$A900&amp;"'!P"&amp;$B900+59)</f>
        <v>0</v>
      </c>
      <c r="F900" s="180">
        <f t="array" aca="1" ref="F900" ca="1">INDIRECT("'"&amp;$A900&amp;"'!Q"&amp;$B900+59)</f>
        <v>0</v>
      </c>
      <c r="G900" s="180">
        <f t="array" aca="1" ref="G900" ca="1">INDIRECT("'"&amp;$A900&amp;"'!R"&amp;$B900+59)</f>
        <v>0</v>
      </c>
      <c r="H900" s="180">
        <f t="array" aca="1" ref="H900" ca="1">INDIRECT("'"&amp;$A900&amp;"'!S"&amp;$B900+59)</f>
        <v>0</v>
      </c>
      <c r="I900" s="180">
        <f t="array" aca="1" ref="I900" ca="1">INDIRECT("'"&amp;$A900&amp;"'!t"&amp;$B900+59)</f>
        <v>0</v>
      </c>
    </row>
    <row r="901" spans="1:9" x14ac:dyDescent="0.35">
      <c r="A901" s="180">
        <f t="shared" si="15"/>
        <v>22</v>
      </c>
      <c r="B901" s="180">
        <f>COUNTIF(A$1:A901,A901)</f>
        <v>41</v>
      </c>
      <c r="C901" s="180">
        <f t="array" aca="1" ref="C901" ca="1">INDIRECT("'"&amp;A901&amp;"'!F"&amp;B901+59)</f>
        <v>0</v>
      </c>
      <c r="D901" s="180">
        <f t="array" aca="1" ref="D901" ca="1">INDIRECT("'"&amp;$A901&amp;"'!O"&amp;$B901+59)</f>
        <v>0</v>
      </c>
      <c r="E901" s="180">
        <f t="array" aca="1" ref="E901" ca="1">INDIRECT("'"&amp;$A901&amp;"'!P"&amp;$B901+59)</f>
        <v>0</v>
      </c>
      <c r="F901" s="180">
        <f t="array" aca="1" ref="F901" ca="1">INDIRECT("'"&amp;$A901&amp;"'!Q"&amp;$B901+59)</f>
        <v>0</v>
      </c>
      <c r="G901" s="180">
        <f t="array" aca="1" ref="G901" ca="1">INDIRECT("'"&amp;$A901&amp;"'!R"&amp;$B901+59)</f>
        <v>0</v>
      </c>
      <c r="H901" s="180">
        <f t="array" aca="1" ref="H901" ca="1">INDIRECT("'"&amp;$A901&amp;"'!S"&amp;$B901+59)</f>
        <v>0</v>
      </c>
      <c r="I901" s="180">
        <f t="array" aca="1" ref="I901" ca="1">INDIRECT("'"&amp;$A901&amp;"'!t"&amp;$B901+59)</f>
        <v>0</v>
      </c>
    </row>
    <row r="902" spans="1:9" x14ac:dyDescent="0.35">
      <c r="A902" s="180">
        <f t="shared" si="15"/>
        <v>23</v>
      </c>
      <c r="B902" s="180">
        <f>COUNTIF(A$1:A902,A902)</f>
        <v>1</v>
      </c>
      <c r="C902" s="180">
        <f t="array" aca="1" ref="C902" ca="1">INDIRECT("'"&amp;A902&amp;"'!F"&amp;B902+59)</f>
        <v>0</v>
      </c>
      <c r="D902" s="180">
        <f t="array" aca="1" ref="D902" ca="1">INDIRECT("'"&amp;$A902&amp;"'!O"&amp;$B902+59)</f>
        <v>0</v>
      </c>
      <c r="E902" s="180">
        <f t="array" aca="1" ref="E902" ca="1">INDIRECT("'"&amp;$A902&amp;"'!P"&amp;$B902+59)</f>
        <v>0</v>
      </c>
      <c r="F902" s="180">
        <f t="array" aca="1" ref="F902" ca="1">INDIRECT("'"&amp;$A902&amp;"'!Q"&amp;$B902+59)</f>
        <v>0</v>
      </c>
      <c r="G902" s="180">
        <f t="array" aca="1" ref="G902" ca="1">INDIRECT("'"&amp;$A902&amp;"'!R"&amp;$B902+59)</f>
        <v>0</v>
      </c>
      <c r="H902" s="180">
        <f t="array" aca="1" ref="H902" ca="1">INDIRECT("'"&amp;$A902&amp;"'!S"&amp;$B902+59)</f>
        <v>0</v>
      </c>
      <c r="I902" s="180">
        <f t="array" aca="1" ref="I902" ca="1">INDIRECT("'"&amp;$A902&amp;"'!t"&amp;$B902+59)</f>
        <v>0</v>
      </c>
    </row>
    <row r="903" spans="1:9" x14ac:dyDescent="0.35">
      <c r="A903" s="180">
        <f t="shared" si="15"/>
        <v>23</v>
      </c>
      <c r="B903" s="180">
        <f>COUNTIF(A$1:A903,A903)</f>
        <v>2</v>
      </c>
      <c r="C903" s="180">
        <f t="array" aca="1" ref="C903" ca="1">INDIRECT("'"&amp;A903&amp;"'!F"&amp;B903+59)</f>
        <v>0</v>
      </c>
      <c r="D903" s="180">
        <f t="array" aca="1" ref="D903" ca="1">INDIRECT("'"&amp;$A903&amp;"'!O"&amp;$B903+59)</f>
        <v>0</v>
      </c>
      <c r="E903" s="180">
        <f t="array" aca="1" ref="E903" ca="1">INDIRECT("'"&amp;$A903&amp;"'!P"&amp;$B903+59)</f>
        <v>0</v>
      </c>
      <c r="F903" s="180">
        <f t="array" aca="1" ref="F903" ca="1">INDIRECT("'"&amp;$A903&amp;"'!Q"&amp;$B903+59)</f>
        <v>0</v>
      </c>
      <c r="G903" s="180">
        <f t="array" aca="1" ref="G903" ca="1">INDIRECT("'"&amp;$A903&amp;"'!R"&amp;$B903+59)</f>
        <v>0</v>
      </c>
      <c r="H903" s="180">
        <f t="array" aca="1" ref="H903" ca="1">INDIRECT("'"&amp;$A903&amp;"'!S"&amp;$B903+59)</f>
        <v>0</v>
      </c>
      <c r="I903" s="180">
        <f t="array" aca="1" ref="I903" ca="1">INDIRECT("'"&amp;$A903&amp;"'!t"&amp;$B903+59)</f>
        <v>0</v>
      </c>
    </row>
    <row r="904" spans="1:9" x14ac:dyDescent="0.35">
      <c r="A904" s="180">
        <f t="shared" si="15"/>
        <v>23</v>
      </c>
      <c r="B904" s="180">
        <f>COUNTIF(A$1:A904,A904)</f>
        <v>3</v>
      </c>
      <c r="C904" s="180">
        <f t="array" aca="1" ref="C904" ca="1">INDIRECT("'"&amp;A904&amp;"'!F"&amp;B904+59)</f>
        <v>0</v>
      </c>
      <c r="D904" s="180">
        <f t="array" aca="1" ref="D904" ca="1">INDIRECT("'"&amp;$A904&amp;"'!O"&amp;$B904+59)</f>
        <v>0</v>
      </c>
      <c r="E904" s="180">
        <f t="array" aca="1" ref="E904" ca="1">INDIRECT("'"&amp;$A904&amp;"'!P"&amp;$B904+59)</f>
        <v>0</v>
      </c>
      <c r="F904" s="180">
        <f t="array" aca="1" ref="F904" ca="1">INDIRECT("'"&amp;$A904&amp;"'!Q"&amp;$B904+59)</f>
        <v>0</v>
      </c>
      <c r="G904" s="180">
        <f t="array" aca="1" ref="G904" ca="1">INDIRECT("'"&amp;$A904&amp;"'!R"&amp;$B904+59)</f>
        <v>0</v>
      </c>
      <c r="H904" s="180">
        <f t="array" aca="1" ref="H904" ca="1">INDIRECT("'"&amp;$A904&amp;"'!S"&amp;$B904+59)</f>
        <v>0</v>
      </c>
      <c r="I904" s="180">
        <f t="array" aca="1" ref="I904" ca="1">INDIRECT("'"&amp;$A904&amp;"'!t"&amp;$B904+59)</f>
        <v>0</v>
      </c>
    </row>
    <row r="905" spans="1:9" x14ac:dyDescent="0.35">
      <c r="A905" s="180">
        <f t="shared" si="15"/>
        <v>23</v>
      </c>
      <c r="B905" s="180">
        <f>COUNTIF(A$1:A905,A905)</f>
        <v>4</v>
      </c>
      <c r="C905" s="180">
        <f t="array" aca="1" ref="C905" ca="1">INDIRECT("'"&amp;A905&amp;"'!F"&amp;B905+59)</f>
        <v>0</v>
      </c>
      <c r="D905" s="180">
        <f t="array" aca="1" ref="D905" ca="1">INDIRECT("'"&amp;$A905&amp;"'!O"&amp;$B905+59)</f>
        <v>0</v>
      </c>
      <c r="E905" s="180">
        <f t="array" aca="1" ref="E905" ca="1">INDIRECT("'"&amp;$A905&amp;"'!P"&amp;$B905+59)</f>
        <v>0</v>
      </c>
      <c r="F905" s="180">
        <f t="array" aca="1" ref="F905" ca="1">INDIRECT("'"&amp;$A905&amp;"'!Q"&amp;$B905+59)</f>
        <v>0</v>
      </c>
      <c r="G905" s="180">
        <f t="array" aca="1" ref="G905" ca="1">INDIRECT("'"&amp;$A905&amp;"'!R"&amp;$B905+59)</f>
        <v>0</v>
      </c>
      <c r="H905" s="180">
        <f t="array" aca="1" ref="H905" ca="1">INDIRECT("'"&amp;$A905&amp;"'!S"&amp;$B905+59)</f>
        <v>0</v>
      </c>
      <c r="I905" s="180">
        <f t="array" aca="1" ref="I905" ca="1">INDIRECT("'"&amp;$A905&amp;"'!t"&amp;$B905+59)</f>
        <v>0</v>
      </c>
    </row>
    <row r="906" spans="1:9" x14ac:dyDescent="0.35">
      <c r="A906" s="180">
        <f t="shared" si="15"/>
        <v>23</v>
      </c>
      <c r="B906" s="180">
        <f>COUNTIF(A$1:A906,A906)</f>
        <v>5</v>
      </c>
      <c r="C906" s="180">
        <f t="array" aca="1" ref="C906" ca="1">INDIRECT("'"&amp;A906&amp;"'!F"&amp;B906+59)</f>
        <v>0</v>
      </c>
      <c r="D906" s="180">
        <f t="array" aca="1" ref="D906" ca="1">INDIRECT("'"&amp;$A906&amp;"'!O"&amp;$B906+59)</f>
        <v>0</v>
      </c>
      <c r="E906" s="180">
        <f t="array" aca="1" ref="E906" ca="1">INDIRECT("'"&amp;$A906&amp;"'!P"&amp;$B906+59)</f>
        <v>0</v>
      </c>
      <c r="F906" s="180">
        <f t="array" aca="1" ref="F906" ca="1">INDIRECT("'"&amp;$A906&amp;"'!Q"&amp;$B906+59)</f>
        <v>0</v>
      </c>
      <c r="G906" s="180">
        <f t="array" aca="1" ref="G906" ca="1">INDIRECT("'"&amp;$A906&amp;"'!R"&amp;$B906+59)</f>
        <v>0</v>
      </c>
      <c r="H906" s="180">
        <f t="array" aca="1" ref="H906" ca="1">INDIRECT("'"&amp;$A906&amp;"'!S"&amp;$B906+59)</f>
        <v>0</v>
      </c>
      <c r="I906" s="180">
        <f t="array" aca="1" ref="I906" ca="1">INDIRECT("'"&amp;$A906&amp;"'!t"&amp;$B906+59)</f>
        <v>0</v>
      </c>
    </row>
    <row r="907" spans="1:9" x14ac:dyDescent="0.35">
      <c r="A907" s="180">
        <f t="shared" si="15"/>
        <v>23</v>
      </c>
      <c r="B907" s="180">
        <f>COUNTIF(A$1:A907,A907)</f>
        <v>6</v>
      </c>
      <c r="C907" s="180">
        <f t="array" aca="1" ref="C907" ca="1">INDIRECT("'"&amp;A907&amp;"'!F"&amp;B907+59)</f>
        <v>0</v>
      </c>
      <c r="D907" s="180">
        <f t="array" aca="1" ref="D907" ca="1">INDIRECT("'"&amp;$A907&amp;"'!O"&amp;$B907+59)</f>
        <v>0</v>
      </c>
      <c r="E907" s="180">
        <f t="array" aca="1" ref="E907" ca="1">INDIRECT("'"&amp;$A907&amp;"'!P"&amp;$B907+59)</f>
        <v>0</v>
      </c>
      <c r="F907" s="180">
        <f t="array" aca="1" ref="F907" ca="1">INDIRECT("'"&amp;$A907&amp;"'!Q"&amp;$B907+59)</f>
        <v>0</v>
      </c>
      <c r="G907" s="180">
        <f t="array" aca="1" ref="G907" ca="1">INDIRECT("'"&amp;$A907&amp;"'!R"&amp;$B907+59)</f>
        <v>0</v>
      </c>
      <c r="H907" s="180">
        <f t="array" aca="1" ref="H907" ca="1">INDIRECT("'"&amp;$A907&amp;"'!S"&amp;$B907+59)</f>
        <v>0</v>
      </c>
      <c r="I907" s="180">
        <f t="array" aca="1" ref="I907" ca="1">INDIRECT("'"&amp;$A907&amp;"'!t"&amp;$B907+59)</f>
        <v>0</v>
      </c>
    </row>
    <row r="908" spans="1:9" x14ac:dyDescent="0.35">
      <c r="A908" s="180">
        <f t="shared" si="15"/>
        <v>23</v>
      </c>
      <c r="B908" s="180">
        <f>COUNTIF(A$1:A908,A908)</f>
        <v>7</v>
      </c>
      <c r="C908" s="180">
        <f t="array" aca="1" ref="C908" ca="1">INDIRECT("'"&amp;A908&amp;"'!F"&amp;B908+59)</f>
        <v>0</v>
      </c>
      <c r="D908" s="180">
        <f t="array" aca="1" ref="D908" ca="1">INDIRECT("'"&amp;$A908&amp;"'!O"&amp;$B908+59)</f>
        <v>0</v>
      </c>
      <c r="E908" s="180">
        <f t="array" aca="1" ref="E908" ca="1">INDIRECT("'"&amp;$A908&amp;"'!P"&amp;$B908+59)</f>
        <v>0</v>
      </c>
      <c r="F908" s="180">
        <f t="array" aca="1" ref="F908" ca="1">INDIRECT("'"&amp;$A908&amp;"'!Q"&amp;$B908+59)</f>
        <v>0</v>
      </c>
      <c r="G908" s="180">
        <f t="array" aca="1" ref="G908" ca="1">INDIRECT("'"&amp;$A908&amp;"'!R"&amp;$B908+59)</f>
        <v>0</v>
      </c>
      <c r="H908" s="180">
        <f t="array" aca="1" ref="H908" ca="1">INDIRECT("'"&amp;$A908&amp;"'!S"&amp;$B908+59)</f>
        <v>0</v>
      </c>
      <c r="I908" s="180">
        <f t="array" aca="1" ref="I908" ca="1">INDIRECT("'"&amp;$A908&amp;"'!t"&amp;$B908+59)</f>
        <v>0</v>
      </c>
    </row>
    <row r="909" spans="1:9" x14ac:dyDescent="0.35">
      <c r="A909" s="180">
        <f t="shared" si="15"/>
        <v>23</v>
      </c>
      <c r="B909" s="180">
        <f>COUNTIF(A$1:A909,A909)</f>
        <v>8</v>
      </c>
      <c r="C909" s="180">
        <f t="array" aca="1" ref="C909" ca="1">INDIRECT("'"&amp;A909&amp;"'!F"&amp;B909+59)</f>
        <v>0</v>
      </c>
      <c r="D909" s="180">
        <f t="array" aca="1" ref="D909" ca="1">INDIRECT("'"&amp;$A909&amp;"'!O"&amp;$B909+59)</f>
        <v>0</v>
      </c>
      <c r="E909" s="180">
        <f t="array" aca="1" ref="E909" ca="1">INDIRECT("'"&amp;$A909&amp;"'!P"&amp;$B909+59)</f>
        <v>0</v>
      </c>
      <c r="F909" s="180">
        <f t="array" aca="1" ref="F909" ca="1">INDIRECT("'"&amp;$A909&amp;"'!Q"&amp;$B909+59)</f>
        <v>0</v>
      </c>
      <c r="G909" s="180">
        <f t="array" aca="1" ref="G909" ca="1">INDIRECT("'"&amp;$A909&amp;"'!R"&amp;$B909+59)</f>
        <v>0</v>
      </c>
      <c r="H909" s="180">
        <f t="array" aca="1" ref="H909" ca="1">INDIRECT("'"&amp;$A909&amp;"'!S"&amp;$B909+59)</f>
        <v>0</v>
      </c>
      <c r="I909" s="180">
        <f t="array" aca="1" ref="I909" ca="1">INDIRECT("'"&amp;$A909&amp;"'!t"&amp;$B909+59)</f>
        <v>0</v>
      </c>
    </row>
    <row r="910" spans="1:9" x14ac:dyDescent="0.35">
      <c r="A910" s="180">
        <f t="shared" si="15"/>
        <v>23</v>
      </c>
      <c r="B910" s="180">
        <f>COUNTIF(A$1:A910,A910)</f>
        <v>9</v>
      </c>
      <c r="C910" s="180">
        <f t="array" aca="1" ref="C910" ca="1">INDIRECT("'"&amp;A910&amp;"'!F"&amp;B910+59)</f>
        <v>0</v>
      </c>
      <c r="D910" s="180">
        <f t="array" aca="1" ref="D910" ca="1">INDIRECT("'"&amp;$A910&amp;"'!O"&amp;$B910+59)</f>
        <v>0</v>
      </c>
      <c r="E910" s="180">
        <f t="array" aca="1" ref="E910" ca="1">INDIRECT("'"&amp;$A910&amp;"'!P"&amp;$B910+59)</f>
        <v>0</v>
      </c>
      <c r="F910" s="180">
        <f t="array" aca="1" ref="F910" ca="1">INDIRECT("'"&amp;$A910&amp;"'!Q"&amp;$B910+59)</f>
        <v>0</v>
      </c>
      <c r="G910" s="180">
        <f t="array" aca="1" ref="G910" ca="1">INDIRECT("'"&amp;$A910&amp;"'!R"&amp;$B910+59)</f>
        <v>0</v>
      </c>
      <c r="H910" s="180">
        <f t="array" aca="1" ref="H910" ca="1">INDIRECT("'"&amp;$A910&amp;"'!S"&amp;$B910+59)</f>
        <v>0</v>
      </c>
      <c r="I910" s="180">
        <f t="array" aca="1" ref="I910" ca="1">INDIRECT("'"&amp;$A910&amp;"'!t"&amp;$B910+59)</f>
        <v>0</v>
      </c>
    </row>
    <row r="911" spans="1:9" x14ac:dyDescent="0.35">
      <c r="A911" s="180">
        <f t="shared" si="15"/>
        <v>23</v>
      </c>
      <c r="B911" s="180">
        <f>COUNTIF(A$1:A911,A911)</f>
        <v>10</v>
      </c>
      <c r="C911" s="180">
        <f t="array" aca="1" ref="C911" ca="1">INDIRECT("'"&amp;A911&amp;"'!F"&amp;B911+59)</f>
        <v>0</v>
      </c>
      <c r="D911" s="180">
        <f t="array" aca="1" ref="D911" ca="1">INDIRECT("'"&amp;$A911&amp;"'!O"&amp;$B911+59)</f>
        <v>0</v>
      </c>
      <c r="E911" s="180">
        <f t="array" aca="1" ref="E911" ca="1">INDIRECT("'"&amp;$A911&amp;"'!P"&amp;$B911+59)</f>
        <v>0</v>
      </c>
      <c r="F911" s="180">
        <f t="array" aca="1" ref="F911" ca="1">INDIRECT("'"&amp;$A911&amp;"'!Q"&amp;$B911+59)</f>
        <v>0</v>
      </c>
      <c r="G911" s="180">
        <f t="array" aca="1" ref="G911" ca="1">INDIRECT("'"&amp;$A911&amp;"'!R"&amp;$B911+59)</f>
        <v>0</v>
      </c>
      <c r="H911" s="180">
        <f t="array" aca="1" ref="H911" ca="1">INDIRECT("'"&amp;$A911&amp;"'!S"&amp;$B911+59)</f>
        <v>0</v>
      </c>
      <c r="I911" s="180">
        <f t="array" aca="1" ref="I911" ca="1">INDIRECT("'"&amp;$A911&amp;"'!t"&amp;$B911+59)</f>
        <v>0</v>
      </c>
    </row>
    <row r="912" spans="1:9" x14ac:dyDescent="0.35">
      <c r="A912" s="180">
        <f t="shared" si="15"/>
        <v>23</v>
      </c>
      <c r="B912" s="180">
        <f>COUNTIF(A$1:A912,A912)</f>
        <v>11</v>
      </c>
      <c r="C912" s="180">
        <f t="array" aca="1" ref="C912" ca="1">INDIRECT("'"&amp;A912&amp;"'!F"&amp;B912+59)</f>
        <v>0</v>
      </c>
      <c r="D912" s="180">
        <f t="array" aca="1" ref="D912" ca="1">INDIRECT("'"&amp;$A912&amp;"'!O"&amp;$B912+59)</f>
        <v>0</v>
      </c>
      <c r="E912" s="180">
        <f t="array" aca="1" ref="E912" ca="1">INDIRECT("'"&amp;$A912&amp;"'!P"&amp;$B912+59)</f>
        <v>0</v>
      </c>
      <c r="F912" s="180">
        <f t="array" aca="1" ref="F912" ca="1">INDIRECT("'"&amp;$A912&amp;"'!Q"&amp;$B912+59)</f>
        <v>0</v>
      </c>
      <c r="G912" s="180">
        <f t="array" aca="1" ref="G912" ca="1">INDIRECT("'"&amp;$A912&amp;"'!R"&amp;$B912+59)</f>
        <v>0</v>
      </c>
      <c r="H912" s="180">
        <f t="array" aca="1" ref="H912" ca="1">INDIRECT("'"&amp;$A912&amp;"'!S"&amp;$B912+59)</f>
        <v>0</v>
      </c>
      <c r="I912" s="180">
        <f t="array" aca="1" ref="I912" ca="1">INDIRECT("'"&amp;$A912&amp;"'!t"&amp;$B912+59)</f>
        <v>0</v>
      </c>
    </row>
    <row r="913" spans="1:9" x14ac:dyDescent="0.35">
      <c r="A913" s="180">
        <f t="shared" si="15"/>
        <v>23</v>
      </c>
      <c r="B913" s="180">
        <f>COUNTIF(A$1:A913,A913)</f>
        <v>12</v>
      </c>
      <c r="C913" s="180">
        <f t="array" aca="1" ref="C913" ca="1">INDIRECT("'"&amp;A913&amp;"'!F"&amp;B913+59)</f>
        <v>0</v>
      </c>
      <c r="D913" s="180">
        <f t="array" aca="1" ref="D913" ca="1">INDIRECT("'"&amp;$A913&amp;"'!O"&amp;$B913+59)</f>
        <v>0</v>
      </c>
      <c r="E913" s="180">
        <f t="array" aca="1" ref="E913" ca="1">INDIRECT("'"&amp;$A913&amp;"'!P"&amp;$B913+59)</f>
        <v>0</v>
      </c>
      <c r="F913" s="180">
        <f t="array" aca="1" ref="F913" ca="1">INDIRECT("'"&amp;$A913&amp;"'!Q"&amp;$B913+59)</f>
        <v>0</v>
      </c>
      <c r="G913" s="180">
        <f t="array" aca="1" ref="G913" ca="1">INDIRECT("'"&amp;$A913&amp;"'!R"&amp;$B913+59)</f>
        <v>0</v>
      </c>
      <c r="H913" s="180">
        <f t="array" aca="1" ref="H913" ca="1">INDIRECT("'"&amp;$A913&amp;"'!S"&amp;$B913+59)</f>
        <v>0</v>
      </c>
      <c r="I913" s="180">
        <f t="array" aca="1" ref="I913" ca="1">INDIRECT("'"&amp;$A913&amp;"'!t"&amp;$B913+59)</f>
        <v>0</v>
      </c>
    </row>
    <row r="914" spans="1:9" x14ac:dyDescent="0.35">
      <c r="A914" s="180">
        <f t="shared" si="15"/>
        <v>23</v>
      </c>
      <c r="B914" s="180">
        <f>COUNTIF(A$1:A914,A914)</f>
        <v>13</v>
      </c>
      <c r="C914" s="180">
        <f t="array" aca="1" ref="C914" ca="1">INDIRECT("'"&amp;A914&amp;"'!F"&amp;B914+59)</f>
        <v>0</v>
      </c>
      <c r="D914" s="180">
        <f t="array" aca="1" ref="D914" ca="1">INDIRECT("'"&amp;$A914&amp;"'!O"&amp;$B914+59)</f>
        <v>0</v>
      </c>
      <c r="E914" s="180">
        <f t="array" aca="1" ref="E914" ca="1">INDIRECT("'"&amp;$A914&amp;"'!P"&amp;$B914+59)</f>
        <v>0</v>
      </c>
      <c r="F914" s="180">
        <f t="array" aca="1" ref="F914" ca="1">INDIRECT("'"&amp;$A914&amp;"'!Q"&amp;$B914+59)</f>
        <v>0</v>
      </c>
      <c r="G914" s="180">
        <f t="array" aca="1" ref="G914" ca="1">INDIRECT("'"&amp;$A914&amp;"'!R"&amp;$B914+59)</f>
        <v>0</v>
      </c>
      <c r="H914" s="180">
        <f t="array" aca="1" ref="H914" ca="1">INDIRECT("'"&amp;$A914&amp;"'!S"&amp;$B914+59)</f>
        <v>0</v>
      </c>
      <c r="I914" s="180">
        <f t="array" aca="1" ref="I914" ca="1">INDIRECT("'"&amp;$A914&amp;"'!t"&amp;$B914+59)</f>
        <v>0</v>
      </c>
    </row>
    <row r="915" spans="1:9" x14ac:dyDescent="0.35">
      <c r="A915" s="180">
        <f t="shared" si="15"/>
        <v>23</v>
      </c>
      <c r="B915" s="180">
        <f>COUNTIF(A$1:A915,A915)</f>
        <v>14</v>
      </c>
      <c r="C915" s="180">
        <f t="array" aca="1" ref="C915" ca="1">INDIRECT("'"&amp;A915&amp;"'!F"&amp;B915+59)</f>
        <v>0</v>
      </c>
      <c r="D915" s="180">
        <f t="array" aca="1" ref="D915" ca="1">INDIRECT("'"&amp;$A915&amp;"'!O"&amp;$B915+59)</f>
        <v>0</v>
      </c>
      <c r="E915" s="180">
        <f t="array" aca="1" ref="E915" ca="1">INDIRECT("'"&amp;$A915&amp;"'!P"&amp;$B915+59)</f>
        <v>0</v>
      </c>
      <c r="F915" s="180">
        <f t="array" aca="1" ref="F915" ca="1">INDIRECT("'"&amp;$A915&amp;"'!Q"&amp;$B915+59)</f>
        <v>0</v>
      </c>
      <c r="G915" s="180">
        <f t="array" aca="1" ref="G915" ca="1">INDIRECT("'"&amp;$A915&amp;"'!R"&amp;$B915+59)</f>
        <v>0</v>
      </c>
      <c r="H915" s="180">
        <f t="array" aca="1" ref="H915" ca="1">INDIRECT("'"&amp;$A915&amp;"'!S"&amp;$B915+59)</f>
        <v>0</v>
      </c>
      <c r="I915" s="180">
        <f t="array" aca="1" ref="I915" ca="1">INDIRECT("'"&amp;$A915&amp;"'!t"&amp;$B915+59)</f>
        <v>0</v>
      </c>
    </row>
    <row r="916" spans="1:9" x14ac:dyDescent="0.35">
      <c r="A916" s="180">
        <f t="shared" si="15"/>
        <v>23</v>
      </c>
      <c r="B916" s="180">
        <f>COUNTIF(A$1:A916,A916)</f>
        <v>15</v>
      </c>
      <c r="C916" s="180">
        <f t="array" aca="1" ref="C916" ca="1">INDIRECT("'"&amp;A916&amp;"'!F"&amp;B916+59)</f>
        <v>0</v>
      </c>
      <c r="D916" s="180">
        <f t="array" aca="1" ref="D916" ca="1">INDIRECT("'"&amp;$A916&amp;"'!O"&amp;$B916+59)</f>
        <v>0</v>
      </c>
      <c r="E916" s="180">
        <f t="array" aca="1" ref="E916" ca="1">INDIRECT("'"&amp;$A916&amp;"'!P"&amp;$B916+59)</f>
        <v>0</v>
      </c>
      <c r="F916" s="180">
        <f t="array" aca="1" ref="F916" ca="1">INDIRECT("'"&amp;$A916&amp;"'!Q"&amp;$B916+59)</f>
        <v>0</v>
      </c>
      <c r="G916" s="180">
        <f t="array" aca="1" ref="G916" ca="1">INDIRECT("'"&amp;$A916&amp;"'!R"&amp;$B916+59)</f>
        <v>0</v>
      </c>
      <c r="H916" s="180">
        <f t="array" aca="1" ref="H916" ca="1">INDIRECT("'"&amp;$A916&amp;"'!S"&amp;$B916+59)</f>
        <v>0</v>
      </c>
      <c r="I916" s="180">
        <f t="array" aca="1" ref="I916" ca="1">INDIRECT("'"&amp;$A916&amp;"'!t"&amp;$B916+59)</f>
        <v>0</v>
      </c>
    </row>
    <row r="917" spans="1:9" x14ac:dyDescent="0.35">
      <c r="A917" s="180">
        <f t="shared" si="15"/>
        <v>23</v>
      </c>
      <c r="B917" s="180">
        <f>COUNTIF(A$1:A917,A917)</f>
        <v>16</v>
      </c>
      <c r="C917" s="180">
        <f t="array" aca="1" ref="C917" ca="1">INDIRECT("'"&amp;A917&amp;"'!F"&amp;B917+59)</f>
        <v>0</v>
      </c>
      <c r="D917" s="180">
        <f t="array" aca="1" ref="D917" ca="1">INDIRECT("'"&amp;$A917&amp;"'!O"&amp;$B917+59)</f>
        <v>0</v>
      </c>
      <c r="E917" s="180">
        <f t="array" aca="1" ref="E917" ca="1">INDIRECT("'"&amp;$A917&amp;"'!P"&amp;$B917+59)</f>
        <v>0</v>
      </c>
      <c r="F917" s="180">
        <f t="array" aca="1" ref="F917" ca="1">INDIRECT("'"&amp;$A917&amp;"'!Q"&amp;$B917+59)</f>
        <v>0</v>
      </c>
      <c r="G917" s="180">
        <f t="array" aca="1" ref="G917" ca="1">INDIRECT("'"&amp;$A917&amp;"'!R"&amp;$B917+59)</f>
        <v>0</v>
      </c>
      <c r="H917" s="180">
        <f t="array" aca="1" ref="H917" ca="1">INDIRECT("'"&amp;$A917&amp;"'!S"&amp;$B917+59)</f>
        <v>0</v>
      </c>
      <c r="I917" s="180">
        <f t="array" aca="1" ref="I917" ca="1">INDIRECT("'"&amp;$A917&amp;"'!t"&amp;$B917+59)</f>
        <v>0</v>
      </c>
    </row>
    <row r="918" spans="1:9" x14ac:dyDescent="0.35">
      <c r="A918" s="180">
        <f t="shared" si="15"/>
        <v>23</v>
      </c>
      <c r="B918" s="180">
        <f>COUNTIF(A$1:A918,A918)</f>
        <v>17</v>
      </c>
      <c r="C918" s="180">
        <f t="array" aca="1" ref="C918" ca="1">INDIRECT("'"&amp;A918&amp;"'!F"&amp;B918+59)</f>
        <v>0</v>
      </c>
      <c r="D918" s="180">
        <f t="array" aca="1" ref="D918" ca="1">INDIRECT("'"&amp;$A918&amp;"'!O"&amp;$B918+59)</f>
        <v>0</v>
      </c>
      <c r="E918" s="180">
        <f t="array" aca="1" ref="E918" ca="1">INDIRECT("'"&amp;$A918&amp;"'!P"&amp;$B918+59)</f>
        <v>0</v>
      </c>
      <c r="F918" s="180">
        <f t="array" aca="1" ref="F918" ca="1">INDIRECT("'"&amp;$A918&amp;"'!Q"&amp;$B918+59)</f>
        <v>0</v>
      </c>
      <c r="G918" s="180">
        <f t="array" aca="1" ref="G918" ca="1">INDIRECT("'"&amp;$A918&amp;"'!R"&amp;$B918+59)</f>
        <v>0</v>
      </c>
      <c r="H918" s="180">
        <f t="array" aca="1" ref="H918" ca="1">INDIRECT("'"&amp;$A918&amp;"'!S"&amp;$B918+59)</f>
        <v>0</v>
      </c>
      <c r="I918" s="180">
        <f t="array" aca="1" ref="I918" ca="1">INDIRECT("'"&amp;$A918&amp;"'!t"&amp;$B918+59)</f>
        <v>0</v>
      </c>
    </row>
    <row r="919" spans="1:9" x14ac:dyDescent="0.35">
      <c r="A919" s="180">
        <f t="shared" si="15"/>
        <v>23</v>
      </c>
      <c r="B919" s="180">
        <f>COUNTIF(A$1:A919,A919)</f>
        <v>18</v>
      </c>
      <c r="C919" s="180">
        <f t="array" aca="1" ref="C919" ca="1">INDIRECT("'"&amp;A919&amp;"'!F"&amp;B919+59)</f>
        <v>0</v>
      </c>
      <c r="D919" s="180">
        <f t="array" aca="1" ref="D919" ca="1">INDIRECT("'"&amp;$A919&amp;"'!O"&amp;$B919+59)</f>
        <v>0</v>
      </c>
      <c r="E919" s="180">
        <f t="array" aca="1" ref="E919" ca="1">INDIRECT("'"&amp;$A919&amp;"'!P"&amp;$B919+59)</f>
        <v>0</v>
      </c>
      <c r="F919" s="180">
        <f t="array" aca="1" ref="F919" ca="1">INDIRECT("'"&amp;$A919&amp;"'!Q"&amp;$B919+59)</f>
        <v>0</v>
      </c>
      <c r="G919" s="180">
        <f t="array" aca="1" ref="G919" ca="1">INDIRECT("'"&amp;$A919&amp;"'!R"&amp;$B919+59)</f>
        <v>0</v>
      </c>
      <c r="H919" s="180">
        <f t="array" aca="1" ref="H919" ca="1">INDIRECT("'"&amp;$A919&amp;"'!S"&amp;$B919+59)</f>
        <v>0</v>
      </c>
      <c r="I919" s="180">
        <f t="array" aca="1" ref="I919" ca="1">INDIRECT("'"&amp;$A919&amp;"'!t"&amp;$B919+59)</f>
        <v>0</v>
      </c>
    </row>
    <row r="920" spans="1:9" x14ac:dyDescent="0.35">
      <c r="A920" s="180">
        <f t="shared" si="15"/>
        <v>23</v>
      </c>
      <c r="B920" s="180">
        <f>COUNTIF(A$1:A920,A920)</f>
        <v>19</v>
      </c>
      <c r="C920" s="180">
        <f t="array" aca="1" ref="C920" ca="1">INDIRECT("'"&amp;A920&amp;"'!F"&amp;B920+59)</f>
        <v>0</v>
      </c>
      <c r="D920" s="180">
        <f t="array" aca="1" ref="D920" ca="1">INDIRECT("'"&amp;$A920&amp;"'!O"&amp;$B920+59)</f>
        <v>0</v>
      </c>
      <c r="E920" s="180">
        <f t="array" aca="1" ref="E920" ca="1">INDIRECT("'"&amp;$A920&amp;"'!P"&amp;$B920+59)</f>
        <v>0</v>
      </c>
      <c r="F920" s="180">
        <f t="array" aca="1" ref="F920" ca="1">INDIRECT("'"&amp;$A920&amp;"'!Q"&amp;$B920+59)</f>
        <v>0</v>
      </c>
      <c r="G920" s="180">
        <f t="array" aca="1" ref="G920" ca="1">INDIRECT("'"&amp;$A920&amp;"'!R"&amp;$B920+59)</f>
        <v>0</v>
      </c>
      <c r="H920" s="180">
        <f t="array" aca="1" ref="H920" ca="1">INDIRECT("'"&amp;$A920&amp;"'!S"&amp;$B920+59)</f>
        <v>0</v>
      </c>
      <c r="I920" s="180">
        <f t="array" aca="1" ref="I920" ca="1">INDIRECT("'"&amp;$A920&amp;"'!t"&amp;$B920+59)</f>
        <v>0</v>
      </c>
    </row>
    <row r="921" spans="1:9" x14ac:dyDescent="0.35">
      <c r="A921" s="180">
        <f t="shared" si="15"/>
        <v>23</v>
      </c>
      <c r="B921" s="180">
        <f>COUNTIF(A$1:A921,A921)</f>
        <v>20</v>
      </c>
      <c r="C921" s="180">
        <f t="array" aca="1" ref="C921" ca="1">INDIRECT("'"&amp;A921&amp;"'!F"&amp;B921+59)</f>
        <v>0</v>
      </c>
      <c r="D921" s="180">
        <f t="array" aca="1" ref="D921" ca="1">INDIRECT("'"&amp;$A921&amp;"'!O"&amp;$B921+59)</f>
        <v>0</v>
      </c>
      <c r="E921" s="180">
        <f t="array" aca="1" ref="E921" ca="1">INDIRECT("'"&amp;$A921&amp;"'!P"&amp;$B921+59)</f>
        <v>0</v>
      </c>
      <c r="F921" s="180">
        <f t="array" aca="1" ref="F921" ca="1">INDIRECT("'"&amp;$A921&amp;"'!Q"&amp;$B921+59)</f>
        <v>0</v>
      </c>
      <c r="G921" s="180">
        <f t="array" aca="1" ref="G921" ca="1">INDIRECT("'"&amp;$A921&amp;"'!R"&amp;$B921+59)</f>
        <v>0</v>
      </c>
      <c r="H921" s="180">
        <f t="array" aca="1" ref="H921" ca="1">INDIRECT("'"&amp;$A921&amp;"'!S"&amp;$B921+59)</f>
        <v>0</v>
      </c>
      <c r="I921" s="180">
        <f t="array" aca="1" ref="I921" ca="1">INDIRECT("'"&amp;$A921&amp;"'!t"&amp;$B921+59)</f>
        <v>0</v>
      </c>
    </row>
    <row r="922" spans="1:9" x14ac:dyDescent="0.35">
      <c r="A922" s="180">
        <f t="shared" si="15"/>
        <v>23</v>
      </c>
      <c r="B922" s="180">
        <f>COUNTIF(A$1:A922,A922)</f>
        <v>21</v>
      </c>
      <c r="C922" s="180">
        <f t="array" aca="1" ref="C922" ca="1">INDIRECT("'"&amp;A922&amp;"'!F"&amp;B922+59)</f>
        <v>0</v>
      </c>
      <c r="D922" s="180">
        <f t="array" aca="1" ref="D922" ca="1">INDIRECT("'"&amp;$A922&amp;"'!O"&amp;$B922+59)</f>
        <v>0</v>
      </c>
      <c r="E922" s="180">
        <f t="array" aca="1" ref="E922" ca="1">INDIRECT("'"&amp;$A922&amp;"'!P"&amp;$B922+59)</f>
        <v>0</v>
      </c>
      <c r="F922" s="180">
        <f t="array" aca="1" ref="F922" ca="1">INDIRECT("'"&amp;$A922&amp;"'!Q"&amp;$B922+59)</f>
        <v>0</v>
      </c>
      <c r="G922" s="180">
        <f t="array" aca="1" ref="G922" ca="1">INDIRECT("'"&amp;$A922&amp;"'!R"&amp;$B922+59)</f>
        <v>0</v>
      </c>
      <c r="H922" s="180">
        <f t="array" aca="1" ref="H922" ca="1">INDIRECT("'"&amp;$A922&amp;"'!S"&amp;$B922+59)</f>
        <v>0</v>
      </c>
      <c r="I922" s="180">
        <f t="array" aca="1" ref="I922" ca="1">INDIRECT("'"&amp;$A922&amp;"'!t"&amp;$B922+59)</f>
        <v>0</v>
      </c>
    </row>
    <row r="923" spans="1:9" x14ac:dyDescent="0.35">
      <c r="A923" s="180">
        <f t="shared" si="15"/>
        <v>23</v>
      </c>
      <c r="B923" s="180">
        <f>COUNTIF(A$1:A923,A923)</f>
        <v>22</v>
      </c>
      <c r="C923" s="180">
        <f t="array" aca="1" ref="C923" ca="1">INDIRECT("'"&amp;A923&amp;"'!F"&amp;B923+59)</f>
        <v>0</v>
      </c>
      <c r="D923" s="180">
        <f t="array" aca="1" ref="D923" ca="1">INDIRECT("'"&amp;$A923&amp;"'!O"&amp;$B923+59)</f>
        <v>0</v>
      </c>
      <c r="E923" s="180">
        <f t="array" aca="1" ref="E923" ca="1">INDIRECT("'"&amp;$A923&amp;"'!P"&amp;$B923+59)</f>
        <v>0</v>
      </c>
      <c r="F923" s="180">
        <f t="array" aca="1" ref="F923" ca="1">INDIRECT("'"&amp;$A923&amp;"'!Q"&amp;$B923+59)</f>
        <v>0</v>
      </c>
      <c r="G923" s="180">
        <f t="array" aca="1" ref="G923" ca="1">INDIRECT("'"&amp;$A923&amp;"'!R"&amp;$B923+59)</f>
        <v>0</v>
      </c>
      <c r="H923" s="180">
        <f t="array" aca="1" ref="H923" ca="1">INDIRECT("'"&amp;$A923&amp;"'!S"&amp;$B923+59)</f>
        <v>0</v>
      </c>
      <c r="I923" s="180">
        <f t="array" aca="1" ref="I923" ca="1">INDIRECT("'"&amp;$A923&amp;"'!t"&amp;$B923+59)</f>
        <v>0</v>
      </c>
    </row>
    <row r="924" spans="1:9" x14ac:dyDescent="0.35">
      <c r="A924" s="180">
        <f t="shared" si="15"/>
        <v>23</v>
      </c>
      <c r="B924" s="180">
        <f>COUNTIF(A$1:A924,A924)</f>
        <v>23</v>
      </c>
      <c r="C924" s="180">
        <f t="array" aca="1" ref="C924" ca="1">INDIRECT("'"&amp;A924&amp;"'!F"&amp;B924+59)</f>
        <v>0</v>
      </c>
      <c r="D924" s="180">
        <f t="array" aca="1" ref="D924" ca="1">INDIRECT("'"&amp;$A924&amp;"'!O"&amp;$B924+59)</f>
        <v>0</v>
      </c>
      <c r="E924" s="180">
        <f t="array" aca="1" ref="E924" ca="1">INDIRECT("'"&amp;$A924&amp;"'!P"&amp;$B924+59)</f>
        <v>0</v>
      </c>
      <c r="F924" s="180">
        <f t="array" aca="1" ref="F924" ca="1">INDIRECT("'"&amp;$A924&amp;"'!Q"&amp;$B924+59)</f>
        <v>0</v>
      </c>
      <c r="G924" s="180">
        <f t="array" aca="1" ref="G924" ca="1">INDIRECT("'"&amp;$A924&amp;"'!R"&amp;$B924+59)</f>
        <v>0</v>
      </c>
      <c r="H924" s="180">
        <f t="array" aca="1" ref="H924" ca="1">INDIRECT("'"&amp;$A924&amp;"'!S"&amp;$B924+59)</f>
        <v>0</v>
      </c>
      <c r="I924" s="180">
        <f t="array" aca="1" ref="I924" ca="1">INDIRECT("'"&amp;$A924&amp;"'!t"&amp;$B924+59)</f>
        <v>0</v>
      </c>
    </row>
    <row r="925" spans="1:9" x14ac:dyDescent="0.35">
      <c r="A925" s="180">
        <f t="shared" si="15"/>
        <v>23</v>
      </c>
      <c r="B925" s="180">
        <f>COUNTIF(A$1:A925,A925)</f>
        <v>24</v>
      </c>
      <c r="C925" s="180">
        <f t="array" aca="1" ref="C925" ca="1">INDIRECT("'"&amp;A925&amp;"'!F"&amp;B925+59)</f>
        <v>0</v>
      </c>
      <c r="D925" s="180">
        <f t="array" aca="1" ref="D925" ca="1">INDIRECT("'"&amp;$A925&amp;"'!O"&amp;$B925+59)</f>
        <v>0</v>
      </c>
      <c r="E925" s="180">
        <f t="array" aca="1" ref="E925" ca="1">INDIRECT("'"&amp;$A925&amp;"'!P"&amp;$B925+59)</f>
        <v>0</v>
      </c>
      <c r="F925" s="180">
        <f t="array" aca="1" ref="F925" ca="1">INDIRECT("'"&amp;$A925&amp;"'!Q"&amp;$B925+59)</f>
        <v>0</v>
      </c>
      <c r="G925" s="180">
        <f t="array" aca="1" ref="G925" ca="1">INDIRECT("'"&amp;$A925&amp;"'!R"&amp;$B925+59)</f>
        <v>0</v>
      </c>
      <c r="H925" s="180">
        <f t="array" aca="1" ref="H925" ca="1">INDIRECT("'"&amp;$A925&amp;"'!S"&amp;$B925+59)</f>
        <v>0</v>
      </c>
      <c r="I925" s="180">
        <f t="array" aca="1" ref="I925" ca="1">INDIRECT("'"&amp;$A925&amp;"'!t"&amp;$B925+59)</f>
        <v>0</v>
      </c>
    </row>
    <row r="926" spans="1:9" x14ac:dyDescent="0.35">
      <c r="A926" s="180">
        <f t="shared" si="15"/>
        <v>23</v>
      </c>
      <c r="B926" s="180">
        <f>COUNTIF(A$1:A926,A926)</f>
        <v>25</v>
      </c>
      <c r="C926" s="180">
        <f t="array" aca="1" ref="C926" ca="1">INDIRECT("'"&amp;A926&amp;"'!F"&amp;B926+59)</f>
        <v>0</v>
      </c>
      <c r="D926" s="180">
        <f t="array" aca="1" ref="D926" ca="1">INDIRECT("'"&amp;$A926&amp;"'!O"&amp;$B926+59)</f>
        <v>0</v>
      </c>
      <c r="E926" s="180">
        <f t="array" aca="1" ref="E926" ca="1">INDIRECT("'"&amp;$A926&amp;"'!P"&amp;$B926+59)</f>
        <v>0</v>
      </c>
      <c r="F926" s="180">
        <f t="array" aca="1" ref="F926" ca="1">INDIRECT("'"&amp;$A926&amp;"'!Q"&amp;$B926+59)</f>
        <v>0</v>
      </c>
      <c r="G926" s="180">
        <f t="array" aca="1" ref="G926" ca="1">INDIRECT("'"&amp;$A926&amp;"'!R"&amp;$B926+59)</f>
        <v>0</v>
      </c>
      <c r="H926" s="180">
        <f t="array" aca="1" ref="H926" ca="1">INDIRECT("'"&amp;$A926&amp;"'!S"&amp;$B926+59)</f>
        <v>0</v>
      </c>
      <c r="I926" s="180">
        <f t="array" aca="1" ref="I926" ca="1">INDIRECT("'"&amp;$A926&amp;"'!t"&amp;$B926+59)</f>
        <v>0</v>
      </c>
    </row>
    <row r="927" spans="1:9" x14ac:dyDescent="0.35">
      <c r="A927" s="180">
        <f t="shared" si="15"/>
        <v>23</v>
      </c>
      <c r="B927" s="180">
        <f>COUNTIF(A$1:A927,A927)</f>
        <v>26</v>
      </c>
      <c r="C927" s="180">
        <f t="array" aca="1" ref="C927" ca="1">INDIRECT("'"&amp;A927&amp;"'!F"&amp;B927+59)</f>
        <v>0</v>
      </c>
      <c r="D927" s="180">
        <f t="array" aca="1" ref="D927" ca="1">INDIRECT("'"&amp;$A927&amp;"'!O"&amp;$B927+59)</f>
        <v>0</v>
      </c>
      <c r="E927" s="180">
        <f t="array" aca="1" ref="E927" ca="1">INDIRECT("'"&amp;$A927&amp;"'!P"&amp;$B927+59)</f>
        <v>0</v>
      </c>
      <c r="F927" s="180">
        <f t="array" aca="1" ref="F927" ca="1">INDIRECT("'"&amp;$A927&amp;"'!Q"&amp;$B927+59)</f>
        <v>0</v>
      </c>
      <c r="G927" s="180">
        <f t="array" aca="1" ref="G927" ca="1">INDIRECT("'"&amp;$A927&amp;"'!R"&amp;$B927+59)</f>
        <v>0</v>
      </c>
      <c r="H927" s="180">
        <f t="array" aca="1" ref="H927" ca="1">INDIRECT("'"&amp;$A927&amp;"'!S"&amp;$B927+59)</f>
        <v>0</v>
      </c>
      <c r="I927" s="180">
        <f t="array" aca="1" ref="I927" ca="1">INDIRECT("'"&amp;$A927&amp;"'!t"&amp;$B927+59)</f>
        <v>0</v>
      </c>
    </row>
    <row r="928" spans="1:9" x14ac:dyDescent="0.35">
      <c r="A928" s="180">
        <f t="shared" si="15"/>
        <v>23</v>
      </c>
      <c r="B928" s="180">
        <f>COUNTIF(A$1:A928,A928)</f>
        <v>27</v>
      </c>
      <c r="C928" s="180">
        <f t="array" aca="1" ref="C928" ca="1">INDIRECT("'"&amp;A928&amp;"'!F"&amp;B928+59)</f>
        <v>0</v>
      </c>
      <c r="D928" s="180">
        <f t="array" aca="1" ref="D928" ca="1">INDIRECT("'"&amp;$A928&amp;"'!O"&amp;$B928+59)</f>
        <v>0</v>
      </c>
      <c r="E928" s="180">
        <f t="array" aca="1" ref="E928" ca="1">INDIRECT("'"&amp;$A928&amp;"'!P"&amp;$B928+59)</f>
        <v>0</v>
      </c>
      <c r="F928" s="180">
        <f t="array" aca="1" ref="F928" ca="1">INDIRECT("'"&amp;$A928&amp;"'!Q"&amp;$B928+59)</f>
        <v>0</v>
      </c>
      <c r="G928" s="180">
        <f t="array" aca="1" ref="G928" ca="1">INDIRECT("'"&amp;$A928&amp;"'!R"&amp;$B928+59)</f>
        <v>0</v>
      </c>
      <c r="H928" s="180">
        <f t="array" aca="1" ref="H928" ca="1">INDIRECT("'"&amp;$A928&amp;"'!S"&amp;$B928+59)</f>
        <v>0</v>
      </c>
      <c r="I928" s="180">
        <f t="array" aca="1" ref="I928" ca="1">INDIRECT("'"&amp;$A928&amp;"'!t"&amp;$B928+59)</f>
        <v>0</v>
      </c>
    </row>
    <row r="929" spans="1:9" x14ac:dyDescent="0.35">
      <c r="A929" s="180">
        <f t="shared" si="15"/>
        <v>23</v>
      </c>
      <c r="B929" s="180">
        <f>COUNTIF(A$1:A929,A929)</f>
        <v>28</v>
      </c>
      <c r="C929" s="180">
        <f t="array" aca="1" ref="C929" ca="1">INDIRECT("'"&amp;A929&amp;"'!F"&amp;B929+59)</f>
        <v>0</v>
      </c>
      <c r="D929" s="180">
        <f t="array" aca="1" ref="D929" ca="1">INDIRECT("'"&amp;$A929&amp;"'!O"&amp;$B929+59)</f>
        <v>0</v>
      </c>
      <c r="E929" s="180">
        <f t="array" aca="1" ref="E929" ca="1">INDIRECT("'"&amp;$A929&amp;"'!P"&amp;$B929+59)</f>
        <v>0</v>
      </c>
      <c r="F929" s="180">
        <f t="array" aca="1" ref="F929" ca="1">INDIRECT("'"&amp;$A929&amp;"'!Q"&amp;$B929+59)</f>
        <v>0</v>
      </c>
      <c r="G929" s="180">
        <f t="array" aca="1" ref="G929" ca="1">INDIRECT("'"&amp;$A929&amp;"'!R"&amp;$B929+59)</f>
        <v>0</v>
      </c>
      <c r="H929" s="180">
        <f t="array" aca="1" ref="H929" ca="1">INDIRECT("'"&amp;$A929&amp;"'!S"&amp;$B929+59)</f>
        <v>0</v>
      </c>
      <c r="I929" s="180">
        <f t="array" aca="1" ref="I929" ca="1">INDIRECT("'"&amp;$A929&amp;"'!t"&amp;$B929+59)</f>
        <v>0</v>
      </c>
    </row>
    <row r="930" spans="1:9" x14ac:dyDescent="0.35">
      <c r="A930" s="180">
        <f t="shared" si="15"/>
        <v>23</v>
      </c>
      <c r="B930" s="180">
        <f>COUNTIF(A$1:A930,A930)</f>
        <v>29</v>
      </c>
      <c r="C930" s="180">
        <f t="array" aca="1" ref="C930" ca="1">INDIRECT("'"&amp;A930&amp;"'!F"&amp;B930+59)</f>
        <v>0</v>
      </c>
      <c r="D930" s="180">
        <f t="array" aca="1" ref="D930" ca="1">INDIRECT("'"&amp;$A930&amp;"'!O"&amp;$B930+59)</f>
        <v>0</v>
      </c>
      <c r="E930" s="180">
        <f t="array" aca="1" ref="E930" ca="1">INDIRECT("'"&amp;$A930&amp;"'!P"&amp;$B930+59)</f>
        <v>0</v>
      </c>
      <c r="F930" s="180">
        <f t="array" aca="1" ref="F930" ca="1">INDIRECT("'"&amp;$A930&amp;"'!Q"&amp;$B930+59)</f>
        <v>0</v>
      </c>
      <c r="G930" s="180">
        <f t="array" aca="1" ref="G930" ca="1">INDIRECT("'"&amp;$A930&amp;"'!R"&amp;$B930+59)</f>
        <v>0</v>
      </c>
      <c r="H930" s="180">
        <f t="array" aca="1" ref="H930" ca="1">INDIRECT("'"&amp;$A930&amp;"'!S"&amp;$B930+59)</f>
        <v>0</v>
      </c>
      <c r="I930" s="180">
        <f t="array" aca="1" ref="I930" ca="1">INDIRECT("'"&amp;$A930&amp;"'!t"&amp;$B930+59)</f>
        <v>0</v>
      </c>
    </row>
    <row r="931" spans="1:9" x14ac:dyDescent="0.35">
      <c r="A931" s="180">
        <f t="shared" si="15"/>
        <v>23</v>
      </c>
      <c r="B931" s="180">
        <f>COUNTIF(A$1:A931,A931)</f>
        <v>30</v>
      </c>
      <c r="C931" s="180">
        <f t="array" aca="1" ref="C931" ca="1">INDIRECT("'"&amp;A931&amp;"'!F"&amp;B931+59)</f>
        <v>0</v>
      </c>
      <c r="D931" s="180">
        <f t="array" aca="1" ref="D931" ca="1">INDIRECT("'"&amp;$A931&amp;"'!O"&amp;$B931+59)</f>
        <v>0</v>
      </c>
      <c r="E931" s="180">
        <f t="array" aca="1" ref="E931" ca="1">INDIRECT("'"&amp;$A931&amp;"'!P"&amp;$B931+59)</f>
        <v>0</v>
      </c>
      <c r="F931" s="180">
        <f t="array" aca="1" ref="F931" ca="1">INDIRECT("'"&amp;$A931&amp;"'!Q"&amp;$B931+59)</f>
        <v>0</v>
      </c>
      <c r="G931" s="180">
        <f t="array" aca="1" ref="G931" ca="1">INDIRECT("'"&amp;$A931&amp;"'!R"&amp;$B931+59)</f>
        <v>0</v>
      </c>
      <c r="H931" s="180">
        <f t="array" aca="1" ref="H931" ca="1">INDIRECT("'"&amp;$A931&amp;"'!S"&amp;$B931+59)</f>
        <v>0</v>
      </c>
      <c r="I931" s="180">
        <f t="array" aca="1" ref="I931" ca="1">INDIRECT("'"&amp;$A931&amp;"'!t"&amp;$B931+59)</f>
        <v>0</v>
      </c>
    </row>
    <row r="932" spans="1:9" x14ac:dyDescent="0.35">
      <c r="A932" s="180">
        <f t="shared" si="15"/>
        <v>23</v>
      </c>
      <c r="B932" s="180">
        <f>COUNTIF(A$1:A932,A932)</f>
        <v>31</v>
      </c>
      <c r="C932" s="180">
        <f t="array" aca="1" ref="C932" ca="1">INDIRECT("'"&amp;A932&amp;"'!F"&amp;B932+59)</f>
        <v>0</v>
      </c>
      <c r="D932" s="180">
        <f t="array" aca="1" ref="D932" ca="1">INDIRECT("'"&amp;$A932&amp;"'!O"&amp;$B932+59)</f>
        <v>0</v>
      </c>
      <c r="E932" s="180">
        <f t="array" aca="1" ref="E932" ca="1">INDIRECT("'"&amp;$A932&amp;"'!P"&amp;$B932+59)</f>
        <v>0</v>
      </c>
      <c r="F932" s="180">
        <f t="array" aca="1" ref="F932" ca="1">INDIRECT("'"&amp;$A932&amp;"'!Q"&amp;$B932+59)</f>
        <v>0</v>
      </c>
      <c r="G932" s="180">
        <f t="array" aca="1" ref="G932" ca="1">INDIRECT("'"&amp;$A932&amp;"'!R"&amp;$B932+59)</f>
        <v>0</v>
      </c>
      <c r="H932" s="180">
        <f t="array" aca="1" ref="H932" ca="1">INDIRECT("'"&amp;$A932&amp;"'!S"&amp;$B932+59)</f>
        <v>0</v>
      </c>
      <c r="I932" s="180">
        <f t="array" aca="1" ref="I932" ca="1">INDIRECT("'"&amp;$A932&amp;"'!t"&amp;$B932+59)</f>
        <v>0</v>
      </c>
    </row>
    <row r="933" spans="1:9" x14ac:dyDescent="0.35">
      <c r="A933" s="180">
        <f t="shared" si="15"/>
        <v>23</v>
      </c>
      <c r="B933" s="180">
        <f>COUNTIF(A$1:A933,A933)</f>
        <v>32</v>
      </c>
      <c r="C933" s="180">
        <f t="array" aca="1" ref="C933" ca="1">INDIRECT("'"&amp;A933&amp;"'!F"&amp;B933+59)</f>
        <v>0</v>
      </c>
      <c r="D933" s="180">
        <f t="array" aca="1" ref="D933" ca="1">INDIRECT("'"&amp;$A933&amp;"'!O"&amp;$B933+59)</f>
        <v>0</v>
      </c>
      <c r="E933" s="180">
        <f t="array" aca="1" ref="E933" ca="1">INDIRECT("'"&amp;$A933&amp;"'!P"&amp;$B933+59)</f>
        <v>0</v>
      </c>
      <c r="F933" s="180">
        <f t="array" aca="1" ref="F933" ca="1">INDIRECT("'"&amp;$A933&amp;"'!Q"&amp;$B933+59)</f>
        <v>0</v>
      </c>
      <c r="G933" s="180">
        <f t="array" aca="1" ref="G933" ca="1">INDIRECT("'"&amp;$A933&amp;"'!R"&amp;$B933+59)</f>
        <v>0</v>
      </c>
      <c r="H933" s="180">
        <f t="array" aca="1" ref="H933" ca="1">INDIRECT("'"&amp;$A933&amp;"'!S"&amp;$B933+59)</f>
        <v>0</v>
      </c>
      <c r="I933" s="180">
        <f t="array" aca="1" ref="I933" ca="1">INDIRECT("'"&amp;$A933&amp;"'!t"&amp;$B933+59)</f>
        <v>0</v>
      </c>
    </row>
    <row r="934" spans="1:9" x14ac:dyDescent="0.35">
      <c r="A934" s="180">
        <f t="shared" si="15"/>
        <v>23</v>
      </c>
      <c r="B934" s="180">
        <f>COUNTIF(A$1:A934,A934)</f>
        <v>33</v>
      </c>
      <c r="C934" s="180">
        <f t="array" aca="1" ref="C934" ca="1">INDIRECT("'"&amp;A934&amp;"'!F"&amp;B934+59)</f>
        <v>0</v>
      </c>
      <c r="D934" s="180">
        <f t="array" aca="1" ref="D934" ca="1">INDIRECT("'"&amp;$A934&amp;"'!O"&amp;$B934+59)</f>
        <v>0</v>
      </c>
      <c r="E934" s="180">
        <f t="array" aca="1" ref="E934" ca="1">INDIRECT("'"&amp;$A934&amp;"'!P"&amp;$B934+59)</f>
        <v>0</v>
      </c>
      <c r="F934" s="180">
        <f t="array" aca="1" ref="F934" ca="1">INDIRECT("'"&amp;$A934&amp;"'!Q"&amp;$B934+59)</f>
        <v>0</v>
      </c>
      <c r="G934" s="180">
        <f t="array" aca="1" ref="G934" ca="1">INDIRECT("'"&amp;$A934&amp;"'!R"&amp;$B934+59)</f>
        <v>0</v>
      </c>
      <c r="H934" s="180">
        <f t="array" aca="1" ref="H934" ca="1">INDIRECT("'"&amp;$A934&amp;"'!S"&amp;$B934+59)</f>
        <v>0</v>
      </c>
      <c r="I934" s="180">
        <f t="array" aca="1" ref="I934" ca="1">INDIRECT("'"&amp;$A934&amp;"'!t"&amp;$B934+59)</f>
        <v>0</v>
      </c>
    </row>
    <row r="935" spans="1:9" x14ac:dyDescent="0.35">
      <c r="A935" s="180">
        <f t="shared" si="15"/>
        <v>23</v>
      </c>
      <c r="B935" s="180">
        <f>COUNTIF(A$1:A935,A935)</f>
        <v>34</v>
      </c>
      <c r="C935" s="180">
        <f t="array" aca="1" ref="C935" ca="1">INDIRECT("'"&amp;A935&amp;"'!F"&amp;B935+59)</f>
        <v>0</v>
      </c>
      <c r="D935" s="180">
        <f t="array" aca="1" ref="D935" ca="1">INDIRECT("'"&amp;$A935&amp;"'!O"&amp;$B935+59)</f>
        <v>0</v>
      </c>
      <c r="E935" s="180">
        <f t="array" aca="1" ref="E935" ca="1">INDIRECT("'"&amp;$A935&amp;"'!P"&amp;$B935+59)</f>
        <v>0</v>
      </c>
      <c r="F935" s="180">
        <f t="array" aca="1" ref="F935" ca="1">INDIRECT("'"&amp;$A935&amp;"'!Q"&amp;$B935+59)</f>
        <v>0</v>
      </c>
      <c r="G935" s="180">
        <f t="array" aca="1" ref="G935" ca="1">INDIRECT("'"&amp;$A935&amp;"'!R"&amp;$B935+59)</f>
        <v>0</v>
      </c>
      <c r="H935" s="180">
        <f t="array" aca="1" ref="H935" ca="1">INDIRECT("'"&amp;$A935&amp;"'!S"&amp;$B935+59)</f>
        <v>0</v>
      </c>
      <c r="I935" s="180">
        <f t="array" aca="1" ref="I935" ca="1">INDIRECT("'"&amp;$A935&amp;"'!t"&amp;$B935+59)</f>
        <v>0</v>
      </c>
    </row>
    <row r="936" spans="1:9" x14ac:dyDescent="0.35">
      <c r="A936" s="180">
        <f t="shared" si="15"/>
        <v>23</v>
      </c>
      <c r="B936" s="180">
        <f>COUNTIF(A$1:A936,A936)</f>
        <v>35</v>
      </c>
      <c r="C936" s="180">
        <f t="array" aca="1" ref="C936" ca="1">INDIRECT("'"&amp;A936&amp;"'!F"&amp;B936+59)</f>
        <v>0</v>
      </c>
      <c r="D936" s="180">
        <f t="array" aca="1" ref="D936" ca="1">INDIRECT("'"&amp;$A936&amp;"'!O"&amp;$B936+59)</f>
        <v>0</v>
      </c>
      <c r="E936" s="180">
        <f t="array" aca="1" ref="E936" ca="1">INDIRECT("'"&amp;$A936&amp;"'!P"&amp;$B936+59)</f>
        <v>0</v>
      </c>
      <c r="F936" s="180">
        <f t="array" aca="1" ref="F936" ca="1">INDIRECT("'"&amp;$A936&amp;"'!Q"&amp;$B936+59)</f>
        <v>0</v>
      </c>
      <c r="G936" s="180">
        <f t="array" aca="1" ref="G936" ca="1">INDIRECT("'"&amp;$A936&amp;"'!R"&amp;$B936+59)</f>
        <v>0</v>
      </c>
      <c r="H936" s="180">
        <f t="array" aca="1" ref="H936" ca="1">INDIRECT("'"&amp;$A936&amp;"'!S"&amp;$B936+59)</f>
        <v>0</v>
      </c>
      <c r="I936" s="180">
        <f t="array" aca="1" ref="I936" ca="1">INDIRECT("'"&amp;$A936&amp;"'!t"&amp;$B936+59)</f>
        <v>0</v>
      </c>
    </row>
    <row r="937" spans="1:9" x14ac:dyDescent="0.35">
      <c r="A937" s="180">
        <f t="shared" si="15"/>
        <v>23</v>
      </c>
      <c r="B937" s="180">
        <f>COUNTIF(A$1:A937,A937)</f>
        <v>36</v>
      </c>
      <c r="C937" s="180">
        <f t="array" aca="1" ref="C937" ca="1">INDIRECT("'"&amp;A937&amp;"'!F"&amp;B937+59)</f>
        <v>0</v>
      </c>
      <c r="D937" s="180">
        <f t="array" aca="1" ref="D937" ca="1">INDIRECT("'"&amp;$A937&amp;"'!O"&amp;$B937+59)</f>
        <v>0</v>
      </c>
      <c r="E937" s="180">
        <f t="array" aca="1" ref="E937" ca="1">INDIRECT("'"&amp;$A937&amp;"'!P"&amp;$B937+59)</f>
        <v>0</v>
      </c>
      <c r="F937" s="180">
        <f t="array" aca="1" ref="F937" ca="1">INDIRECT("'"&amp;$A937&amp;"'!Q"&amp;$B937+59)</f>
        <v>0</v>
      </c>
      <c r="G937" s="180">
        <f t="array" aca="1" ref="G937" ca="1">INDIRECT("'"&amp;$A937&amp;"'!R"&amp;$B937+59)</f>
        <v>0</v>
      </c>
      <c r="H937" s="180">
        <f t="array" aca="1" ref="H937" ca="1">INDIRECT("'"&amp;$A937&amp;"'!S"&amp;$B937+59)</f>
        <v>0</v>
      </c>
      <c r="I937" s="180">
        <f t="array" aca="1" ref="I937" ca="1">INDIRECT("'"&amp;$A937&amp;"'!t"&amp;$B937+59)</f>
        <v>0</v>
      </c>
    </row>
    <row r="938" spans="1:9" x14ac:dyDescent="0.35">
      <c r="A938" s="180">
        <f t="shared" si="15"/>
        <v>23</v>
      </c>
      <c r="B938" s="180">
        <f>COUNTIF(A$1:A938,A938)</f>
        <v>37</v>
      </c>
      <c r="C938" s="180">
        <f t="array" aca="1" ref="C938" ca="1">INDIRECT("'"&amp;A938&amp;"'!F"&amp;B938+59)</f>
        <v>0</v>
      </c>
      <c r="D938" s="180">
        <f t="array" aca="1" ref="D938" ca="1">INDIRECT("'"&amp;$A938&amp;"'!O"&amp;$B938+59)</f>
        <v>0</v>
      </c>
      <c r="E938" s="180">
        <f t="array" aca="1" ref="E938" ca="1">INDIRECT("'"&amp;$A938&amp;"'!P"&amp;$B938+59)</f>
        <v>0</v>
      </c>
      <c r="F938" s="180">
        <f t="array" aca="1" ref="F938" ca="1">INDIRECT("'"&amp;$A938&amp;"'!Q"&amp;$B938+59)</f>
        <v>0</v>
      </c>
      <c r="G938" s="180">
        <f t="array" aca="1" ref="G938" ca="1">INDIRECT("'"&amp;$A938&amp;"'!R"&amp;$B938+59)</f>
        <v>0</v>
      </c>
      <c r="H938" s="180">
        <f t="array" aca="1" ref="H938" ca="1">INDIRECT("'"&amp;$A938&amp;"'!S"&amp;$B938+59)</f>
        <v>0</v>
      </c>
      <c r="I938" s="180">
        <f t="array" aca="1" ref="I938" ca="1">INDIRECT("'"&amp;$A938&amp;"'!t"&amp;$B938+59)</f>
        <v>0</v>
      </c>
    </row>
    <row r="939" spans="1:9" x14ac:dyDescent="0.35">
      <c r="A939" s="180">
        <f t="shared" si="15"/>
        <v>23</v>
      </c>
      <c r="B939" s="180">
        <f>COUNTIF(A$1:A939,A939)</f>
        <v>38</v>
      </c>
      <c r="C939" s="180">
        <f t="array" aca="1" ref="C939" ca="1">INDIRECT("'"&amp;A939&amp;"'!F"&amp;B939+59)</f>
        <v>0</v>
      </c>
      <c r="D939" s="180">
        <f t="array" aca="1" ref="D939" ca="1">INDIRECT("'"&amp;$A939&amp;"'!O"&amp;$B939+59)</f>
        <v>0</v>
      </c>
      <c r="E939" s="180">
        <f t="array" aca="1" ref="E939" ca="1">INDIRECT("'"&amp;$A939&amp;"'!P"&amp;$B939+59)</f>
        <v>0</v>
      </c>
      <c r="F939" s="180">
        <f t="array" aca="1" ref="F939" ca="1">INDIRECT("'"&amp;$A939&amp;"'!Q"&amp;$B939+59)</f>
        <v>0</v>
      </c>
      <c r="G939" s="180">
        <f t="array" aca="1" ref="G939" ca="1">INDIRECT("'"&amp;$A939&amp;"'!R"&amp;$B939+59)</f>
        <v>0</v>
      </c>
      <c r="H939" s="180">
        <f t="array" aca="1" ref="H939" ca="1">INDIRECT("'"&amp;$A939&amp;"'!S"&amp;$B939+59)</f>
        <v>0</v>
      </c>
      <c r="I939" s="180">
        <f t="array" aca="1" ref="I939" ca="1">INDIRECT("'"&amp;$A939&amp;"'!t"&amp;$B939+59)</f>
        <v>0</v>
      </c>
    </row>
    <row r="940" spans="1:9" x14ac:dyDescent="0.35">
      <c r="A940" s="180">
        <f t="shared" si="15"/>
        <v>23</v>
      </c>
      <c r="B940" s="180">
        <f>COUNTIF(A$1:A940,A940)</f>
        <v>39</v>
      </c>
      <c r="C940" s="180">
        <f t="array" aca="1" ref="C940" ca="1">INDIRECT("'"&amp;A940&amp;"'!F"&amp;B940+59)</f>
        <v>0</v>
      </c>
      <c r="D940" s="180">
        <f t="array" aca="1" ref="D940" ca="1">INDIRECT("'"&amp;$A940&amp;"'!O"&amp;$B940+59)</f>
        <v>0</v>
      </c>
      <c r="E940" s="180">
        <f t="array" aca="1" ref="E940" ca="1">INDIRECT("'"&amp;$A940&amp;"'!P"&amp;$B940+59)</f>
        <v>0</v>
      </c>
      <c r="F940" s="180">
        <f t="array" aca="1" ref="F940" ca="1">INDIRECT("'"&amp;$A940&amp;"'!Q"&amp;$B940+59)</f>
        <v>0</v>
      </c>
      <c r="G940" s="180">
        <f t="array" aca="1" ref="G940" ca="1">INDIRECT("'"&amp;$A940&amp;"'!R"&amp;$B940+59)</f>
        <v>0</v>
      </c>
      <c r="H940" s="180">
        <f t="array" aca="1" ref="H940" ca="1">INDIRECT("'"&amp;$A940&amp;"'!S"&amp;$B940+59)</f>
        <v>0</v>
      </c>
      <c r="I940" s="180">
        <f t="array" aca="1" ref="I940" ca="1">INDIRECT("'"&amp;$A940&amp;"'!t"&amp;$B940+59)</f>
        <v>0</v>
      </c>
    </row>
    <row r="941" spans="1:9" x14ac:dyDescent="0.35">
      <c r="A941" s="180">
        <f t="shared" si="15"/>
        <v>23</v>
      </c>
      <c r="B941" s="180">
        <f>COUNTIF(A$1:A941,A941)</f>
        <v>40</v>
      </c>
      <c r="C941" s="180">
        <f t="array" aca="1" ref="C941" ca="1">INDIRECT("'"&amp;A941&amp;"'!F"&amp;B941+59)</f>
        <v>0</v>
      </c>
      <c r="D941" s="180">
        <f t="array" aca="1" ref="D941" ca="1">INDIRECT("'"&amp;$A941&amp;"'!O"&amp;$B941+59)</f>
        <v>0</v>
      </c>
      <c r="E941" s="180">
        <f t="array" aca="1" ref="E941" ca="1">INDIRECT("'"&amp;$A941&amp;"'!P"&amp;$B941+59)</f>
        <v>0</v>
      </c>
      <c r="F941" s="180">
        <f t="array" aca="1" ref="F941" ca="1">INDIRECT("'"&amp;$A941&amp;"'!Q"&amp;$B941+59)</f>
        <v>0</v>
      </c>
      <c r="G941" s="180">
        <f t="array" aca="1" ref="G941" ca="1">INDIRECT("'"&amp;$A941&amp;"'!R"&amp;$B941+59)</f>
        <v>0</v>
      </c>
      <c r="H941" s="180">
        <f t="array" aca="1" ref="H941" ca="1">INDIRECT("'"&amp;$A941&amp;"'!S"&amp;$B941+59)</f>
        <v>0</v>
      </c>
      <c r="I941" s="180">
        <f t="array" aca="1" ref="I941" ca="1">INDIRECT("'"&amp;$A941&amp;"'!t"&amp;$B941+59)</f>
        <v>0</v>
      </c>
    </row>
    <row r="942" spans="1:9" x14ac:dyDescent="0.35">
      <c r="A942" s="180">
        <f t="shared" si="15"/>
        <v>23</v>
      </c>
      <c r="B942" s="180">
        <f>COUNTIF(A$1:A942,A942)</f>
        <v>41</v>
      </c>
      <c r="C942" s="180">
        <f t="array" aca="1" ref="C942" ca="1">INDIRECT("'"&amp;A942&amp;"'!F"&amp;B942+59)</f>
        <v>0</v>
      </c>
      <c r="D942" s="180">
        <f t="array" aca="1" ref="D942" ca="1">INDIRECT("'"&amp;$A942&amp;"'!O"&amp;$B942+59)</f>
        <v>0</v>
      </c>
      <c r="E942" s="180">
        <f t="array" aca="1" ref="E942" ca="1">INDIRECT("'"&amp;$A942&amp;"'!P"&amp;$B942+59)</f>
        <v>0</v>
      </c>
      <c r="F942" s="180">
        <f t="array" aca="1" ref="F942" ca="1">INDIRECT("'"&amp;$A942&amp;"'!Q"&amp;$B942+59)</f>
        <v>0</v>
      </c>
      <c r="G942" s="180">
        <f t="array" aca="1" ref="G942" ca="1">INDIRECT("'"&amp;$A942&amp;"'!R"&amp;$B942+59)</f>
        <v>0</v>
      </c>
      <c r="H942" s="180">
        <f t="array" aca="1" ref="H942" ca="1">INDIRECT("'"&amp;$A942&amp;"'!S"&amp;$B942+59)</f>
        <v>0</v>
      </c>
      <c r="I942" s="180">
        <f t="array" aca="1" ref="I942" ca="1">INDIRECT("'"&amp;$A942&amp;"'!t"&amp;$B942+59)</f>
        <v>0</v>
      </c>
    </row>
    <row r="943" spans="1:9" x14ac:dyDescent="0.35">
      <c r="A943" s="180">
        <f t="shared" si="15"/>
        <v>24</v>
      </c>
      <c r="B943" s="180">
        <f>COUNTIF(A$1:A943,A943)</f>
        <v>1</v>
      </c>
      <c r="C943" s="180">
        <f t="array" aca="1" ref="C943" ca="1">INDIRECT("'"&amp;A943&amp;"'!F"&amp;B943+59)</f>
        <v>0</v>
      </c>
      <c r="D943" s="180">
        <f t="array" aca="1" ref="D943" ca="1">INDIRECT("'"&amp;$A943&amp;"'!O"&amp;$B943+59)</f>
        <v>0</v>
      </c>
      <c r="E943" s="180">
        <f t="array" aca="1" ref="E943" ca="1">INDIRECT("'"&amp;$A943&amp;"'!P"&amp;$B943+59)</f>
        <v>0</v>
      </c>
      <c r="F943" s="180">
        <f t="array" aca="1" ref="F943" ca="1">INDIRECT("'"&amp;$A943&amp;"'!Q"&amp;$B943+59)</f>
        <v>0</v>
      </c>
      <c r="G943" s="180">
        <f t="array" aca="1" ref="G943" ca="1">INDIRECT("'"&amp;$A943&amp;"'!R"&amp;$B943+59)</f>
        <v>0</v>
      </c>
      <c r="H943" s="180">
        <f t="array" aca="1" ref="H943" ca="1">INDIRECT("'"&amp;$A943&amp;"'!S"&amp;$B943+59)</f>
        <v>0</v>
      </c>
      <c r="I943" s="180">
        <f t="array" aca="1" ref="I943" ca="1">INDIRECT("'"&amp;$A943&amp;"'!t"&amp;$B943+59)</f>
        <v>0</v>
      </c>
    </row>
    <row r="944" spans="1:9" x14ac:dyDescent="0.35">
      <c r="A944" s="180">
        <f t="shared" si="15"/>
        <v>24</v>
      </c>
      <c r="B944" s="180">
        <f>COUNTIF(A$1:A944,A944)</f>
        <v>2</v>
      </c>
      <c r="C944" s="180">
        <f t="array" aca="1" ref="C944" ca="1">INDIRECT("'"&amp;A944&amp;"'!F"&amp;B944+59)</f>
        <v>0</v>
      </c>
      <c r="D944" s="180">
        <f t="array" aca="1" ref="D944" ca="1">INDIRECT("'"&amp;$A944&amp;"'!O"&amp;$B944+59)</f>
        <v>0</v>
      </c>
      <c r="E944" s="180">
        <f t="array" aca="1" ref="E944" ca="1">INDIRECT("'"&amp;$A944&amp;"'!P"&amp;$B944+59)</f>
        <v>0</v>
      </c>
      <c r="F944" s="180">
        <f t="array" aca="1" ref="F944" ca="1">INDIRECT("'"&amp;$A944&amp;"'!Q"&amp;$B944+59)</f>
        <v>0</v>
      </c>
      <c r="G944" s="180">
        <f t="array" aca="1" ref="G944" ca="1">INDIRECT("'"&amp;$A944&amp;"'!R"&amp;$B944+59)</f>
        <v>0</v>
      </c>
      <c r="H944" s="180">
        <f t="array" aca="1" ref="H944" ca="1">INDIRECT("'"&amp;$A944&amp;"'!S"&amp;$B944+59)</f>
        <v>0</v>
      </c>
      <c r="I944" s="180">
        <f t="array" aca="1" ref="I944" ca="1">INDIRECT("'"&amp;$A944&amp;"'!t"&amp;$B944+59)</f>
        <v>0</v>
      </c>
    </row>
    <row r="945" spans="1:9" x14ac:dyDescent="0.35">
      <c r="A945" s="180">
        <f t="shared" si="15"/>
        <v>24</v>
      </c>
      <c r="B945" s="180">
        <f>COUNTIF(A$1:A945,A945)</f>
        <v>3</v>
      </c>
      <c r="C945" s="180">
        <f t="array" aca="1" ref="C945" ca="1">INDIRECT("'"&amp;A945&amp;"'!F"&amp;B945+59)</f>
        <v>0</v>
      </c>
      <c r="D945" s="180">
        <f t="array" aca="1" ref="D945" ca="1">INDIRECT("'"&amp;$A945&amp;"'!O"&amp;$B945+59)</f>
        <v>0</v>
      </c>
      <c r="E945" s="180">
        <f t="array" aca="1" ref="E945" ca="1">INDIRECT("'"&amp;$A945&amp;"'!P"&amp;$B945+59)</f>
        <v>0</v>
      </c>
      <c r="F945" s="180">
        <f t="array" aca="1" ref="F945" ca="1">INDIRECT("'"&amp;$A945&amp;"'!Q"&amp;$B945+59)</f>
        <v>0</v>
      </c>
      <c r="G945" s="180">
        <f t="array" aca="1" ref="G945" ca="1">INDIRECT("'"&amp;$A945&amp;"'!R"&amp;$B945+59)</f>
        <v>0</v>
      </c>
      <c r="H945" s="180">
        <f t="array" aca="1" ref="H945" ca="1">INDIRECT("'"&amp;$A945&amp;"'!S"&amp;$B945+59)</f>
        <v>0</v>
      </c>
      <c r="I945" s="180">
        <f t="array" aca="1" ref="I945" ca="1">INDIRECT("'"&amp;$A945&amp;"'!t"&amp;$B945+59)</f>
        <v>0</v>
      </c>
    </row>
    <row r="946" spans="1:9" x14ac:dyDescent="0.35">
      <c r="A946" s="180">
        <f t="shared" si="15"/>
        <v>24</v>
      </c>
      <c r="B946" s="180">
        <f>COUNTIF(A$1:A946,A946)</f>
        <v>4</v>
      </c>
      <c r="C946" s="180">
        <f t="array" aca="1" ref="C946" ca="1">INDIRECT("'"&amp;A946&amp;"'!F"&amp;B946+59)</f>
        <v>0</v>
      </c>
      <c r="D946" s="180">
        <f t="array" aca="1" ref="D946" ca="1">INDIRECT("'"&amp;$A946&amp;"'!O"&amp;$B946+59)</f>
        <v>0</v>
      </c>
      <c r="E946" s="180">
        <f t="array" aca="1" ref="E946" ca="1">INDIRECT("'"&amp;$A946&amp;"'!P"&amp;$B946+59)</f>
        <v>0</v>
      </c>
      <c r="F946" s="180">
        <f t="array" aca="1" ref="F946" ca="1">INDIRECT("'"&amp;$A946&amp;"'!Q"&amp;$B946+59)</f>
        <v>0</v>
      </c>
      <c r="G946" s="180">
        <f t="array" aca="1" ref="G946" ca="1">INDIRECT("'"&amp;$A946&amp;"'!R"&amp;$B946+59)</f>
        <v>0</v>
      </c>
      <c r="H946" s="180">
        <f t="array" aca="1" ref="H946" ca="1">INDIRECT("'"&amp;$A946&amp;"'!S"&amp;$B946+59)</f>
        <v>0</v>
      </c>
      <c r="I946" s="180">
        <f t="array" aca="1" ref="I946" ca="1">INDIRECT("'"&amp;$A946&amp;"'!t"&amp;$B946+59)</f>
        <v>0</v>
      </c>
    </row>
    <row r="947" spans="1:9" x14ac:dyDescent="0.35">
      <c r="A947" s="180">
        <f t="shared" si="15"/>
        <v>24</v>
      </c>
      <c r="B947" s="180">
        <f>COUNTIF(A$1:A947,A947)</f>
        <v>5</v>
      </c>
      <c r="C947" s="180">
        <f t="array" aca="1" ref="C947" ca="1">INDIRECT("'"&amp;A947&amp;"'!F"&amp;B947+59)</f>
        <v>0</v>
      </c>
      <c r="D947" s="180">
        <f t="array" aca="1" ref="D947" ca="1">INDIRECT("'"&amp;$A947&amp;"'!O"&amp;$B947+59)</f>
        <v>0</v>
      </c>
      <c r="E947" s="180">
        <f t="array" aca="1" ref="E947" ca="1">INDIRECT("'"&amp;$A947&amp;"'!P"&amp;$B947+59)</f>
        <v>0</v>
      </c>
      <c r="F947" s="180">
        <f t="array" aca="1" ref="F947" ca="1">INDIRECT("'"&amp;$A947&amp;"'!Q"&amp;$B947+59)</f>
        <v>0</v>
      </c>
      <c r="G947" s="180">
        <f t="array" aca="1" ref="G947" ca="1">INDIRECT("'"&amp;$A947&amp;"'!R"&amp;$B947+59)</f>
        <v>0</v>
      </c>
      <c r="H947" s="180">
        <f t="array" aca="1" ref="H947" ca="1">INDIRECT("'"&amp;$A947&amp;"'!S"&amp;$B947+59)</f>
        <v>0</v>
      </c>
      <c r="I947" s="180">
        <f t="array" aca="1" ref="I947" ca="1">INDIRECT("'"&amp;$A947&amp;"'!t"&amp;$B947+59)</f>
        <v>0</v>
      </c>
    </row>
    <row r="948" spans="1:9" x14ac:dyDescent="0.35">
      <c r="A948" s="180">
        <f t="shared" si="15"/>
        <v>24</v>
      </c>
      <c r="B948" s="180">
        <f>COUNTIF(A$1:A948,A948)</f>
        <v>6</v>
      </c>
      <c r="C948" s="180">
        <f t="array" aca="1" ref="C948" ca="1">INDIRECT("'"&amp;A948&amp;"'!F"&amp;B948+59)</f>
        <v>0</v>
      </c>
      <c r="D948" s="180">
        <f t="array" aca="1" ref="D948" ca="1">INDIRECT("'"&amp;$A948&amp;"'!O"&amp;$B948+59)</f>
        <v>0</v>
      </c>
      <c r="E948" s="180">
        <f t="array" aca="1" ref="E948" ca="1">INDIRECT("'"&amp;$A948&amp;"'!P"&amp;$B948+59)</f>
        <v>0</v>
      </c>
      <c r="F948" s="180">
        <f t="array" aca="1" ref="F948" ca="1">INDIRECT("'"&amp;$A948&amp;"'!Q"&amp;$B948+59)</f>
        <v>0</v>
      </c>
      <c r="G948" s="180">
        <f t="array" aca="1" ref="G948" ca="1">INDIRECT("'"&amp;$A948&amp;"'!R"&amp;$B948+59)</f>
        <v>0</v>
      </c>
      <c r="H948" s="180">
        <f t="array" aca="1" ref="H948" ca="1">INDIRECT("'"&amp;$A948&amp;"'!S"&amp;$B948+59)</f>
        <v>0</v>
      </c>
      <c r="I948" s="180">
        <f t="array" aca="1" ref="I948" ca="1">INDIRECT("'"&amp;$A948&amp;"'!t"&amp;$B948+59)</f>
        <v>0</v>
      </c>
    </row>
    <row r="949" spans="1:9" x14ac:dyDescent="0.35">
      <c r="A949" s="180">
        <f t="shared" si="15"/>
        <v>24</v>
      </c>
      <c r="B949" s="180">
        <f>COUNTIF(A$1:A949,A949)</f>
        <v>7</v>
      </c>
      <c r="C949" s="180">
        <f t="array" aca="1" ref="C949" ca="1">INDIRECT("'"&amp;A949&amp;"'!F"&amp;B949+59)</f>
        <v>0</v>
      </c>
      <c r="D949" s="180">
        <f t="array" aca="1" ref="D949" ca="1">INDIRECT("'"&amp;$A949&amp;"'!O"&amp;$B949+59)</f>
        <v>0</v>
      </c>
      <c r="E949" s="180">
        <f t="array" aca="1" ref="E949" ca="1">INDIRECT("'"&amp;$A949&amp;"'!P"&amp;$B949+59)</f>
        <v>0</v>
      </c>
      <c r="F949" s="180">
        <f t="array" aca="1" ref="F949" ca="1">INDIRECT("'"&amp;$A949&amp;"'!Q"&amp;$B949+59)</f>
        <v>0</v>
      </c>
      <c r="G949" s="180">
        <f t="array" aca="1" ref="G949" ca="1">INDIRECT("'"&amp;$A949&amp;"'!R"&amp;$B949+59)</f>
        <v>0</v>
      </c>
      <c r="H949" s="180">
        <f t="array" aca="1" ref="H949" ca="1">INDIRECT("'"&amp;$A949&amp;"'!S"&amp;$B949+59)</f>
        <v>0</v>
      </c>
      <c r="I949" s="180">
        <f t="array" aca="1" ref="I949" ca="1">INDIRECT("'"&amp;$A949&amp;"'!t"&amp;$B949+59)</f>
        <v>0</v>
      </c>
    </row>
    <row r="950" spans="1:9" x14ac:dyDescent="0.35">
      <c r="A950" s="180">
        <f t="shared" si="15"/>
        <v>24</v>
      </c>
      <c r="B950" s="180">
        <f>COUNTIF(A$1:A950,A950)</f>
        <v>8</v>
      </c>
      <c r="C950" s="180">
        <f t="array" aca="1" ref="C950" ca="1">INDIRECT("'"&amp;A950&amp;"'!F"&amp;B950+59)</f>
        <v>0</v>
      </c>
      <c r="D950" s="180">
        <f t="array" aca="1" ref="D950" ca="1">INDIRECT("'"&amp;$A950&amp;"'!O"&amp;$B950+59)</f>
        <v>0</v>
      </c>
      <c r="E950" s="180">
        <f t="array" aca="1" ref="E950" ca="1">INDIRECT("'"&amp;$A950&amp;"'!P"&amp;$B950+59)</f>
        <v>0</v>
      </c>
      <c r="F950" s="180">
        <f t="array" aca="1" ref="F950" ca="1">INDIRECT("'"&amp;$A950&amp;"'!Q"&amp;$B950+59)</f>
        <v>0</v>
      </c>
      <c r="G950" s="180">
        <f t="array" aca="1" ref="G950" ca="1">INDIRECT("'"&amp;$A950&amp;"'!R"&amp;$B950+59)</f>
        <v>0</v>
      </c>
      <c r="H950" s="180">
        <f t="array" aca="1" ref="H950" ca="1">INDIRECT("'"&amp;$A950&amp;"'!S"&amp;$B950+59)</f>
        <v>0</v>
      </c>
      <c r="I950" s="180">
        <f t="array" aca="1" ref="I950" ca="1">INDIRECT("'"&amp;$A950&amp;"'!t"&amp;$B950+59)</f>
        <v>0</v>
      </c>
    </row>
    <row r="951" spans="1:9" x14ac:dyDescent="0.35">
      <c r="A951" s="180">
        <f t="shared" si="15"/>
        <v>24</v>
      </c>
      <c r="B951" s="180">
        <f>COUNTIF(A$1:A951,A951)</f>
        <v>9</v>
      </c>
      <c r="C951" s="180">
        <f t="array" aca="1" ref="C951" ca="1">INDIRECT("'"&amp;A951&amp;"'!F"&amp;B951+59)</f>
        <v>0</v>
      </c>
      <c r="D951" s="180">
        <f t="array" aca="1" ref="D951" ca="1">INDIRECT("'"&amp;$A951&amp;"'!O"&amp;$B951+59)</f>
        <v>0</v>
      </c>
      <c r="E951" s="180">
        <f t="array" aca="1" ref="E951" ca="1">INDIRECT("'"&amp;$A951&amp;"'!P"&amp;$B951+59)</f>
        <v>0</v>
      </c>
      <c r="F951" s="180">
        <f t="array" aca="1" ref="F951" ca="1">INDIRECT("'"&amp;$A951&amp;"'!Q"&amp;$B951+59)</f>
        <v>0</v>
      </c>
      <c r="G951" s="180">
        <f t="array" aca="1" ref="G951" ca="1">INDIRECT("'"&amp;$A951&amp;"'!R"&amp;$B951+59)</f>
        <v>0</v>
      </c>
      <c r="H951" s="180">
        <f t="array" aca="1" ref="H951" ca="1">INDIRECT("'"&amp;$A951&amp;"'!S"&amp;$B951+59)</f>
        <v>0</v>
      </c>
      <c r="I951" s="180">
        <f t="array" aca="1" ref="I951" ca="1">INDIRECT("'"&amp;$A951&amp;"'!t"&amp;$B951+59)</f>
        <v>0</v>
      </c>
    </row>
    <row r="952" spans="1:9" x14ac:dyDescent="0.35">
      <c r="A952" s="180">
        <f t="shared" si="15"/>
        <v>24</v>
      </c>
      <c r="B952" s="180">
        <f>COUNTIF(A$1:A952,A952)</f>
        <v>10</v>
      </c>
      <c r="C952" s="180">
        <f t="array" aca="1" ref="C952" ca="1">INDIRECT("'"&amp;A952&amp;"'!F"&amp;B952+59)</f>
        <v>0</v>
      </c>
      <c r="D952" s="180">
        <f t="array" aca="1" ref="D952" ca="1">INDIRECT("'"&amp;$A952&amp;"'!O"&amp;$B952+59)</f>
        <v>0</v>
      </c>
      <c r="E952" s="180">
        <f t="array" aca="1" ref="E952" ca="1">INDIRECT("'"&amp;$A952&amp;"'!P"&amp;$B952+59)</f>
        <v>0</v>
      </c>
      <c r="F952" s="180">
        <f t="array" aca="1" ref="F952" ca="1">INDIRECT("'"&amp;$A952&amp;"'!Q"&amp;$B952+59)</f>
        <v>0</v>
      </c>
      <c r="G952" s="180">
        <f t="array" aca="1" ref="G952" ca="1">INDIRECT("'"&amp;$A952&amp;"'!R"&amp;$B952+59)</f>
        <v>0</v>
      </c>
      <c r="H952" s="180">
        <f t="array" aca="1" ref="H952" ca="1">INDIRECT("'"&amp;$A952&amp;"'!S"&amp;$B952+59)</f>
        <v>0</v>
      </c>
      <c r="I952" s="180">
        <f t="array" aca="1" ref="I952" ca="1">INDIRECT("'"&amp;$A952&amp;"'!t"&amp;$B952+59)</f>
        <v>0</v>
      </c>
    </row>
    <row r="953" spans="1:9" x14ac:dyDescent="0.35">
      <c r="A953" s="180">
        <f t="shared" si="15"/>
        <v>24</v>
      </c>
      <c r="B953" s="180">
        <f>COUNTIF(A$1:A953,A953)</f>
        <v>11</v>
      </c>
      <c r="C953" s="180">
        <f t="array" aca="1" ref="C953" ca="1">INDIRECT("'"&amp;A953&amp;"'!F"&amp;B953+59)</f>
        <v>0</v>
      </c>
      <c r="D953" s="180">
        <f t="array" aca="1" ref="D953" ca="1">INDIRECT("'"&amp;$A953&amp;"'!O"&amp;$B953+59)</f>
        <v>0</v>
      </c>
      <c r="E953" s="180">
        <f t="array" aca="1" ref="E953" ca="1">INDIRECT("'"&amp;$A953&amp;"'!P"&amp;$B953+59)</f>
        <v>0</v>
      </c>
      <c r="F953" s="180">
        <f t="array" aca="1" ref="F953" ca="1">INDIRECT("'"&amp;$A953&amp;"'!Q"&amp;$B953+59)</f>
        <v>0</v>
      </c>
      <c r="G953" s="180">
        <f t="array" aca="1" ref="G953" ca="1">INDIRECT("'"&amp;$A953&amp;"'!R"&amp;$B953+59)</f>
        <v>0</v>
      </c>
      <c r="H953" s="180">
        <f t="array" aca="1" ref="H953" ca="1">INDIRECT("'"&amp;$A953&amp;"'!S"&amp;$B953+59)</f>
        <v>0</v>
      </c>
      <c r="I953" s="180">
        <f t="array" aca="1" ref="I953" ca="1">INDIRECT("'"&amp;$A953&amp;"'!t"&amp;$B953+59)</f>
        <v>0</v>
      </c>
    </row>
    <row r="954" spans="1:9" x14ac:dyDescent="0.35">
      <c r="A954" s="180">
        <f t="shared" si="15"/>
        <v>24</v>
      </c>
      <c r="B954" s="180">
        <f>COUNTIF(A$1:A954,A954)</f>
        <v>12</v>
      </c>
      <c r="C954" s="180">
        <f t="array" aca="1" ref="C954" ca="1">INDIRECT("'"&amp;A954&amp;"'!F"&amp;B954+59)</f>
        <v>0</v>
      </c>
      <c r="D954" s="180">
        <f t="array" aca="1" ref="D954" ca="1">INDIRECT("'"&amp;$A954&amp;"'!O"&amp;$B954+59)</f>
        <v>0</v>
      </c>
      <c r="E954" s="180">
        <f t="array" aca="1" ref="E954" ca="1">INDIRECT("'"&amp;$A954&amp;"'!P"&amp;$B954+59)</f>
        <v>0</v>
      </c>
      <c r="F954" s="180">
        <f t="array" aca="1" ref="F954" ca="1">INDIRECT("'"&amp;$A954&amp;"'!Q"&amp;$B954+59)</f>
        <v>0</v>
      </c>
      <c r="G954" s="180">
        <f t="array" aca="1" ref="G954" ca="1">INDIRECT("'"&amp;$A954&amp;"'!R"&amp;$B954+59)</f>
        <v>0</v>
      </c>
      <c r="H954" s="180">
        <f t="array" aca="1" ref="H954" ca="1">INDIRECT("'"&amp;$A954&amp;"'!S"&amp;$B954+59)</f>
        <v>0</v>
      </c>
      <c r="I954" s="180">
        <f t="array" aca="1" ref="I954" ca="1">INDIRECT("'"&amp;$A954&amp;"'!t"&amp;$B954+59)</f>
        <v>0</v>
      </c>
    </row>
    <row r="955" spans="1:9" x14ac:dyDescent="0.35">
      <c r="A955" s="180">
        <f t="shared" si="15"/>
        <v>24</v>
      </c>
      <c r="B955" s="180">
        <f>COUNTIF(A$1:A955,A955)</f>
        <v>13</v>
      </c>
      <c r="C955" s="180">
        <f t="array" aca="1" ref="C955" ca="1">INDIRECT("'"&amp;A955&amp;"'!F"&amp;B955+59)</f>
        <v>0</v>
      </c>
      <c r="D955" s="180">
        <f t="array" aca="1" ref="D955" ca="1">INDIRECT("'"&amp;$A955&amp;"'!O"&amp;$B955+59)</f>
        <v>0</v>
      </c>
      <c r="E955" s="180">
        <f t="array" aca="1" ref="E955" ca="1">INDIRECT("'"&amp;$A955&amp;"'!P"&amp;$B955+59)</f>
        <v>0</v>
      </c>
      <c r="F955" s="180">
        <f t="array" aca="1" ref="F955" ca="1">INDIRECT("'"&amp;$A955&amp;"'!Q"&amp;$B955+59)</f>
        <v>0</v>
      </c>
      <c r="G955" s="180">
        <f t="array" aca="1" ref="G955" ca="1">INDIRECT("'"&amp;$A955&amp;"'!R"&amp;$B955+59)</f>
        <v>0</v>
      </c>
      <c r="H955" s="180">
        <f t="array" aca="1" ref="H955" ca="1">INDIRECT("'"&amp;$A955&amp;"'!S"&amp;$B955+59)</f>
        <v>0</v>
      </c>
      <c r="I955" s="180">
        <f t="array" aca="1" ref="I955" ca="1">INDIRECT("'"&amp;$A955&amp;"'!t"&amp;$B955+59)</f>
        <v>0</v>
      </c>
    </row>
    <row r="956" spans="1:9" x14ac:dyDescent="0.35">
      <c r="A956" s="180">
        <f t="shared" si="15"/>
        <v>24</v>
      </c>
      <c r="B956" s="180">
        <f>COUNTIF(A$1:A956,A956)</f>
        <v>14</v>
      </c>
      <c r="C956" s="180">
        <f t="array" aca="1" ref="C956" ca="1">INDIRECT("'"&amp;A956&amp;"'!F"&amp;B956+59)</f>
        <v>0</v>
      </c>
      <c r="D956" s="180">
        <f t="array" aca="1" ref="D956" ca="1">INDIRECT("'"&amp;$A956&amp;"'!O"&amp;$B956+59)</f>
        <v>0</v>
      </c>
      <c r="E956" s="180">
        <f t="array" aca="1" ref="E956" ca="1">INDIRECT("'"&amp;$A956&amp;"'!P"&amp;$B956+59)</f>
        <v>0</v>
      </c>
      <c r="F956" s="180">
        <f t="array" aca="1" ref="F956" ca="1">INDIRECT("'"&amp;$A956&amp;"'!Q"&amp;$B956+59)</f>
        <v>0</v>
      </c>
      <c r="G956" s="180">
        <f t="array" aca="1" ref="G956" ca="1">INDIRECT("'"&amp;$A956&amp;"'!R"&amp;$B956+59)</f>
        <v>0</v>
      </c>
      <c r="H956" s="180">
        <f t="array" aca="1" ref="H956" ca="1">INDIRECT("'"&amp;$A956&amp;"'!S"&amp;$B956+59)</f>
        <v>0</v>
      </c>
      <c r="I956" s="180">
        <f t="array" aca="1" ref="I956" ca="1">INDIRECT("'"&amp;$A956&amp;"'!t"&amp;$B956+59)</f>
        <v>0</v>
      </c>
    </row>
    <row r="957" spans="1:9" x14ac:dyDescent="0.35">
      <c r="A957" s="180">
        <f t="shared" si="15"/>
        <v>24</v>
      </c>
      <c r="B957" s="180">
        <f>COUNTIF(A$1:A957,A957)</f>
        <v>15</v>
      </c>
      <c r="C957" s="180">
        <f t="array" aca="1" ref="C957" ca="1">INDIRECT("'"&amp;A957&amp;"'!F"&amp;B957+59)</f>
        <v>0</v>
      </c>
      <c r="D957" s="180">
        <f t="array" aca="1" ref="D957" ca="1">INDIRECT("'"&amp;$A957&amp;"'!O"&amp;$B957+59)</f>
        <v>0</v>
      </c>
      <c r="E957" s="180">
        <f t="array" aca="1" ref="E957" ca="1">INDIRECT("'"&amp;$A957&amp;"'!P"&amp;$B957+59)</f>
        <v>0</v>
      </c>
      <c r="F957" s="180">
        <f t="array" aca="1" ref="F957" ca="1">INDIRECT("'"&amp;$A957&amp;"'!Q"&amp;$B957+59)</f>
        <v>0</v>
      </c>
      <c r="G957" s="180">
        <f t="array" aca="1" ref="G957" ca="1">INDIRECT("'"&amp;$A957&amp;"'!R"&amp;$B957+59)</f>
        <v>0</v>
      </c>
      <c r="H957" s="180">
        <f t="array" aca="1" ref="H957" ca="1">INDIRECT("'"&amp;$A957&amp;"'!S"&amp;$B957+59)</f>
        <v>0</v>
      </c>
      <c r="I957" s="180">
        <f t="array" aca="1" ref="I957" ca="1">INDIRECT("'"&amp;$A957&amp;"'!t"&amp;$B957+59)</f>
        <v>0</v>
      </c>
    </row>
    <row r="958" spans="1:9" x14ac:dyDescent="0.35">
      <c r="A958" s="180">
        <f t="shared" si="15"/>
        <v>24</v>
      </c>
      <c r="B958" s="180">
        <f>COUNTIF(A$1:A958,A958)</f>
        <v>16</v>
      </c>
      <c r="C958" s="180">
        <f t="array" aca="1" ref="C958" ca="1">INDIRECT("'"&amp;A958&amp;"'!F"&amp;B958+59)</f>
        <v>0</v>
      </c>
      <c r="D958" s="180">
        <f t="array" aca="1" ref="D958" ca="1">INDIRECT("'"&amp;$A958&amp;"'!O"&amp;$B958+59)</f>
        <v>0</v>
      </c>
      <c r="E958" s="180">
        <f t="array" aca="1" ref="E958" ca="1">INDIRECT("'"&amp;$A958&amp;"'!P"&amp;$B958+59)</f>
        <v>0</v>
      </c>
      <c r="F958" s="180">
        <f t="array" aca="1" ref="F958" ca="1">INDIRECT("'"&amp;$A958&amp;"'!Q"&amp;$B958+59)</f>
        <v>0</v>
      </c>
      <c r="G958" s="180">
        <f t="array" aca="1" ref="G958" ca="1">INDIRECT("'"&amp;$A958&amp;"'!R"&amp;$B958+59)</f>
        <v>0</v>
      </c>
      <c r="H958" s="180">
        <f t="array" aca="1" ref="H958" ca="1">INDIRECT("'"&amp;$A958&amp;"'!S"&amp;$B958+59)</f>
        <v>0</v>
      </c>
      <c r="I958" s="180">
        <f t="array" aca="1" ref="I958" ca="1">INDIRECT("'"&amp;$A958&amp;"'!t"&amp;$B958+59)</f>
        <v>0</v>
      </c>
    </row>
    <row r="959" spans="1:9" x14ac:dyDescent="0.35">
      <c r="A959" s="180">
        <f t="shared" si="15"/>
        <v>24</v>
      </c>
      <c r="B959" s="180">
        <f>COUNTIF(A$1:A959,A959)</f>
        <v>17</v>
      </c>
      <c r="C959" s="180">
        <f t="array" aca="1" ref="C959" ca="1">INDIRECT("'"&amp;A959&amp;"'!F"&amp;B959+59)</f>
        <v>0</v>
      </c>
      <c r="D959" s="180">
        <f t="array" aca="1" ref="D959" ca="1">INDIRECT("'"&amp;$A959&amp;"'!O"&amp;$B959+59)</f>
        <v>0</v>
      </c>
      <c r="E959" s="180">
        <f t="array" aca="1" ref="E959" ca="1">INDIRECT("'"&amp;$A959&amp;"'!P"&amp;$B959+59)</f>
        <v>0</v>
      </c>
      <c r="F959" s="180">
        <f t="array" aca="1" ref="F959" ca="1">INDIRECT("'"&amp;$A959&amp;"'!Q"&amp;$B959+59)</f>
        <v>0</v>
      </c>
      <c r="G959" s="180">
        <f t="array" aca="1" ref="G959" ca="1">INDIRECT("'"&amp;$A959&amp;"'!R"&amp;$B959+59)</f>
        <v>0</v>
      </c>
      <c r="H959" s="180">
        <f t="array" aca="1" ref="H959" ca="1">INDIRECT("'"&amp;$A959&amp;"'!S"&amp;$B959+59)</f>
        <v>0</v>
      </c>
      <c r="I959" s="180">
        <f t="array" aca="1" ref="I959" ca="1">INDIRECT("'"&amp;$A959&amp;"'!t"&amp;$B959+59)</f>
        <v>0</v>
      </c>
    </row>
    <row r="960" spans="1:9" x14ac:dyDescent="0.35">
      <c r="A960" s="180">
        <f t="shared" si="15"/>
        <v>24</v>
      </c>
      <c r="B960" s="180">
        <f>COUNTIF(A$1:A960,A960)</f>
        <v>18</v>
      </c>
      <c r="C960" s="180">
        <f t="array" aca="1" ref="C960" ca="1">INDIRECT("'"&amp;A960&amp;"'!F"&amp;B960+59)</f>
        <v>0</v>
      </c>
      <c r="D960" s="180">
        <f t="array" aca="1" ref="D960" ca="1">INDIRECT("'"&amp;$A960&amp;"'!O"&amp;$B960+59)</f>
        <v>0</v>
      </c>
      <c r="E960" s="180">
        <f t="array" aca="1" ref="E960" ca="1">INDIRECT("'"&amp;$A960&amp;"'!P"&amp;$B960+59)</f>
        <v>0</v>
      </c>
      <c r="F960" s="180">
        <f t="array" aca="1" ref="F960" ca="1">INDIRECT("'"&amp;$A960&amp;"'!Q"&amp;$B960+59)</f>
        <v>0</v>
      </c>
      <c r="G960" s="180">
        <f t="array" aca="1" ref="G960" ca="1">INDIRECT("'"&amp;$A960&amp;"'!R"&amp;$B960+59)</f>
        <v>0</v>
      </c>
      <c r="H960" s="180">
        <f t="array" aca="1" ref="H960" ca="1">INDIRECT("'"&amp;$A960&amp;"'!S"&amp;$B960+59)</f>
        <v>0</v>
      </c>
      <c r="I960" s="180">
        <f t="array" aca="1" ref="I960" ca="1">INDIRECT("'"&amp;$A960&amp;"'!t"&amp;$B960+59)</f>
        <v>0</v>
      </c>
    </row>
    <row r="961" spans="1:9" x14ac:dyDescent="0.35">
      <c r="A961" s="180">
        <f t="shared" si="15"/>
        <v>24</v>
      </c>
      <c r="B961" s="180">
        <f>COUNTIF(A$1:A961,A961)</f>
        <v>19</v>
      </c>
      <c r="C961" s="180">
        <f t="array" aca="1" ref="C961" ca="1">INDIRECT("'"&amp;A961&amp;"'!F"&amp;B961+59)</f>
        <v>0</v>
      </c>
      <c r="D961" s="180">
        <f t="array" aca="1" ref="D961" ca="1">INDIRECT("'"&amp;$A961&amp;"'!O"&amp;$B961+59)</f>
        <v>0</v>
      </c>
      <c r="E961" s="180">
        <f t="array" aca="1" ref="E961" ca="1">INDIRECT("'"&amp;$A961&amp;"'!P"&amp;$B961+59)</f>
        <v>0</v>
      </c>
      <c r="F961" s="180">
        <f t="array" aca="1" ref="F961" ca="1">INDIRECT("'"&amp;$A961&amp;"'!Q"&amp;$B961+59)</f>
        <v>0</v>
      </c>
      <c r="G961" s="180">
        <f t="array" aca="1" ref="G961" ca="1">INDIRECT("'"&amp;$A961&amp;"'!R"&amp;$B961+59)</f>
        <v>0</v>
      </c>
      <c r="H961" s="180">
        <f t="array" aca="1" ref="H961" ca="1">INDIRECT("'"&amp;$A961&amp;"'!S"&amp;$B961+59)</f>
        <v>0</v>
      </c>
      <c r="I961" s="180">
        <f t="array" aca="1" ref="I961" ca="1">INDIRECT("'"&amp;$A961&amp;"'!t"&amp;$B961+59)</f>
        <v>0</v>
      </c>
    </row>
    <row r="962" spans="1:9" x14ac:dyDescent="0.35">
      <c r="A962" s="180">
        <f t="shared" ref="A962:A1024" si="16">ROUNDDOWN(((ROW()+41)/41),0)</f>
        <v>24</v>
      </c>
      <c r="B962" s="180">
        <f>COUNTIF(A$1:A962,A962)</f>
        <v>20</v>
      </c>
      <c r="C962" s="180">
        <f t="array" aca="1" ref="C962" ca="1">INDIRECT("'"&amp;A962&amp;"'!F"&amp;B962+59)</f>
        <v>0</v>
      </c>
      <c r="D962" s="180">
        <f t="array" aca="1" ref="D962" ca="1">INDIRECT("'"&amp;$A962&amp;"'!O"&amp;$B962+59)</f>
        <v>0</v>
      </c>
      <c r="E962" s="180">
        <f t="array" aca="1" ref="E962" ca="1">INDIRECT("'"&amp;$A962&amp;"'!P"&amp;$B962+59)</f>
        <v>0</v>
      </c>
      <c r="F962" s="180">
        <f t="array" aca="1" ref="F962" ca="1">INDIRECT("'"&amp;$A962&amp;"'!Q"&amp;$B962+59)</f>
        <v>0</v>
      </c>
      <c r="G962" s="180">
        <f t="array" aca="1" ref="G962" ca="1">INDIRECT("'"&amp;$A962&amp;"'!R"&amp;$B962+59)</f>
        <v>0</v>
      </c>
      <c r="H962" s="180">
        <f t="array" aca="1" ref="H962" ca="1">INDIRECT("'"&amp;$A962&amp;"'!S"&amp;$B962+59)</f>
        <v>0</v>
      </c>
      <c r="I962" s="180">
        <f t="array" aca="1" ref="I962" ca="1">INDIRECT("'"&amp;$A962&amp;"'!t"&amp;$B962+59)</f>
        <v>0</v>
      </c>
    </row>
    <row r="963" spans="1:9" x14ac:dyDescent="0.35">
      <c r="A963" s="180">
        <f t="shared" si="16"/>
        <v>24</v>
      </c>
      <c r="B963" s="180">
        <f>COUNTIF(A$1:A963,A963)</f>
        <v>21</v>
      </c>
      <c r="C963" s="180">
        <f t="array" aca="1" ref="C963" ca="1">INDIRECT("'"&amp;A963&amp;"'!F"&amp;B963+59)</f>
        <v>0</v>
      </c>
      <c r="D963" s="180">
        <f t="array" aca="1" ref="D963" ca="1">INDIRECT("'"&amp;$A963&amp;"'!O"&amp;$B963+59)</f>
        <v>0</v>
      </c>
      <c r="E963" s="180">
        <f t="array" aca="1" ref="E963" ca="1">INDIRECT("'"&amp;$A963&amp;"'!P"&amp;$B963+59)</f>
        <v>0</v>
      </c>
      <c r="F963" s="180">
        <f t="array" aca="1" ref="F963" ca="1">INDIRECT("'"&amp;$A963&amp;"'!Q"&amp;$B963+59)</f>
        <v>0</v>
      </c>
      <c r="G963" s="180">
        <f t="array" aca="1" ref="G963" ca="1">INDIRECT("'"&amp;$A963&amp;"'!R"&amp;$B963+59)</f>
        <v>0</v>
      </c>
      <c r="H963" s="180">
        <f t="array" aca="1" ref="H963" ca="1">INDIRECT("'"&amp;$A963&amp;"'!S"&amp;$B963+59)</f>
        <v>0</v>
      </c>
      <c r="I963" s="180">
        <f t="array" aca="1" ref="I963" ca="1">INDIRECT("'"&amp;$A963&amp;"'!t"&amp;$B963+59)</f>
        <v>0</v>
      </c>
    </row>
    <row r="964" spans="1:9" x14ac:dyDescent="0.35">
      <c r="A964" s="180">
        <f t="shared" si="16"/>
        <v>24</v>
      </c>
      <c r="B964" s="180">
        <f>COUNTIF(A$1:A964,A964)</f>
        <v>22</v>
      </c>
      <c r="C964" s="180">
        <f t="array" aca="1" ref="C964" ca="1">INDIRECT("'"&amp;A964&amp;"'!F"&amp;B964+59)</f>
        <v>0</v>
      </c>
      <c r="D964" s="180">
        <f t="array" aca="1" ref="D964" ca="1">INDIRECT("'"&amp;$A964&amp;"'!O"&amp;$B964+59)</f>
        <v>0</v>
      </c>
      <c r="E964" s="180">
        <f t="array" aca="1" ref="E964" ca="1">INDIRECT("'"&amp;$A964&amp;"'!P"&amp;$B964+59)</f>
        <v>0</v>
      </c>
      <c r="F964" s="180">
        <f t="array" aca="1" ref="F964" ca="1">INDIRECT("'"&amp;$A964&amp;"'!Q"&amp;$B964+59)</f>
        <v>0</v>
      </c>
      <c r="G964" s="180">
        <f t="array" aca="1" ref="G964" ca="1">INDIRECT("'"&amp;$A964&amp;"'!R"&amp;$B964+59)</f>
        <v>0</v>
      </c>
      <c r="H964" s="180">
        <f t="array" aca="1" ref="H964" ca="1">INDIRECT("'"&amp;$A964&amp;"'!S"&amp;$B964+59)</f>
        <v>0</v>
      </c>
      <c r="I964" s="180">
        <f t="array" aca="1" ref="I964" ca="1">INDIRECT("'"&amp;$A964&amp;"'!t"&amp;$B964+59)</f>
        <v>0</v>
      </c>
    </row>
    <row r="965" spans="1:9" x14ac:dyDescent="0.35">
      <c r="A965" s="180">
        <f t="shared" si="16"/>
        <v>24</v>
      </c>
      <c r="B965" s="180">
        <f>COUNTIF(A$1:A965,A965)</f>
        <v>23</v>
      </c>
      <c r="C965" s="180">
        <f t="array" aca="1" ref="C965" ca="1">INDIRECT("'"&amp;A965&amp;"'!F"&amp;B965+59)</f>
        <v>0</v>
      </c>
      <c r="D965" s="180">
        <f t="array" aca="1" ref="D965" ca="1">INDIRECT("'"&amp;$A965&amp;"'!O"&amp;$B965+59)</f>
        <v>0</v>
      </c>
      <c r="E965" s="180">
        <f t="array" aca="1" ref="E965" ca="1">INDIRECT("'"&amp;$A965&amp;"'!P"&amp;$B965+59)</f>
        <v>0</v>
      </c>
      <c r="F965" s="180">
        <f t="array" aca="1" ref="F965" ca="1">INDIRECT("'"&amp;$A965&amp;"'!Q"&amp;$B965+59)</f>
        <v>0</v>
      </c>
      <c r="G965" s="180">
        <f t="array" aca="1" ref="G965" ca="1">INDIRECT("'"&amp;$A965&amp;"'!R"&amp;$B965+59)</f>
        <v>0</v>
      </c>
      <c r="H965" s="180">
        <f t="array" aca="1" ref="H965" ca="1">INDIRECT("'"&amp;$A965&amp;"'!S"&amp;$B965+59)</f>
        <v>0</v>
      </c>
      <c r="I965" s="180">
        <f t="array" aca="1" ref="I965" ca="1">INDIRECT("'"&amp;$A965&amp;"'!t"&amp;$B965+59)</f>
        <v>0</v>
      </c>
    </row>
    <row r="966" spans="1:9" x14ac:dyDescent="0.35">
      <c r="A966" s="180">
        <f t="shared" si="16"/>
        <v>24</v>
      </c>
      <c r="B966" s="180">
        <f>COUNTIF(A$1:A966,A966)</f>
        <v>24</v>
      </c>
      <c r="C966" s="180">
        <f t="array" aca="1" ref="C966" ca="1">INDIRECT("'"&amp;A966&amp;"'!F"&amp;B966+59)</f>
        <v>0</v>
      </c>
      <c r="D966" s="180">
        <f t="array" aca="1" ref="D966" ca="1">INDIRECT("'"&amp;$A966&amp;"'!O"&amp;$B966+59)</f>
        <v>0</v>
      </c>
      <c r="E966" s="180">
        <f t="array" aca="1" ref="E966" ca="1">INDIRECT("'"&amp;$A966&amp;"'!P"&amp;$B966+59)</f>
        <v>0</v>
      </c>
      <c r="F966" s="180">
        <f t="array" aca="1" ref="F966" ca="1">INDIRECT("'"&amp;$A966&amp;"'!Q"&amp;$B966+59)</f>
        <v>0</v>
      </c>
      <c r="G966" s="180">
        <f t="array" aca="1" ref="G966" ca="1">INDIRECT("'"&amp;$A966&amp;"'!R"&amp;$B966+59)</f>
        <v>0</v>
      </c>
      <c r="H966" s="180">
        <f t="array" aca="1" ref="H966" ca="1">INDIRECT("'"&amp;$A966&amp;"'!S"&amp;$B966+59)</f>
        <v>0</v>
      </c>
      <c r="I966" s="180">
        <f t="array" aca="1" ref="I966" ca="1">INDIRECT("'"&amp;$A966&amp;"'!t"&amp;$B966+59)</f>
        <v>0</v>
      </c>
    </row>
    <row r="967" spans="1:9" x14ac:dyDescent="0.35">
      <c r="A967" s="180">
        <f t="shared" si="16"/>
        <v>24</v>
      </c>
      <c r="B967" s="180">
        <f>COUNTIF(A$1:A967,A967)</f>
        <v>25</v>
      </c>
      <c r="C967" s="180">
        <f t="array" aca="1" ref="C967" ca="1">INDIRECT("'"&amp;A967&amp;"'!F"&amp;B967+59)</f>
        <v>0</v>
      </c>
      <c r="D967" s="180">
        <f t="array" aca="1" ref="D967" ca="1">INDIRECT("'"&amp;$A967&amp;"'!O"&amp;$B967+59)</f>
        <v>0</v>
      </c>
      <c r="E967" s="180">
        <f t="array" aca="1" ref="E967" ca="1">INDIRECT("'"&amp;$A967&amp;"'!P"&amp;$B967+59)</f>
        <v>0</v>
      </c>
      <c r="F967" s="180">
        <f t="array" aca="1" ref="F967" ca="1">INDIRECT("'"&amp;$A967&amp;"'!Q"&amp;$B967+59)</f>
        <v>0</v>
      </c>
      <c r="G967" s="180">
        <f t="array" aca="1" ref="G967" ca="1">INDIRECT("'"&amp;$A967&amp;"'!R"&amp;$B967+59)</f>
        <v>0</v>
      </c>
      <c r="H967" s="180">
        <f t="array" aca="1" ref="H967" ca="1">INDIRECT("'"&amp;$A967&amp;"'!S"&amp;$B967+59)</f>
        <v>0</v>
      </c>
      <c r="I967" s="180">
        <f t="array" aca="1" ref="I967" ca="1">INDIRECT("'"&amp;$A967&amp;"'!t"&amp;$B967+59)</f>
        <v>0</v>
      </c>
    </row>
    <row r="968" spans="1:9" x14ac:dyDescent="0.35">
      <c r="A968" s="180">
        <f t="shared" si="16"/>
        <v>24</v>
      </c>
      <c r="B968" s="180">
        <f>COUNTIF(A$1:A968,A968)</f>
        <v>26</v>
      </c>
      <c r="C968" s="180">
        <f t="array" aca="1" ref="C968" ca="1">INDIRECT("'"&amp;A968&amp;"'!F"&amp;B968+59)</f>
        <v>0</v>
      </c>
      <c r="D968" s="180">
        <f t="array" aca="1" ref="D968" ca="1">INDIRECT("'"&amp;$A968&amp;"'!O"&amp;$B968+59)</f>
        <v>0</v>
      </c>
      <c r="E968" s="180">
        <f t="array" aca="1" ref="E968" ca="1">INDIRECT("'"&amp;$A968&amp;"'!P"&amp;$B968+59)</f>
        <v>0</v>
      </c>
      <c r="F968" s="180">
        <f t="array" aca="1" ref="F968" ca="1">INDIRECT("'"&amp;$A968&amp;"'!Q"&amp;$B968+59)</f>
        <v>0</v>
      </c>
      <c r="G968" s="180">
        <f t="array" aca="1" ref="G968" ca="1">INDIRECT("'"&amp;$A968&amp;"'!R"&amp;$B968+59)</f>
        <v>0</v>
      </c>
      <c r="H968" s="180">
        <f t="array" aca="1" ref="H968" ca="1">INDIRECT("'"&amp;$A968&amp;"'!S"&amp;$B968+59)</f>
        <v>0</v>
      </c>
      <c r="I968" s="180">
        <f t="array" aca="1" ref="I968" ca="1">INDIRECT("'"&amp;$A968&amp;"'!t"&amp;$B968+59)</f>
        <v>0</v>
      </c>
    </row>
    <row r="969" spans="1:9" x14ac:dyDescent="0.35">
      <c r="A969" s="180">
        <f t="shared" si="16"/>
        <v>24</v>
      </c>
      <c r="B969" s="180">
        <f>COUNTIF(A$1:A969,A969)</f>
        <v>27</v>
      </c>
      <c r="C969" s="180">
        <f t="array" aca="1" ref="C969" ca="1">INDIRECT("'"&amp;A969&amp;"'!F"&amp;B969+59)</f>
        <v>0</v>
      </c>
      <c r="D969" s="180">
        <f t="array" aca="1" ref="D969" ca="1">INDIRECT("'"&amp;$A969&amp;"'!O"&amp;$B969+59)</f>
        <v>0</v>
      </c>
      <c r="E969" s="180">
        <f t="array" aca="1" ref="E969" ca="1">INDIRECT("'"&amp;$A969&amp;"'!P"&amp;$B969+59)</f>
        <v>0</v>
      </c>
      <c r="F969" s="180">
        <f t="array" aca="1" ref="F969" ca="1">INDIRECT("'"&amp;$A969&amp;"'!Q"&amp;$B969+59)</f>
        <v>0</v>
      </c>
      <c r="G969" s="180">
        <f t="array" aca="1" ref="G969" ca="1">INDIRECT("'"&amp;$A969&amp;"'!R"&amp;$B969+59)</f>
        <v>0</v>
      </c>
      <c r="H969" s="180">
        <f t="array" aca="1" ref="H969" ca="1">INDIRECT("'"&amp;$A969&amp;"'!S"&amp;$B969+59)</f>
        <v>0</v>
      </c>
      <c r="I969" s="180">
        <f t="array" aca="1" ref="I969" ca="1">INDIRECT("'"&amp;$A969&amp;"'!t"&amp;$B969+59)</f>
        <v>0</v>
      </c>
    </row>
    <row r="970" spans="1:9" x14ac:dyDescent="0.35">
      <c r="A970" s="180">
        <f t="shared" si="16"/>
        <v>24</v>
      </c>
      <c r="B970" s="180">
        <f>COUNTIF(A$1:A970,A970)</f>
        <v>28</v>
      </c>
      <c r="C970" s="180">
        <f t="array" aca="1" ref="C970" ca="1">INDIRECT("'"&amp;A970&amp;"'!F"&amp;B970+59)</f>
        <v>0</v>
      </c>
      <c r="D970" s="180">
        <f t="array" aca="1" ref="D970" ca="1">INDIRECT("'"&amp;$A970&amp;"'!O"&amp;$B970+59)</f>
        <v>0</v>
      </c>
      <c r="E970" s="180">
        <f t="array" aca="1" ref="E970" ca="1">INDIRECT("'"&amp;$A970&amp;"'!P"&amp;$B970+59)</f>
        <v>0</v>
      </c>
      <c r="F970" s="180">
        <f t="array" aca="1" ref="F970" ca="1">INDIRECT("'"&amp;$A970&amp;"'!Q"&amp;$B970+59)</f>
        <v>0</v>
      </c>
      <c r="G970" s="180">
        <f t="array" aca="1" ref="G970" ca="1">INDIRECT("'"&amp;$A970&amp;"'!R"&amp;$B970+59)</f>
        <v>0</v>
      </c>
      <c r="H970" s="180">
        <f t="array" aca="1" ref="H970" ca="1">INDIRECT("'"&amp;$A970&amp;"'!S"&amp;$B970+59)</f>
        <v>0</v>
      </c>
      <c r="I970" s="180">
        <f t="array" aca="1" ref="I970" ca="1">INDIRECT("'"&amp;$A970&amp;"'!t"&amp;$B970+59)</f>
        <v>0</v>
      </c>
    </row>
    <row r="971" spans="1:9" x14ac:dyDescent="0.35">
      <c r="A971" s="180">
        <f t="shared" si="16"/>
        <v>24</v>
      </c>
      <c r="B971" s="180">
        <f>COUNTIF(A$1:A971,A971)</f>
        <v>29</v>
      </c>
      <c r="C971" s="180">
        <f t="array" aca="1" ref="C971" ca="1">INDIRECT("'"&amp;A971&amp;"'!F"&amp;B971+59)</f>
        <v>0</v>
      </c>
      <c r="D971" s="180">
        <f t="array" aca="1" ref="D971" ca="1">INDIRECT("'"&amp;$A971&amp;"'!O"&amp;$B971+59)</f>
        <v>0</v>
      </c>
      <c r="E971" s="180">
        <f t="array" aca="1" ref="E971" ca="1">INDIRECT("'"&amp;$A971&amp;"'!P"&amp;$B971+59)</f>
        <v>0</v>
      </c>
      <c r="F971" s="180">
        <f t="array" aca="1" ref="F971" ca="1">INDIRECT("'"&amp;$A971&amp;"'!Q"&amp;$B971+59)</f>
        <v>0</v>
      </c>
      <c r="G971" s="180">
        <f t="array" aca="1" ref="G971" ca="1">INDIRECT("'"&amp;$A971&amp;"'!R"&amp;$B971+59)</f>
        <v>0</v>
      </c>
      <c r="H971" s="180">
        <f t="array" aca="1" ref="H971" ca="1">INDIRECT("'"&amp;$A971&amp;"'!S"&amp;$B971+59)</f>
        <v>0</v>
      </c>
      <c r="I971" s="180">
        <f t="array" aca="1" ref="I971" ca="1">INDIRECT("'"&amp;$A971&amp;"'!t"&amp;$B971+59)</f>
        <v>0</v>
      </c>
    </row>
    <row r="972" spans="1:9" x14ac:dyDescent="0.35">
      <c r="A972" s="180">
        <f t="shared" si="16"/>
        <v>24</v>
      </c>
      <c r="B972" s="180">
        <f>COUNTIF(A$1:A972,A972)</f>
        <v>30</v>
      </c>
      <c r="C972" s="180">
        <f t="array" aca="1" ref="C972" ca="1">INDIRECT("'"&amp;A972&amp;"'!F"&amp;B972+59)</f>
        <v>0</v>
      </c>
      <c r="D972" s="180">
        <f t="array" aca="1" ref="D972" ca="1">INDIRECT("'"&amp;$A972&amp;"'!O"&amp;$B972+59)</f>
        <v>0</v>
      </c>
      <c r="E972" s="180">
        <f t="array" aca="1" ref="E972" ca="1">INDIRECT("'"&amp;$A972&amp;"'!P"&amp;$B972+59)</f>
        <v>0</v>
      </c>
      <c r="F972" s="180">
        <f t="array" aca="1" ref="F972" ca="1">INDIRECT("'"&amp;$A972&amp;"'!Q"&amp;$B972+59)</f>
        <v>0</v>
      </c>
      <c r="G972" s="180">
        <f t="array" aca="1" ref="G972" ca="1">INDIRECT("'"&amp;$A972&amp;"'!R"&amp;$B972+59)</f>
        <v>0</v>
      </c>
      <c r="H972" s="180">
        <f t="array" aca="1" ref="H972" ca="1">INDIRECT("'"&amp;$A972&amp;"'!S"&amp;$B972+59)</f>
        <v>0</v>
      </c>
      <c r="I972" s="180">
        <f t="array" aca="1" ref="I972" ca="1">INDIRECT("'"&amp;$A972&amp;"'!t"&amp;$B972+59)</f>
        <v>0</v>
      </c>
    </row>
    <row r="973" spans="1:9" x14ac:dyDescent="0.35">
      <c r="A973" s="180">
        <f t="shared" si="16"/>
        <v>24</v>
      </c>
      <c r="B973" s="180">
        <f>COUNTIF(A$1:A973,A973)</f>
        <v>31</v>
      </c>
      <c r="C973" s="180">
        <f t="array" aca="1" ref="C973" ca="1">INDIRECT("'"&amp;A973&amp;"'!F"&amp;B973+59)</f>
        <v>0</v>
      </c>
      <c r="D973" s="180">
        <f t="array" aca="1" ref="D973" ca="1">INDIRECT("'"&amp;$A973&amp;"'!O"&amp;$B973+59)</f>
        <v>0</v>
      </c>
      <c r="E973" s="180">
        <f t="array" aca="1" ref="E973" ca="1">INDIRECT("'"&amp;$A973&amp;"'!P"&amp;$B973+59)</f>
        <v>0</v>
      </c>
      <c r="F973" s="180">
        <f t="array" aca="1" ref="F973" ca="1">INDIRECT("'"&amp;$A973&amp;"'!Q"&amp;$B973+59)</f>
        <v>0</v>
      </c>
      <c r="G973" s="180">
        <f t="array" aca="1" ref="G973" ca="1">INDIRECT("'"&amp;$A973&amp;"'!R"&amp;$B973+59)</f>
        <v>0</v>
      </c>
      <c r="H973" s="180">
        <f t="array" aca="1" ref="H973" ca="1">INDIRECT("'"&amp;$A973&amp;"'!S"&amp;$B973+59)</f>
        <v>0</v>
      </c>
      <c r="I973" s="180">
        <f t="array" aca="1" ref="I973" ca="1">INDIRECT("'"&amp;$A973&amp;"'!t"&amp;$B973+59)</f>
        <v>0</v>
      </c>
    </row>
    <row r="974" spans="1:9" x14ac:dyDescent="0.35">
      <c r="A974" s="180">
        <f t="shared" si="16"/>
        <v>24</v>
      </c>
      <c r="B974" s="180">
        <f>COUNTIF(A$1:A974,A974)</f>
        <v>32</v>
      </c>
      <c r="C974" s="180">
        <f t="array" aca="1" ref="C974" ca="1">INDIRECT("'"&amp;A974&amp;"'!F"&amp;B974+59)</f>
        <v>0</v>
      </c>
      <c r="D974" s="180">
        <f t="array" aca="1" ref="D974" ca="1">INDIRECT("'"&amp;$A974&amp;"'!O"&amp;$B974+59)</f>
        <v>0</v>
      </c>
      <c r="E974" s="180">
        <f t="array" aca="1" ref="E974" ca="1">INDIRECT("'"&amp;$A974&amp;"'!P"&amp;$B974+59)</f>
        <v>0</v>
      </c>
      <c r="F974" s="180">
        <f t="array" aca="1" ref="F974" ca="1">INDIRECT("'"&amp;$A974&amp;"'!Q"&amp;$B974+59)</f>
        <v>0</v>
      </c>
      <c r="G974" s="180">
        <f t="array" aca="1" ref="G974" ca="1">INDIRECT("'"&amp;$A974&amp;"'!R"&amp;$B974+59)</f>
        <v>0</v>
      </c>
      <c r="H974" s="180">
        <f t="array" aca="1" ref="H974" ca="1">INDIRECT("'"&amp;$A974&amp;"'!S"&amp;$B974+59)</f>
        <v>0</v>
      </c>
      <c r="I974" s="180">
        <f t="array" aca="1" ref="I974" ca="1">INDIRECT("'"&amp;$A974&amp;"'!t"&amp;$B974+59)</f>
        <v>0</v>
      </c>
    </row>
    <row r="975" spans="1:9" x14ac:dyDescent="0.35">
      <c r="A975" s="180">
        <f t="shared" si="16"/>
        <v>24</v>
      </c>
      <c r="B975" s="180">
        <f>COUNTIF(A$1:A975,A975)</f>
        <v>33</v>
      </c>
      <c r="C975" s="180">
        <f t="array" aca="1" ref="C975" ca="1">INDIRECT("'"&amp;A975&amp;"'!F"&amp;B975+59)</f>
        <v>0</v>
      </c>
      <c r="D975" s="180">
        <f t="array" aca="1" ref="D975" ca="1">INDIRECT("'"&amp;$A975&amp;"'!O"&amp;$B975+59)</f>
        <v>0</v>
      </c>
      <c r="E975" s="180">
        <f t="array" aca="1" ref="E975" ca="1">INDIRECT("'"&amp;$A975&amp;"'!P"&amp;$B975+59)</f>
        <v>0</v>
      </c>
      <c r="F975" s="180">
        <f t="array" aca="1" ref="F975" ca="1">INDIRECT("'"&amp;$A975&amp;"'!Q"&amp;$B975+59)</f>
        <v>0</v>
      </c>
      <c r="G975" s="180">
        <f t="array" aca="1" ref="G975" ca="1">INDIRECT("'"&amp;$A975&amp;"'!R"&amp;$B975+59)</f>
        <v>0</v>
      </c>
      <c r="H975" s="180">
        <f t="array" aca="1" ref="H975" ca="1">INDIRECT("'"&amp;$A975&amp;"'!S"&amp;$B975+59)</f>
        <v>0</v>
      </c>
      <c r="I975" s="180">
        <f t="array" aca="1" ref="I975" ca="1">INDIRECT("'"&amp;$A975&amp;"'!t"&amp;$B975+59)</f>
        <v>0</v>
      </c>
    </row>
    <row r="976" spans="1:9" x14ac:dyDescent="0.35">
      <c r="A976" s="180">
        <f t="shared" si="16"/>
        <v>24</v>
      </c>
      <c r="B976" s="180">
        <f>COUNTIF(A$1:A976,A976)</f>
        <v>34</v>
      </c>
      <c r="C976" s="180">
        <f t="array" aca="1" ref="C976" ca="1">INDIRECT("'"&amp;A976&amp;"'!F"&amp;B976+59)</f>
        <v>0</v>
      </c>
      <c r="D976" s="180">
        <f t="array" aca="1" ref="D976" ca="1">INDIRECT("'"&amp;$A976&amp;"'!O"&amp;$B976+59)</f>
        <v>0</v>
      </c>
      <c r="E976" s="180">
        <f t="array" aca="1" ref="E976" ca="1">INDIRECT("'"&amp;$A976&amp;"'!P"&amp;$B976+59)</f>
        <v>0</v>
      </c>
      <c r="F976" s="180">
        <f t="array" aca="1" ref="F976" ca="1">INDIRECT("'"&amp;$A976&amp;"'!Q"&amp;$B976+59)</f>
        <v>0</v>
      </c>
      <c r="G976" s="180">
        <f t="array" aca="1" ref="G976" ca="1">INDIRECT("'"&amp;$A976&amp;"'!R"&amp;$B976+59)</f>
        <v>0</v>
      </c>
      <c r="H976" s="180">
        <f t="array" aca="1" ref="H976" ca="1">INDIRECT("'"&amp;$A976&amp;"'!S"&amp;$B976+59)</f>
        <v>0</v>
      </c>
      <c r="I976" s="180">
        <f t="array" aca="1" ref="I976" ca="1">INDIRECT("'"&amp;$A976&amp;"'!t"&amp;$B976+59)</f>
        <v>0</v>
      </c>
    </row>
    <row r="977" spans="1:9" x14ac:dyDescent="0.35">
      <c r="A977" s="180">
        <f t="shared" si="16"/>
        <v>24</v>
      </c>
      <c r="B977" s="180">
        <f>COUNTIF(A$1:A977,A977)</f>
        <v>35</v>
      </c>
      <c r="C977" s="180">
        <f t="array" aca="1" ref="C977" ca="1">INDIRECT("'"&amp;A977&amp;"'!F"&amp;B977+59)</f>
        <v>0</v>
      </c>
      <c r="D977" s="180">
        <f t="array" aca="1" ref="D977" ca="1">INDIRECT("'"&amp;$A977&amp;"'!O"&amp;$B977+59)</f>
        <v>0</v>
      </c>
      <c r="E977" s="180">
        <f t="array" aca="1" ref="E977" ca="1">INDIRECT("'"&amp;$A977&amp;"'!P"&amp;$B977+59)</f>
        <v>0</v>
      </c>
      <c r="F977" s="180">
        <f t="array" aca="1" ref="F977" ca="1">INDIRECT("'"&amp;$A977&amp;"'!Q"&amp;$B977+59)</f>
        <v>0</v>
      </c>
      <c r="G977" s="180">
        <f t="array" aca="1" ref="G977" ca="1">INDIRECT("'"&amp;$A977&amp;"'!R"&amp;$B977+59)</f>
        <v>0</v>
      </c>
      <c r="H977" s="180">
        <f t="array" aca="1" ref="H977" ca="1">INDIRECT("'"&amp;$A977&amp;"'!S"&amp;$B977+59)</f>
        <v>0</v>
      </c>
      <c r="I977" s="180">
        <f t="array" aca="1" ref="I977" ca="1">INDIRECT("'"&amp;$A977&amp;"'!t"&amp;$B977+59)</f>
        <v>0</v>
      </c>
    </row>
    <row r="978" spans="1:9" x14ac:dyDescent="0.35">
      <c r="A978" s="180">
        <f t="shared" si="16"/>
        <v>24</v>
      </c>
      <c r="B978" s="180">
        <f>COUNTIF(A$1:A978,A978)</f>
        <v>36</v>
      </c>
      <c r="C978" s="180">
        <f t="array" aca="1" ref="C978" ca="1">INDIRECT("'"&amp;A978&amp;"'!F"&amp;B978+59)</f>
        <v>0</v>
      </c>
      <c r="D978" s="180">
        <f t="array" aca="1" ref="D978" ca="1">INDIRECT("'"&amp;$A978&amp;"'!O"&amp;$B978+59)</f>
        <v>0</v>
      </c>
      <c r="E978" s="180">
        <f t="array" aca="1" ref="E978" ca="1">INDIRECT("'"&amp;$A978&amp;"'!P"&amp;$B978+59)</f>
        <v>0</v>
      </c>
      <c r="F978" s="180">
        <f t="array" aca="1" ref="F978" ca="1">INDIRECT("'"&amp;$A978&amp;"'!Q"&amp;$B978+59)</f>
        <v>0</v>
      </c>
      <c r="G978" s="180">
        <f t="array" aca="1" ref="G978" ca="1">INDIRECT("'"&amp;$A978&amp;"'!R"&amp;$B978+59)</f>
        <v>0</v>
      </c>
      <c r="H978" s="180">
        <f t="array" aca="1" ref="H978" ca="1">INDIRECT("'"&amp;$A978&amp;"'!S"&amp;$B978+59)</f>
        <v>0</v>
      </c>
      <c r="I978" s="180">
        <f t="array" aca="1" ref="I978" ca="1">INDIRECT("'"&amp;$A978&amp;"'!t"&amp;$B978+59)</f>
        <v>0</v>
      </c>
    </row>
    <row r="979" spans="1:9" x14ac:dyDescent="0.35">
      <c r="A979" s="180">
        <f t="shared" si="16"/>
        <v>24</v>
      </c>
      <c r="B979" s="180">
        <f>COUNTIF(A$1:A979,A979)</f>
        <v>37</v>
      </c>
      <c r="C979" s="180">
        <f t="array" aca="1" ref="C979" ca="1">INDIRECT("'"&amp;A979&amp;"'!F"&amp;B979+59)</f>
        <v>0</v>
      </c>
      <c r="D979" s="180">
        <f t="array" aca="1" ref="D979" ca="1">INDIRECT("'"&amp;$A979&amp;"'!O"&amp;$B979+59)</f>
        <v>0</v>
      </c>
      <c r="E979" s="180">
        <f t="array" aca="1" ref="E979" ca="1">INDIRECT("'"&amp;$A979&amp;"'!P"&amp;$B979+59)</f>
        <v>0</v>
      </c>
      <c r="F979" s="180">
        <f t="array" aca="1" ref="F979" ca="1">INDIRECT("'"&amp;$A979&amp;"'!Q"&amp;$B979+59)</f>
        <v>0</v>
      </c>
      <c r="G979" s="180">
        <f t="array" aca="1" ref="G979" ca="1">INDIRECT("'"&amp;$A979&amp;"'!R"&amp;$B979+59)</f>
        <v>0</v>
      </c>
      <c r="H979" s="180">
        <f t="array" aca="1" ref="H979" ca="1">INDIRECT("'"&amp;$A979&amp;"'!S"&amp;$B979+59)</f>
        <v>0</v>
      </c>
      <c r="I979" s="180">
        <f t="array" aca="1" ref="I979" ca="1">INDIRECT("'"&amp;$A979&amp;"'!t"&amp;$B979+59)</f>
        <v>0</v>
      </c>
    </row>
    <row r="980" spans="1:9" x14ac:dyDescent="0.35">
      <c r="A980" s="180">
        <f t="shared" si="16"/>
        <v>24</v>
      </c>
      <c r="B980" s="180">
        <f>COUNTIF(A$1:A980,A980)</f>
        <v>38</v>
      </c>
      <c r="C980" s="180">
        <f t="array" aca="1" ref="C980" ca="1">INDIRECT("'"&amp;A980&amp;"'!F"&amp;B980+59)</f>
        <v>0</v>
      </c>
      <c r="D980" s="180">
        <f t="array" aca="1" ref="D980" ca="1">INDIRECT("'"&amp;$A980&amp;"'!O"&amp;$B980+59)</f>
        <v>0</v>
      </c>
      <c r="E980" s="180">
        <f t="array" aca="1" ref="E980" ca="1">INDIRECT("'"&amp;$A980&amp;"'!P"&amp;$B980+59)</f>
        <v>0</v>
      </c>
      <c r="F980" s="180">
        <f t="array" aca="1" ref="F980" ca="1">INDIRECT("'"&amp;$A980&amp;"'!Q"&amp;$B980+59)</f>
        <v>0</v>
      </c>
      <c r="G980" s="180">
        <f t="array" aca="1" ref="G980" ca="1">INDIRECT("'"&amp;$A980&amp;"'!R"&amp;$B980+59)</f>
        <v>0</v>
      </c>
      <c r="H980" s="180">
        <f t="array" aca="1" ref="H980" ca="1">INDIRECT("'"&amp;$A980&amp;"'!S"&amp;$B980+59)</f>
        <v>0</v>
      </c>
      <c r="I980" s="180">
        <f t="array" aca="1" ref="I980" ca="1">INDIRECT("'"&amp;$A980&amp;"'!t"&amp;$B980+59)</f>
        <v>0</v>
      </c>
    </row>
    <row r="981" spans="1:9" x14ac:dyDescent="0.35">
      <c r="A981" s="180">
        <f t="shared" si="16"/>
        <v>24</v>
      </c>
      <c r="B981" s="180">
        <f>COUNTIF(A$1:A981,A981)</f>
        <v>39</v>
      </c>
      <c r="C981" s="180">
        <f t="array" aca="1" ref="C981" ca="1">INDIRECT("'"&amp;A981&amp;"'!F"&amp;B981+59)</f>
        <v>0</v>
      </c>
      <c r="D981" s="180">
        <f t="array" aca="1" ref="D981" ca="1">INDIRECT("'"&amp;$A981&amp;"'!O"&amp;$B981+59)</f>
        <v>0</v>
      </c>
      <c r="E981" s="180">
        <f t="array" aca="1" ref="E981" ca="1">INDIRECT("'"&amp;$A981&amp;"'!P"&amp;$B981+59)</f>
        <v>0</v>
      </c>
      <c r="F981" s="180">
        <f t="array" aca="1" ref="F981" ca="1">INDIRECT("'"&amp;$A981&amp;"'!Q"&amp;$B981+59)</f>
        <v>0</v>
      </c>
      <c r="G981" s="180">
        <f t="array" aca="1" ref="G981" ca="1">INDIRECT("'"&amp;$A981&amp;"'!R"&amp;$B981+59)</f>
        <v>0</v>
      </c>
      <c r="H981" s="180">
        <f t="array" aca="1" ref="H981" ca="1">INDIRECT("'"&amp;$A981&amp;"'!S"&amp;$B981+59)</f>
        <v>0</v>
      </c>
      <c r="I981" s="180">
        <f t="array" aca="1" ref="I981" ca="1">INDIRECT("'"&amp;$A981&amp;"'!t"&amp;$B981+59)</f>
        <v>0</v>
      </c>
    </row>
    <row r="982" spans="1:9" x14ac:dyDescent="0.35">
      <c r="A982" s="180">
        <f t="shared" si="16"/>
        <v>24</v>
      </c>
      <c r="B982" s="180">
        <f>COUNTIF(A$1:A982,A982)</f>
        <v>40</v>
      </c>
      <c r="C982" s="180">
        <f t="array" aca="1" ref="C982" ca="1">INDIRECT("'"&amp;A982&amp;"'!F"&amp;B982+59)</f>
        <v>0</v>
      </c>
      <c r="D982" s="180">
        <f t="array" aca="1" ref="D982" ca="1">INDIRECT("'"&amp;$A982&amp;"'!O"&amp;$B982+59)</f>
        <v>0</v>
      </c>
      <c r="E982" s="180">
        <f t="array" aca="1" ref="E982" ca="1">INDIRECT("'"&amp;$A982&amp;"'!P"&amp;$B982+59)</f>
        <v>0</v>
      </c>
      <c r="F982" s="180">
        <f t="array" aca="1" ref="F982" ca="1">INDIRECT("'"&amp;$A982&amp;"'!Q"&amp;$B982+59)</f>
        <v>0</v>
      </c>
      <c r="G982" s="180">
        <f t="array" aca="1" ref="G982" ca="1">INDIRECT("'"&amp;$A982&amp;"'!R"&amp;$B982+59)</f>
        <v>0</v>
      </c>
      <c r="H982" s="180">
        <f t="array" aca="1" ref="H982" ca="1">INDIRECT("'"&amp;$A982&amp;"'!S"&amp;$B982+59)</f>
        <v>0</v>
      </c>
      <c r="I982" s="180">
        <f t="array" aca="1" ref="I982" ca="1">INDIRECT("'"&amp;$A982&amp;"'!t"&amp;$B982+59)</f>
        <v>0</v>
      </c>
    </row>
    <row r="983" spans="1:9" x14ac:dyDescent="0.35">
      <c r="A983" s="180">
        <f t="shared" si="16"/>
        <v>24</v>
      </c>
      <c r="B983" s="180">
        <f>COUNTIF(A$1:A983,A983)</f>
        <v>41</v>
      </c>
      <c r="C983" s="180">
        <f t="array" aca="1" ref="C983" ca="1">INDIRECT("'"&amp;A983&amp;"'!F"&amp;B983+59)</f>
        <v>0</v>
      </c>
      <c r="D983" s="180">
        <f t="array" aca="1" ref="D983" ca="1">INDIRECT("'"&amp;$A983&amp;"'!O"&amp;$B983+59)</f>
        <v>0</v>
      </c>
      <c r="E983" s="180">
        <f t="array" aca="1" ref="E983" ca="1">INDIRECT("'"&amp;$A983&amp;"'!P"&amp;$B983+59)</f>
        <v>0</v>
      </c>
      <c r="F983" s="180">
        <f t="array" aca="1" ref="F983" ca="1">INDIRECT("'"&amp;$A983&amp;"'!Q"&amp;$B983+59)</f>
        <v>0</v>
      </c>
      <c r="G983" s="180">
        <f t="array" aca="1" ref="G983" ca="1">INDIRECT("'"&amp;$A983&amp;"'!R"&amp;$B983+59)</f>
        <v>0</v>
      </c>
      <c r="H983" s="180">
        <f t="array" aca="1" ref="H983" ca="1">INDIRECT("'"&amp;$A983&amp;"'!S"&amp;$B983+59)</f>
        <v>0</v>
      </c>
      <c r="I983" s="180">
        <f t="array" aca="1" ref="I983" ca="1">INDIRECT("'"&amp;$A983&amp;"'!t"&amp;$B983+59)</f>
        <v>0</v>
      </c>
    </row>
    <row r="984" spans="1:9" x14ac:dyDescent="0.35">
      <c r="A984" s="180">
        <f t="shared" si="16"/>
        <v>25</v>
      </c>
      <c r="B984" s="180">
        <f>COUNTIF(A$1:A984,A984)</f>
        <v>1</v>
      </c>
      <c r="C984" s="180">
        <f t="array" aca="1" ref="C984" ca="1">INDIRECT("'"&amp;A984&amp;"'!F"&amp;B984+59)</f>
        <v>0</v>
      </c>
      <c r="D984" s="180">
        <f t="array" aca="1" ref="D984" ca="1">INDIRECT("'"&amp;$A984&amp;"'!O"&amp;$B984+59)</f>
        <v>0</v>
      </c>
      <c r="E984" s="180">
        <f t="array" aca="1" ref="E984" ca="1">INDIRECT("'"&amp;$A984&amp;"'!P"&amp;$B984+59)</f>
        <v>0</v>
      </c>
      <c r="F984" s="180">
        <f t="array" aca="1" ref="F984" ca="1">INDIRECT("'"&amp;$A984&amp;"'!Q"&amp;$B984+59)</f>
        <v>0</v>
      </c>
      <c r="G984" s="180">
        <f t="array" aca="1" ref="G984" ca="1">INDIRECT("'"&amp;$A984&amp;"'!R"&amp;$B984+59)</f>
        <v>0</v>
      </c>
      <c r="H984" s="180">
        <f t="array" aca="1" ref="H984" ca="1">INDIRECT("'"&amp;$A984&amp;"'!S"&amp;$B984+59)</f>
        <v>0</v>
      </c>
      <c r="I984" s="180">
        <f t="array" aca="1" ref="I984" ca="1">INDIRECT("'"&amp;$A984&amp;"'!t"&amp;$B984+59)</f>
        <v>0</v>
      </c>
    </row>
    <row r="985" spans="1:9" x14ac:dyDescent="0.35">
      <c r="A985" s="180">
        <f t="shared" si="16"/>
        <v>25</v>
      </c>
      <c r="B985" s="180">
        <f>COUNTIF(A$1:A985,A985)</f>
        <v>2</v>
      </c>
      <c r="C985" s="180">
        <f t="array" aca="1" ref="C985" ca="1">INDIRECT("'"&amp;A985&amp;"'!F"&amp;B985+59)</f>
        <v>0</v>
      </c>
      <c r="D985" s="180">
        <f t="array" aca="1" ref="D985" ca="1">INDIRECT("'"&amp;$A985&amp;"'!O"&amp;$B985+59)</f>
        <v>0</v>
      </c>
      <c r="E985" s="180">
        <f t="array" aca="1" ref="E985" ca="1">INDIRECT("'"&amp;$A985&amp;"'!P"&amp;$B985+59)</f>
        <v>0</v>
      </c>
      <c r="F985" s="180">
        <f t="array" aca="1" ref="F985" ca="1">INDIRECT("'"&amp;$A985&amp;"'!Q"&amp;$B985+59)</f>
        <v>0</v>
      </c>
      <c r="G985" s="180">
        <f t="array" aca="1" ref="G985" ca="1">INDIRECT("'"&amp;$A985&amp;"'!R"&amp;$B985+59)</f>
        <v>0</v>
      </c>
      <c r="H985" s="180">
        <f t="array" aca="1" ref="H985" ca="1">INDIRECT("'"&amp;$A985&amp;"'!S"&amp;$B985+59)</f>
        <v>0</v>
      </c>
      <c r="I985" s="180">
        <f t="array" aca="1" ref="I985" ca="1">INDIRECT("'"&amp;$A985&amp;"'!t"&amp;$B985+59)</f>
        <v>0</v>
      </c>
    </row>
    <row r="986" spans="1:9" x14ac:dyDescent="0.35">
      <c r="A986" s="180">
        <f t="shared" si="16"/>
        <v>25</v>
      </c>
      <c r="B986" s="180">
        <f>COUNTIF(A$1:A986,A986)</f>
        <v>3</v>
      </c>
      <c r="C986" s="180">
        <f t="array" aca="1" ref="C986" ca="1">INDIRECT("'"&amp;A986&amp;"'!F"&amp;B986+59)</f>
        <v>0</v>
      </c>
      <c r="D986" s="180">
        <f t="array" aca="1" ref="D986" ca="1">INDIRECT("'"&amp;$A986&amp;"'!O"&amp;$B986+59)</f>
        <v>0</v>
      </c>
      <c r="E986" s="180">
        <f t="array" aca="1" ref="E986" ca="1">INDIRECT("'"&amp;$A986&amp;"'!P"&amp;$B986+59)</f>
        <v>0</v>
      </c>
      <c r="F986" s="180">
        <f t="array" aca="1" ref="F986" ca="1">INDIRECT("'"&amp;$A986&amp;"'!Q"&amp;$B986+59)</f>
        <v>0</v>
      </c>
      <c r="G986" s="180">
        <f t="array" aca="1" ref="G986" ca="1">INDIRECT("'"&amp;$A986&amp;"'!R"&amp;$B986+59)</f>
        <v>0</v>
      </c>
      <c r="H986" s="180">
        <f t="array" aca="1" ref="H986" ca="1">INDIRECT("'"&amp;$A986&amp;"'!S"&amp;$B986+59)</f>
        <v>0</v>
      </c>
      <c r="I986" s="180">
        <f t="array" aca="1" ref="I986" ca="1">INDIRECT("'"&amp;$A986&amp;"'!t"&amp;$B986+59)</f>
        <v>0</v>
      </c>
    </row>
    <row r="987" spans="1:9" x14ac:dyDescent="0.35">
      <c r="A987" s="180">
        <f t="shared" si="16"/>
        <v>25</v>
      </c>
      <c r="B987" s="180">
        <f>COUNTIF(A$1:A987,A987)</f>
        <v>4</v>
      </c>
      <c r="C987" s="180">
        <f t="array" aca="1" ref="C987" ca="1">INDIRECT("'"&amp;A987&amp;"'!F"&amp;B987+59)</f>
        <v>0</v>
      </c>
      <c r="D987" s="180">
        <f t="array" aca="1" ref="D987" ca="1">INDIRECT("'"&amp;$A987&amp;"'!O"&amp;$B987+59)</f>
        <v>0</v>
      </c>
      <c r="E987" s="180">
        <f t="array" aca="1" ref="E987" ca="1">INDIRECT("'"&amp;$A987&amp;"'!P"&amp;$B987+59)</f>
        <v>0</v>
      </c>
      <c r="F987" s="180">
        <f t="array" aca="1" ref="F987" ca="1">INDIRECT("'"&amp;$A987&amp;"'!Q"&amp;$B987+59)</f>
        <v>0</v>
      </c>
      <c r="G987" s="180">
        <f t="array" aca="1" ref="G987" ca="1">INDIRECT("'"&amp;$A987&amp;"'!R"&amp;$B987+59)</f>
        <v>0</v>
      </c>
      <c r="H987" s="180">
        <f t="array" aca="1" ref="H987" ca="1">INDIRECT("'"&amp;$A987&amp;"'!S"&amp;$B987+59)</f>
        <v>0</v>
      </c>
      <c r="I987" s="180">
        <f t="array" aca="1" ref="I987" ca="1">INDIRECT("'"&amp;$A987&amp;"'!t"&amp;$B987+59)</f>
        <v>0</v>
      </c>
    </row>
    <row r="988" spans="1:9" x14ac:dyDescent="0.35">
      <c r="A988" s="180">
        <f t="shared" si="16"/>
        <v>25</v>
      </c>
      <c r="B988" s="180">
        <f>COUNTIF(A$1:A988,A988)</f>
        <v>5</v>
      </c>
      <c r="C988" s="180">
        <f t="array" aca="1" ref="C988" ca="1">INDIRECT("'"&amp;A988&amp;"'!F"&amp;B988+59)</f>
        <v>0</v>
      </c>
      <c r="D988" s="180">
        <f t="array" aca="1" ref="D988" ca="1">INDIRECT("'"&amp;$A988&amp;"'!O"&amp;$B988+59)</f>
        <v>0</v>
      </c>
      <c r="E988" s="180">
        <f t="array" aca="1" ref="E988" ca="1">INDIRECT("'"&amp;$A988&amp;"'!P"&amp;$B988+59)</f>
        <v>0</v>
      </c>
      <c r="F988" s="180">
        <f t="array" aca="1" ref="F988" ca="1">INDIRECT("'"&amp;$A988&amp;"'!Q"&amp;$B988+59)</f>
        <v>0</v>
      </c>
      <c r="G988" s="180">
        <f t="array" aca="1" ref="G988" ca="1">INDIRECT("'"&amp;$A988&amp;"'!R"&amp;$B988+59)</f>
        <v>0</v>
      </c>
      <c r="H988" s="180">
        <f t="array" aca="1" ref="H988" ca="1">INDIRECT("'"&amp;$A988&amp;"'!S"&amp;$B988+59)</f>
        <v>0</v>
      </c>
      <c r="I988" s="180">
        <f t="array" aca="1" ref="I988" ca="1">INDIRECT("'"&amp;$A988&amp;"'!t"&amp;$B988+59)</f>
        <v>0</v>
      </c>
    </row>
    <row r="989" spans="1:9" x14ac:dyDescent="0.35">
      <c r="A989" s="180">
        <f t="shared" si="16"/>
        <v>25</v>
      </c>
      <c r="B989" s="180">
        <f>COUNTIF(A$1:A989,A989)</f>
        <v>6</v>
      </c>
      <c r="C989" s="180">
        <f t="array" aca="1" ref="C989" ca="1">INDIRECT("'"&amp;A989&amp;"'!F"&amp;B989+59)</f>
        <v>0</v>
      </c>
      <c r="D989" s="180">
        <f t="array" aca="1" ref="D989" ca="1">INDIRECT("'"&amp;$A989&amp;"'!O"&amp;$B989+59)</f>
        <v>0</v>
      </c>
      <c r="E989" s="180">
        <f t="array" aca="1" ref="E989" ca="1">INDIRECT("'"&amp;$A989&amp;"'!P"&amp;$B989+59)</f>
        <v>0</v>
      </c>
      <c r="F989" s="180">
        <f t="array" aca="1" ref="F989" ca="1">INDIRECT("'"&amp;$A989&amp;"'!Q"&amp;$B989+59)</f>
        <v>0</v>
      </c>
      <c r="G989" s="180">
        <f t="array" aca="1" ref="G989" ca="1">INDIRECT("'"&amp;$A989&amp;"'!R"&amp;$B989+59)</f>
        <v>0</v>
      </c>
      <c r="H989" s="180">
        <f t="array" aca="1" ref="H989" ca="1">INDIRECT("'"&amp;$A989&amp;"'!S"&amp;$B989+59)</f>
        <v>0</v>
      </c>
      <c r="I989" s="180">
        <f t="array" aca="1" ref="I989" ca="1">INDIRECT("'"&amp;$A989&amp;"'!t"&amp;$B989+59)</f>
        <v>0</v>
      </c>
    </row>
    <row r="990" spans="1:9" x14ac:dyDescent="0.35">
      <c r="A990" s="180">
        <f t="shared" si="16"/>
        <v>25</v>
      </c>
      <c r="B990" s="180">
        <f>COUNTIF(A$1:A990,A990)</f>
        <v>7</v>
      </c>
      <c r="C990" s="180">
        <f t="array" aca="1" ref="C990" ca="1">INDIRECT("'"&amp;A990&amp;"'!F"&amp;B990+59)</f>
        <v>0</v>
      </c>
      <c r="D990" s="180">
        <f t="array" aca="1" ref="D990" ca="1">INDIRECT("'"&amp;$A990&amp;"'!O"&amp;$B990+59)</f>
        <v>0</v>
      </c>
      <c r="E990" s="180">
        <f t="array" aca="1" ref="E990" ca="1">INDIRECT("'"&amp;$A990&amp;"'!P"&amp;$B990+59)</f>
        <v>0</v>
      </c>
      <c r="F990" s="180">
        <f t="array" aca="1" ref="F990" ca="1">INDIRECT("'"&amp;$A990&amp;"'!Q"&amp;$B990+59)</f>
        <v>0</v>
      </c>
      <c r="G990" s="180">
        <f t="array" aca="1" ref="G990" ca="1">INDIRECT("'"&amp;$A990&amp;"'!R"&amp;$B990+59)</f>
        <v>0</v>
      </c>
      <c r="H990" s="180">
        <f t="array" aca="1" ref="H990" ca="1">INDIRECT("'"&amp;$A990&amp;"'!S"&amp;$B990+59)</f>
        <v>0</v>
      </c>
      <c r="I990" s="180">
        <f t="array" aca="1" ref="I990" ca="1">INDIRECT("'"&amp;$A990&amp;"'!t"&amp;$B990+59)</f>
        <v>0</v>
      </c>
    </row>
    <row r="991" spans="1:9" x14ac:dyDescent="0.35">
      <c r="A991" s="180">
        <f t="shared" si="16"/>
        <v>25</v>
      </c>
      <c r="B991" s="180">
        <f>COUNTIF(A$1:A991,A991)</f>
        <v>8</v>
      </c>
      <c r="C991" s="180">
        <f t="array" aca="1" ref="C991" ca="1">INDIRECT("'"&amp;A991&amp;"'!F"&amp;B991+59)</f>
        <v>0</v>
      </c>
      <c r="D991" s="180">
        <f t="array" aca="1" ref="D991" ca="1">INDIRECT("'"&amp;$A991&amp;"'!O"&amp;$B991+59)</f>
        <v>0</v>
      </c>
      <c r="E991" s="180">
        <f t="array" aca="1" ref="E991" ca="1">INDIRECT("'"&amp;$A991&amp;"'!P"&amp;$B991+59)</f>
        <v>0</v>
      </c>
      <c r="F991" s="180">
        <f t="array" aca="1" ref="F991" ca="1">INDIRECT("'"&amp;$A991&amp;"'!Q"&amp;$B991+59)</f>
        <v>0</v>
      </c>
      <c r="G991" s="180">
        <f t="array" aca="1" ref="G991" ca="1">INDIRECT("'"&amp;$A991&amp;"'!R"&amp;$B991+59)</f>
        <v>0</v>
      </c>
      <c r="H991" s="180">
        <f t="array" aca="1" ref="H991" ca="1">INDIRECT("'"&amp;$A991&amp;"'!S"&amp;$B991+59)</f>
        <v>0</v>
      </c>
      <c r="I991" s="180">
        <f t="array" aca="1" ref="I991" ca="1">INDIRECT("'"&amp;$A991&amp;"'!t"&amp;$B991+59)</f>
        <v>0</v>
      </c>
    </row>
    <row r="992" spans="1:9" x14ac:dyDescent="0.35">
      <c r="A992" s="180">
        <f t="shared" si="16"/>
        <v>25</v>
      </c>
      <c r="B992" s="180">
        <f>COUNTIF(A$1:A992,A992)</f>
        <v>9</v>
      </c>
      <c r="C992" s="180">
        <f t="array" aca="1" ref="C992" ca="1">INDIRECT("'"&amp;A992&amp;"'!F"&amp;B992+59)</f>
        <v>0</v>
      </c>
      <c r="D992" s="180">
        <f t="array" aca="1" ref="D992" ca="1">INDIRECT("'"&amp;$A992&amp;"'!O"&amp;$B992+59)</f>
        <v>0</v>
      </c>
      <c r="E992" s="180">
        <f t="array" aca="1" ref="E992" ca="1">INDIRECT("'"&amp;$A992&amp;"'!P"&amp;$B992+59)</f>
        <v>0</v>
      </c>
      <c r="F992" s="180">
        <f t="array" aca="1" ref="F992" ca="1">INDIRECT("'"&amp;$A992&amp;"'!Q"&amp;$B992+59)</f>
        <v>0</v>
      </c>
      <c r="G992" s="180">
        <f t="array" aca="1" ref="G992" ca="1">INDIRECT("'"&amp;$A992&amp;"'!R"&amp;$B992+59)</f>
        <v>0</v>
      </c>
      <c r="H992" s="180">
        <f t="array" aca="1" ref="H992" ca="1">INDIRECT("'"&amp;$A992&amp;"'!S"&amp;$B992+59)</f>
        <v>0</v>
      </c>
      <c r="I992" s="180">
        <f t="array" aca="1" ref="I992" ca="1">INDIRECT("'"&amp;$A992&amp;"'!t"&amp;$B992+59)</f>
        <v>0</v>
      </c>
    </row>
    <row r="993" spans="1:9" x14ac:dyDescent="0.35">
      <c r="A993" s="180">
        <f t="shared" si="16"/>
        <v>25</v>
      </c>
      <c r="B993" s="180">
        <f>COUNTIF(A$1:A993,A993)</f>
        <v>10</v>
      </c>
      <c r="C993" s="180">
        <f t="array" aca="1" ref="C993" ca="1">INDIRECT("'"&amp;A993&amp;"'!F"&amp;B993+59)</f>
        <v>0</v>
      </c>
      <c r="D993" s="180">
        <f t="array" aca="1" ref="D993" ca="1">INDIRECT("'"&amp;$A993&amp;"'!O"&amp;$B993+59)</f>
        <v>0</v>
      </c>
      <c r="E993" s="180">
        <f t="array" aca="1" ref="E993" ca="1">INDIRECT("'"&amp;$A993&amp;"'!P"&amp;$B993+59)</f>
        <v>0</v>
      </c>
      <c r="F993" s="180">
        <f t="array" aca="1" ref="F993" ca="1">INDIRECT("'"&amp;$A993&amp;"'!Q"&amp;$B993+59)</f>
        <v>0</v>
      </c>
      <c r="G993" s="180">
        <f t="array" aca="1" ref="G993" ca="1">INDIRECT("'"&amp;$A993&amp;"'!R"&amp;$B993+59)</f>
        <v>0</v>
      </c>
      <c r="H993" s="180">
        <f t="array" aca="1" ref="H993" ca="1">INDIRECT("'"&amp;$A993&amp;"'!S"&amp;$B993+59)</f>
        <v>0</v>
      </c>
      <c r="I993" s="180">
        <f t="array" aca="1" ref="I993" ca="1">INDIRECT("'"&amp;$A993&amp;"'!t"&amp;$B993+59)</f>
        <v>0</v>
      </c>
    </row>
    <row r="994" spans="1:9" x14ac:dyDescent="0.35">
      <c r="A994" s="180">
        <f t="shared" si="16"/>
        <v>25</v>
      </c>
      <c r="B994" s="180">
        <f>COUNTIF(A$1:A994,A994)</f>
        <v>11</v>
      </c>
      <c r="C994" s="180">
        <f t="array" aca="1" ref="C994" ca="1">INDIRECT("'"&amp;A994&amp;"'!F"&amp;B994+59)</f>
        <v>0</v>
      </c>
      <c r="D994" s="180">
        <f t="array" aca="1" ref="D994" ca="1">INDIRECT("'"&amp;$A994&amp;"'!O"&amp;$B994+59)</f>
        <v>0</v>
      </c>
      <c r="E994" s="180">
        <f t="array" aca="1" ref="E994" ca="1">INDIRECT("'"&amp;$A994&amp;"'!P"&amp;$B994+59)</f>
        <v>0</v>
      </c>
      <c r="F994" s="180">
        <f t="array" aca="1" ref="F994" ca="1">INDIRECT("'"&amp;$A994&amp;"'!Q"&amp;$B994+59)</f>
        <v>0</v>
      </c>
      <c r="G994" s="180">
        <f t="array" aca="1" ref="G994" ca="1">INDIRECT("'"&amp;$A994&amp;"'!R"&amp;$B994+59)</f>
        <v>0</v>
      </c>
      <c r="H994" s="180">
        <f t="array" aca="1" ref="H994" ca="1">INDIRECT("'"&amp;$A994&amp;"'!S"&amp;$B994+59)</f>
        <v>0</v>
      </c>
      <c r="I994" s="180">
        <f t="array" aca="1" ref="I994" ca="1">INDIRECT("'"&amp;$A994&amp;"'!t"&amp;$B994+59)</f>
        <v>0</v>
      </c>
    </row>
    <row r="995" spans="1:9" x14ac:dyDescent="0.35">
      <c r="A995" s="180">
        <f t="shared" si="16"/>
        <v>25</v>
      </c>
      <c r="B995" s="180">
        <f>COUNTIF(A$1:A995,A995)</f>
        <v>12</v>
      </c>
      <c r="C995" s="180">
        <f t="array" aca="1" ref="C995" ca="1">INDIRECT("'"&amp;A995&amp;"'!F"&amp;B995+59)</f>
        <v>0</v>
      </c>
      <c r="D995" s="180">
        <f t="array" aca="1" ref="D995" ca="1">INDIRECT("'"&amp;$A995&amp;"'!O"&amp;$B995+59)</f>
        <v>0</v>
      </c>
      <c r="E995" s="180">
        <f t="array" aca="1" ref="E995" ca="1">INDIRECT("'"&amp;$A995&amp;"'!P"&amp;$B995+59)</f>
        <v>0</v>
      </c>
      <c r="F995" s="180">
        <f t="array" aca="1" ref="F995" ca="1">INDIRECT("'"&amp;$A995&amp;"'!Q"&amp;$B995+59)</f>
        <v>0</v>
      </c>
      <c r="G995" s="180">
        <f t="array" aca="1" ref="G995" ca="1">INDIRECT("'"&amp;$A995&amp;"'!R"&amp;$B995+59)</f>
        <v>0</v>
      </c>
      <c r="H995" s="180">
        <f t="array" aca="1" ref="H995" ca="1">INDIRECT("'"&amp;$A995&amp;"'!S"&amp;$B995+59)</f>
        <v>0</v>
      </c>
      <c r="I995" s="180">
        <f t="array" aca="1" ref="I995" ca="1">INDIRECT("'"&amp;$A995&amp;"'!t"&amp;$B995+59)</f>
        <v>0</v>
      </c>
    </row>
    <row r="996" spans="1:9" x14ac:dyDescent="0.35">
      <c r="A996" s="180">
        <f t="shared" si="16"/>
        <v>25</v>
      </c>
      <c r="B996" s="180">
        <f>COUNTIF(A$1:A996,A996)</f>
        <v>13</v>
      </c>
      <c r="C996" s="180">
        <f t="array" aca="1" ref="C996" ca="1">INDIRECT("'"&amp;A996&amp;"'!F"&amp;B996+59)</f>
        <v>0</v>
      </c>
      <c r="D996" s="180">
        <f t="array" aca="1" ref="D996" ca="1">INDIRECT("'"&amp;$A996&amp;"'!O"&amp;$B996+59)</f>
        <v>0</v>
      </c>
      <c r="E996" s="180">
        <f t="array" aca="1" ref="E996" ca="1">INDIRECT("'"&amp;$A996&amp;"'!P"&amp;$B996+59)</f>
        <v>0</v>
      </c>
      <c r="F996" s="180">
        <f t="array" aca="1" ref="F996" ca="1">INDIRECT("'"&amp;$A996&amp;"'!Q"&amp;$B996+59)</f>
        <v>0</v>
      </c>
      <c r="G996" s="180">
        <f t="array" aca="1" ref="G996" ca="1">INDIRECT("'"&amp;$A996&amp;"'!R"&amp;$B996+59)</f>
        <v>0</v>
      </c>
      <c r="H996" s="180">
        <f t="array" aca="1" ref="H996" ca="1">INDIRECT("'"&amp;$A996&amp;"'!S"&amp;$B996+59)</f>
        <v>0</v>
      </c>
      <c r="I996" s="180">
        <f t="array" aca="1" ref="I996" ca="1">INDIRECT("'"&amp;$A996&amp;"'!t"&amp;$B996+59)</f>
        <v>0</v>
      </c>
    </row>
    <row r="997" spans="1:9" x14ac:dyDescent="0.35">
      <c r="A997" s="180">
        <f t="shared" si="16"/>
        <v>25</v>
      </c>
      <c r="B997" s="180">
        <f>COUNTIF(A$1:A997,A997)</f>
        <v>14</v>
      </c>
      <c r="C997" s="180">
        <f t="array" aca="1" ref="C997" ca="1">INDIRECT("'"&amp;A997&amp;"'!F"&amp;B997+59)</f>
        <v>0</v>
      </c>
      <c r="D997" s="180">
        <f t="array" aca="1" ref="D997" ca="1">INDIRECT("'"&amp;$A997&amp;"'!O"&amp;$B997+59)</f>
        <v>0</v>
      </c>
      <c r="E997" s="180">
        <f t="array" aca="1" ref="E997" ca="1">INDIRECT("'"&amp;$A997&amp;"'!P"&amp;$B997+59)</f>
        <v>0</v>
      </c>
      <c r="F997" s="180">
        <f t="array" aca="1" ref="F997" ca="1">INDIRECT("'"&amp;$A997&amp;"'!Q"&amp;$B997+59)</f>
        <v>0</v>
      </c>
      <c r="G997" s="180">
        <f t="array" aca="1" ref="G997" ca="1">INDIRECT("'"&amp;$A997&amp;"'!R"&amp;$B997+59)</f>
        <v>0</v>
      </c>
      <c r="H997" s="180">
        <f t="array" aca="1" ref="H997" ca="1">INDIRECT("'"&amp;$A997&amp;"'!S"&amp;$B997+59)</f>
        <v>0</v>
      </c>
      <c r="I997" s="180">
        <f t="array" aca="1" ref="I997" ca="1">INDIRECT("'"&amp;$A997&amp;"'!t"&amp;$B997+59)</f>
        <v>0</v>
      </c>
    </row>
    <row r="998" spans="1:9" x14ac:dyDescent="0.35">
      <c r="A998" s="180">
        <f t="shared" si="16"/>
        <v>25</v>
      </c>
      <c r="B998" s="180">
        <f>COUNTIF(A$1:A998,A998)</f>
        <v>15</v>
      </c>
      <c r="C998" s="180">
        <f t="array" aca="1" ref="C998" ca="1">INDIRECT("'"&amp;A998&amp;"'!F"&amp;B998+59)</f>
        <v>0</v>
      </c>
      <c r="D998" s="180">
        <f t="array" aca="1" ref="D998" ca="1">INDIRECT("'"&amp;$A998&amp;"'!O"&amp;$B998+59)</f>
        <v>0</v>
      </c>
      <c r="E998" s="180">
        <f t="array" aca="1" ref="E998" ca="1">INDIRECT("'"&amp;$A998&amp;"'!P"&amp;$B998+59)</f>
        <v>0</v>
      </c>
      <c r="F998" s="180">
        <f t="array" aca="1" ref="F998" ca="1">INDIRECT("'"&amp;$A998&amp;"'!Q"&amp;$B998+59)</f>
        <v>0</v>
      </c>
      <c r="G998" s="180">
        <f t="array" aca="1" ref="G998" ca="1">INDIRECT("'"&amp;$A998&amp;"'!R"&amp;$B998+59)</f>
        <v>0</v>
      </c>
      <c r="H998" s="180">
        <f t="array" aca="1" ref="H998" ca="1">INDIRECT("'"&amp;$A998&amp;"'!S"&amp;$B998+59)</f>
        <v>0</v>
      </c>
      <c r="I998" s="180">
        <f t="array" aca="1" ref="I998" ca="1">INDIRECT("'"&amp;$A998&amp;"'!t"&amp;$B998+59)</f>
        <v>0</v>
      </c>
    </row>
    <row r="999" spans="1:9" x14ac:dyDescent="0.35">
      <c r="A999" s="180">
        <f t="shared" si="16"/>
        <v>25</v>
      </c>
      <c r="B999" s="180">
        <f>COUNTIF(A$1:A999,A999)</f>
        <v>16</v>
      </c>
      <c r="C999" s="180">
        <f t="array" aca="1" ref="C999" ca="1">INDIRECT("'"&amp;A999&amp;"'!F"&amp;B999+59)</f>
        <v>0</v>
      </c>
      <c r="D999" s="180">
        <f t="array" aca="1" ref="D999" ca="1">INDIRECT("'"&amp;$A999&amp;"'!O"&amp;$B999+59)</f>
        <v>0</v>
      </c>
      <c r="E999" s="180">
        <f t="array" aca="1" ref="E999" ca="1">INDIRECT("'"&amp;$A999&amp;"'!P"&amp;$B999+59)</f>
        <v>0</v>
      </c>
      <c r="F999" s="180">
        <f t="array" aca="1" ref="F999" ca="1">INDIRECT("'"&amp;$A999&amp;"'!Q"&amp;$B999+59)</f>
        <v>0</v>
      </c>
      <c r="G999" s="180">
        <f t="array" aca="1" ref="G999" ca="1">INDIRECT("'"&amp;$A999&amp;"'!R"&amp;$B999+59)</f>
        <v>0</v>
      </c>
      <c r="H999" s="180">
        <f t="array" aca="1" ref="H999" ca="1">INDIRECT("'"&amp;$A999&amp;"'!S"&amp;$B999+59)</f>
        <v>0</v>
      </c>
      <c r="I999" s="180">
        <f t="array" aca="1" ref="I999" ca="1">INDIRECT("'"&amp;$A999&amp;"'!t"&amp;$B999+59)</f>
        <v>0</v>
      </c>
    </row>
    <row r="1000" spans="1:9" x14ac:dyDescent="0.35">
      <c r="A1000" s="180">
        <f t="shared" si="16"/>
        <v>25</v>
      </c>
      <c r="B1000" s="180">
        <f>COUNTIF(A$1:A1000,A1000)</f>
        <v>17</v>
      </c>
      <c r="C1000" s="180">
        <f t="array" aca="1" ref="C1000" ca="1">INDIRECT("'"&amp;A1000&amp;"'!F"&amp;B1000+59)</f>
        <v>0</v>
      </c>
      <c r="D1000" s="180">
        <f t="array" aca="1" ref="D1000" ca="1">INDIRECT("'"&amp;$A1000&amp;"'!O"&amp;$B1000+59)</f>
        <v>0</v>
      </c>
      <c r="E1000" s="180">
        <f t="array" aca="1" ref="E1000" ca="1">INDIRECT("'"&amp;$A1000&amp;"'!P"&amp;$B1000+59)</f>
        <v>0</v>
      </c>
      <c r="F1000" s="180">
        <f t="array" aca="1" ref="F1000" ca="1">INDIRECT("'"&amp;$A1000&amp;"'!Q"&amp;$B1000+59)</f>
        <v>0</v>
      </c>
      <c r="G1000" s="180">
        <f t="array" aca="1" ref="G1000" ca="1">INDIRECT("'"&amp;$A1000&amp;"'!R"&amp;$B1000+59)</f>
        <v>0</v>
      </c>
      <c r="H1000" s="180">
        <f t="array" aca="1" ref="H1000" ca="1">INDIRECT("'"&amp;$A1000&amp;"'!S"&amp;$B1000+59)</f>
        <v>0</v>
      </c>
      <c r="I1000" s="180">
        <f t="array" aca="1" ref="I1000" ca="1">INDIRECT("'"&amp;$A1000&amp;"'!t"&amp;$B1000+59)</f>
        <v>0</v>
      </c>
    </row>
    <row r="1001" spans="1:9" x14ac:dyDescent="0.35">
      <c r="A1001" s="180">
        <f t="shared" si="16"/>
        <v>25</v>
      </c>
      <c r="B1001" s="180">
        <f>COUNTIF(A$1:A1001,A1001)</f>
        <v>18</v>
      </c>
      <c r="C1001" s="180">
        <f t="array" aca="1" ref="C1001" ca="1">INDIRECT("'"&amp;A1001&amp;"'!F"&amp;B1001+59)</f>
        <v>0</v>
      </c>
      <c r="D1001" s="180">
        <f t="array" aca="1" ref="D1001" ca="1">INDIRECT("'"&amp;$A1001&amp;"'!O"&amp;$B1001+59)</f>
        <v>0</v>
      </c>
      <c r="E1001" s="180">
        <f t="array" aca="1" ref="E1001" ca="1">INDIRECT("'"&amp;$A1001&amp;"'!P"&amp;$B1001+59)</f>
        <v>0</v>
      </c>
      <c r="F1001" s="180">
        <f t="array" aca="1" ref="F1001" ca="1">INDIRECT("'"&amp;$A1001&amp;"'!Q"&amp;$B1001+59)</f>
        <v>0</v>
      </c>
      <c r="G1001" s="180">
        <f t="array" aca="1" ref="G1001" ca="1">INDIRECT("'"&amp;$A1001&amp;"'!R"&amp;$B1001+59)</f>
        <v>0</v>
      </c>
      <c r="H1001" s="180">
        <f t="array" aca="1" ref="H1001" ca="1">INDIRECT("'"&amp;$A1001&amp;"'!S"&amp;$B1001+59)</f>
        <v>0</v>
      </c>
      <c r="I1001" s="180">
        <f t="array" aca="1" ref="I1001" ca="1">INDIRECT("'"&amp;$A1001&amp;"'!t"&amp;$B1001+59)</f>
        <v>0</v>
      </c>
    </row>
    <row r="1002" spans="1:9" x14ac:dyDescent="0.35">
      <c r="A1002" s="180">
        <f t="shared" si="16"/>
        <v>25</v>
      </c>
      <c r="B1002" s="180">
        <f>COUNTIF(A$1:A1002,A1002)</f>
        <v>19</v>
      </c>
      <c r="C1002" s="180">
        <f t="array" aca="1" ref="C1002" ca="1">INDIRECT("'"&amp;A1002&amp;"'!F"&amp;B1002+59)</f>
        <v>0</v>
      </c>
      <c r="D1002" s="180">
        <f t="array" aca="1" ref="D1002" ca="1">INDIRECT("'"&amp;$A1002&amp;"'!O"&amp;$B1002+59)</f>
        <v>0</v>
      </c>
      <c r="E1002" s="180">
        <f t="array" aca="1" ref="E1002" ca="1">INDIRECT("'"&amp;$A1002&amp;"'!P"&amp;$B1002+59)</f>
        <v>0</v>
      </c>
      <c r="F1002" s="180">
        <f t="array" aca="1" ref="F1002" ca="1">INDIRECT("'"&amp;$A1002&amp;"'!Q"&amp;$B1002+59)</f>
        <v>0</v>
      </c>
      <c r="G1002" s="180">
        <f t="array" aca="1" ref="G1002" ca="1">INDIRECT("'"&amp;$A1002&amp;"'!R"&amp;$B1002+59)</f>
        <v>0</v>
      </c>
      <c r="H1002" s="180">
        <f t="array" aca="1" ref="H1002" ca="1">INDIRECT("'"&amp;$A1002&amp;"'!S"&amp;$B1002+59)</f>
        <v>0</v>
      </c>
      <c r="I1002" s="180">
        <f t="array" aca="1" ref="I1002" ca="1">INDIRECT("'"&amp;$A1002&amp;"'!t"&amp;$B1002+59)</f>
        <v>0</v>
      </c>
    </row>
    <row r="1003" spans="1:9" x14ac:dyDescent="0.35">
      <c r="A1003" s="180">
        <f t="shared" si="16"/>
        <v>25</v>
      </c>
      <c r="B1003" s="180">
        <f>COUNTIF(A$1:A1003,A1003)</f>
        <v>20</v>
      </c>
      <c r="C1003" s="180">
        <f t="array" aca="1" ref="C1003" ca="1">INDIRECT("'"&amp;A1003&amp;"'!F"&amp;B1003+59)</f>
        <v>0</v>
      </c>
      <c r="D1003" s="180">
        <f t="array" aca="1" ref="D1003" ca="1">INDIRECT("'"&amp;$A1003&amp;"'!O"&amp;$B1003+59)</f>
        <v>0</v>
      </c>
      <c r="E1003" s="180">
        <f t="array" aca="1" ref="E1003" ca="1">INDIRECT("'"&amp;$A1003&amp;"'!P"&amp;$B1003+59)</f>
        <v>0</v>
      </c>
      <c r="F1003" s="180">
        <f t="array" aca="1" ref="F1003" ca="1">INDIRECT("'"&amp;$A1003&amp;"'!Q"&amp;$B1003+59)</f>
        <v>0</v>
      </c>
      <c r="G1003" s="180">
        <f t="array" aca="1" ref="G1003" ca="1">INDIRECT("'"&amp;$A1003&amp;"'!R"&amp;$B1003+59)</f>
        <v>0</v>
      </c>
      <c r="H1003" s="180">
        <f t="array" aca="1" ref="H1003" ca="1">INDIRECT("'"&amp;$A1003&amp;"'!S"&amp;$B1003+59)</f>
        <v>0</v>
      </c>
      <c r="I1003" s="180">
        <f t="array" aca="1" ref="I1003" ca="1">INDIRECT("'"&amp;$A1003&amp;"'!t"&amp;$B1003+59)</f>
        <v>0</v>
      </c>
    </row>
    <row r="1004" spans="1:9" x14ac:dyDescent="0.35">
      <c r="A1004" s="180">
        <f t="shared" si="16"/>
        <v>25</v>
      </c>
      <c r="B1004" s="180">
        <f>COUNTIF(A$1:A1004,A1004)</f>
        <v>21</v>
      </c>
      <c r="C1004" s="180">
        <f t="array" aca="1" ref="C1004" ca="1">INDIRECT("'"&amp;A1004&amp;"'!F"&amp;B1004+59)</f>
        <v>0</v>
      </c>
      <c r="D1004" s="180">
        <f t="array" aca="1" ref="D1004" ca="1">INDIRECT("'"&amp;$A1004&amp;"'!O"&amp;$B1004+59)</f>
        <v>0</v>
      </c>
      <c r="E1004" s="180">
        <f t="array" aca="1" ref="E1004" ca="1">INDIRECT("'"&amp;$A1004&amp;"'!P"&amp;$B1004+59)</f>
        <v>0</v>
      </c>
      <c r="F1004" s="180">
        <f t="array" aca="1" ref="F1004" ca="1">INDIRECT("'"&amp;$A1004&amp;"'!Q"&amp;$B1004+59)</f>
        <v>0</v>
      </c>
      <c r="G1004" s="180">
        <f t="array" aca="1" ref="G1004" ca="1">INDIRECT("'"&amp;$A1004&amp;"'!R"&amp;$B1004+59)</f>
        <v>0</v>
      </c>
      <c r="H1004" s="180">
        <f t="array" aca="1" ref="H1004" ca="1">INDIRECT("'"&amp;$A1004&amp;"'!S"&amp;$B1004+59)</f>
        <v>0</v>
      </c>
      <c r="I1004" s="180">
        <f t="array" aca="1" ref="I1004" ca="1">INDIRECT("'"&amp;$A1004&amp;"'!t"&amp;$B1004+59)</f>
        <v>0</v>
      </c>
    </row>
    <row r="1005" spans="1:9" x14ac:dyDescent="0.35">
      <c r="A1005" s="180">
        <f t="shared" si="16"/>
        <v>25</v>
      </c>
      <c r="B1005" s="180">
        <f>COUNTIF(A$1:A1005,A1005)</f>
        <v>22</v>
      </c>
      <c r="C1005" s="180">
        <f t="array" aca="1" ref="C1005" ca="1">INDIRECT("'"&amp;A1005&amp;"'!F"&amp;B1005+59)</f>
        <v>0</v>
      </c>
      <c r="D1005" s="180">
        <f t="array" aca="1" ref="D1005" ca="1">INDIRECT("'"&amp;$A1005&amp;"'!O"&amp;$B1005+59)</f>
        <v>0</v>
      </c>
      <c r="E1005" s="180">
        <f t="array" aca="1" ref="E1005" ca="1">INDIRECT("'"&amp;$A1005&amp;"'!P"&amp;$B1005+59)</f>
        <v>0</v>
      </c>
      <c r="F1005" s="180">
        <f t="array" aca="1" ref="F1005" ca="1">INDIRECT("'"&amp;$A1005&amp;"'!Q"&amp;$B1005+59)</f>
        <v>0</v>
      </c>
      <c r="G1005" s="180">
        <f t="array" aca="1" ref="G1005" ca="1">INDIRECT("'"&amp;$A1005&amp;"'!R"&amp;$B1005+59)</f>
        <v>0</v>
      </c>
      <c r="H1005" s="180">
        <f t="array" aca="1" ref="H1005" ca="1">INDIRECT("'"&amp;$A1005&amp;"'!S"&amp;$B1005+59)</f>
        <v>0</v>
      </c>
      <c r="I1005" s="180">
        <f t="array" aca="1" ref="I1005" ca="1">INDIRECT("'"&amp;$A1005&amp;"'!t"&amp;$B1005+59)</f>
        <v>0</v>
      </c>
    </row>
    <row r="1006" spans="1:9" x14ac:dyDescent="0.35">
      <c r="A1006" s="180">
        <f t="shared" si="16"/>
        <v>25</v>
      </c>
      <c r="B1006" s="180">
        <f>COUNTIF(A$1:A1006,A1006)</f>
        <v>23</v>
      </c>
      <c r="C1006" s="180">
        <f t="array" aca="1" ref="C1006" ca="1">INDIRECT("'"&amp;A1006&amp;"'!F"&amp;B1006+59)</f>
        <v>0</v>
      </c>
      <c r="D1006" s="180">
        <f t="array" aca="1" ref="D1006" ca="1">INDIRECT("'"&amp;$A1006&amp;"'!O"&amp;$B1006+59)</f>
        <v>0</v>
      </c>
      <c r="E1006" s="180">
        <f t="array" aca="1" ref="E1006" ca="1">INDIRECT("'"&amp;$A1006&amp;"'!P"&amp;$B1006+59)</f>
        <v>0</v>
      </c>
      <c r="F1006" s="180">
        <f t="array" aca="1" ref="F1006" ca="1">INDIRECT("'"&amp;$A1006&amp;"'!Q"&amp;$B1006+59)</f>
        <v>0</v>
      </c>
      <c r="G1006" s="180">
        <f t="array" aca="1" ref="G1006" ca="1">INDIRECT("'"&amp;$A1006&amp;"'!R"&amp;$B1006+59)</f>
        <v>0</v>
      </c>
      <c r="H1006" s="180">
        <f t="array" aca="1" ref="H1006" ca="1">INDIRECT("'"&amp;$A1006&amp;"'!S"&amp;$B1006+59)</f>
        <v>0</v>
      </c>
      <c r="I1006" s="180">
        <f t="array" aca="1" ref="I1006" ca="1">INDIRECT("'"&amp;$A1006&amp;"'!t"&amp;$B1006+59)</f>
        <v>0</v>
      </c>
    </row>
    <row r="1007" spans="1:9" x14ac:dyDescent="0.35">
      <c r="A1007" s="180">
        <f t="shared" si="16"/>
        <v>25</v>
      </c>
      <c r="B1007" s="180">
        <f>COUNTIF(A$1:A1007,A1007)</f>
        <v>24</v>
      </c>
      <c r="C1007" s="180">
        <f t="array" aca="1" ref="C1007" ca="1">INDIRECT("'"&amp;A1007&amp;"'!F"&amp;B1007+59)</f>
        <v>0</v>
      </c>
      <c r="D1007" s="180">
        <f t="array" aca="1" ref="D1007" ca="1">INDIRECT("'"&amp;$A1007&amp;"'!O"&amp;$B1007+59)</f>
        <v>0</v>
      </c>
      <c r="E1007" s="180">
        <f t="array" aca="1" ref="E1007" ca="1">INDIRECT("'"&amp;$A1007&amp;"'!P"&amp;$B1007+59)</f>
        <v>0</v>
      </c>
      <c r="F1007" s="180">
        <f t="array" aca="1" ref="F1007" ca="1">INDIRECT("'"&amp;$A1007&amp;"'!Q"&amp;$B1007+59)</f>
        <v>0</v>
      </c>
      <c r="G1007" s="180">
        <f t="array" aca="1" ref="G1007" ca="1">INDIRECT("'"&amp;$A1007&amp;"'!R"&amp;$B1007+59)</f>
        <v>0</v>
      </c>
      <c r="H1007" s="180">
        <f t="array" aca="1" ref="H1007" ca="1">INDIRECT("'"&amp;$A1007&amp;"'!S"&amp;$B1007+59)</f>
        <v>0</v>
      </c>
      <c r="I1007" s="180">
        <f t="array" aca="1" ref="I1007" ca="1">INDIRECT("'"&amp;$A1007&amp;"'!t"&amp;$B1007+59)</f>
        <v>0</v>
      </c>
    </row>
    <row r="1008" spans="1:9" x14ac:dyDescent="0.35">
      <c r="A1008" s="180">
        <f t="shared" si="16"/>
        <v>25</v>
      </c>
      <c r="B1008" s="180">
        <f>COUNTIF(A$1:A1008,A1008)</f>
        <v>25</v>
      </c>
      <c r="C1008" s="180">
        <f t="array" aca="1" ref="C1008" ca="1">INDIRECT("'"&amp;A1008&amp;"'!F"&amp;B1008+59)</f>
        <v>0</v>
      </c>
      <c r="D1008" s="180">
        <f t="array" aca="1" ref="D1008" ca="1">INDIRECT("'"&amp;$A1008&amp;"'!O"&amp;$B1008+59)</f>
        <v>0</v>
      </c>
      <c r="E1008" s="180">
        <f t="array" aca="1" ref="E1008" ca="1">INDIRECT("'"&amp;$A1008&amp;"'!P"&amp;$B1008+59)</f>
        <v>0</v>
      </c>
      <c r="F1008" s="180">
        <f t="array" aca="1" ref="F1008" ca="1">INDIRECT("'"&amp;$A1008&amp;"'!Q"&amp;$B1008+59)</f>
        <v>0</v>
      </c>
      <c r="G1008" s="180">
        <f t="array" aca="1" ref="G1008" ca="1">INDIRECT("'"&amp;$A1008&amp;"'!R"&amp;$B1008+59)</f>
        <v>0</v>
      </c>
      <c r="H1008" s="180">
        <f t="array" aca="1" ref="H1008" ca="1">INDIRECT("'"&amp;$A1008&amp;"'!S"&amp;$B1008+59)</f>
        <v>0</v>
      </c>
      <c r="I1008" s="180">
        <f t="array" aca="1" ref="I1008" ca="1">INDIRECT("'"&amp;$A1008&amp;"'!t"&amp;$B1008+59)</f>
        <v>0</v>
      </c>
    </row>
    <row r="1009" spans="1:9" x14ac:dyDescent="0.35">
      <c r="A1009" s="180">
        <f t="shared" si="16"/>
        <v>25</v>
      </c>
      <c r="B1009" s="180">
        <f>COUNTIF(A$1:A1009,A1009)</f>
        <v>26</v>
      </c>
      <c r="C1009" s="180">
        <f t="array" aca="1" ref="C1009" ca="1">INDIRECT("'"&amp;A1009&amp;"'!F"&amp;B1009+59)</f>
        <v>0</v>
      </c>
      <c r="D1009" s="180">
        <f t="array" aca="1" ref="D1009" ca="1">INDIRECT("'"&amp;$A1009&amp;"'!O"&amp;$B1009+59)</f>
        <v>0</v>
      </c>
      <c r="E1009" s="180">
        <f t="array" aca="1" ref="E1009" ca="1">INDIRECT("'"&amp;$A1009&amp;"'!P"&amp;$B1009+59)</f>
        <v>0</v>
      </c>
      <c r="F1009" s="180">
        <f t="array" aca="1" ref="F1009" ca="1">INDIRECT("'"&amp;$A1009&amp;"'!Q"&amp;$B1009+59)</f>
        <v>0</v>
      </c>
      <c r="G1009" s="180">
        <f t="array" aca="1" ref="G1009" ca="1">INDIRECT("'"&amp;$A1009&amp;"'!R"&amp;$B1009+59)</f>
        <v>0</v>
      </c>
      <c r="H1009" s="180">
        <f t="array" aca="1" ref="H1009" ca="1">INDIRECT("'"&amp;$A1009&amp;"'!S"&amp;$B1009+59)</f>
        <v>0</v>
      </c>
      <c r="I1009" s="180">
        <f t="array" aca="1" ref="I1009" ca="1">INDIRECT("'"&amp;$A1009&amp;"'!t"&amp;$B1009+59)</f>
        <v>0</v>
      </c>
    </row>
    <row r="1010" spans="1:9" x14ac:dyDescent="0.35">
      <c r="A1010" s="180">
        <f t="shared" si="16"/>
        <v>25</v>
      </c>
      <c r="B1010" s="180">
        <f>COUNTIF(A$1:A1010,A1010)</f>
        <v>27</v>
      </c>
      <c r="C1010" s="180">
        <f t="array" aca="1" ref="C1010" ca="1">INDIRECT("'"&amp;A1010&amp;"'!F"&amp;B1010+59)</f>
        <v>0</v>
      </c>
      <c r="D1010" s="180">
        <f t="array" aca="1" ref="D1010" ca="1">INDIRECT("'"&amp;$A1010&amp;"'!O"&amp;$B1010+59)</f>
        <v>0</v>
      </c>
      <c r="E1010" s="180">
        <f t="array" aca="1" ref="E1010" ca="1">INDIRECT("'"&amp;$A1010&amp;"'!P"&amp;$B1010+59)</f>
        <v>0</v>
      </c>
      <c r="F1010" s="180">
        <f t="array" aca="1" ref="F1010" ca="1">INDIRECT("'"&amp;$A1010&amp;"'!Q"&amp;$B1010+59)</f>
        <v>0</v>
      </c>
      <c r="G1010" s="180">
        <f t="array" aca="1" ref="G1010" ca="1">INDIRECT("'"&amp;$A1010&amp;"'!R"&amp;$B1010+59)</f>
        <v>0</v>
      </c>
      <c r="H1010" s="180">
        <f t="array" aca="1" ref="H1010" ca="1">INDIRECT("'"&amp;$A1010&amp;"'!S"&amp;$B1010+59)</f>
        <v>0</v>
      </c>
      <c r="I1010" s="180">
        <f t="array" aca="1" ref="I1010" ca="1">INDIRECT("'"&amp;$A1010&amp;"'!t"&amp;$B1010+59)</f>
        <v>0</v>
      </c>
    </row>
    <row r="1011" spans="1:9" x14ac:dyDescent="0.35">
      <c r="A1011" s="180">
        <f t="shared" si="16"/>
        <v>25</v>
      </c>
      <c r="B1011" s="180">
        <f>COUNTIF(A$1:A1011,A1011)</f>
        <v>28</v>
      </c>
      <c r="C1011" s="180">
        <f t="array" aca="1" ref="C1011" ca="1">INDIRECT("'"&amp;A1011&amp;"'!F"&amp;B1011+59)</f>
        <v>0</v>
      </c>
      <c r="D1011" s="180">
        <f t="array" aca="1" ref="D1011" ca="1">INDIRECT("'"&amp;$A1011&amp;"'!O"&amp;$B1011+59)</f>
        <v>0</v>
      </c>
      <c r="E1011" s="180">
        <f t="array" aca="1" ref="E1011" ca="1">INDIRECT("'"&amp;$A1011&amp;"'!P"&amp;$B1011+59)</f>
        <v>0</v>
      </c>
      <c r="F1011" s="180">
        <f t="array" aca="1" ref="F1011" ca="1">INDIRECT("'"&amp;$A1011&amp;"'!Q"&amp;$B1011+59)</f>
        <v>0</v>
      </c>
      <c r="G1011" s="180">
        <f t="array" aca="1" ref="G1011" ca="1">INDIRECT("'"&amp;$A1011&amp;"'!R"&amp;$B1011+59)</f>
        <v>0</v>
      </c>
      <c r="H1011" s="180">
        <f t="array" aca="1" ref="H1011" ca="1">INDIRECT("'"&amp;$A1011&amp;"'!S"&amp;$B1011+59)</f>
        <v>0</v>
      </c>
      <c r="I1011" s="180">
        <f t="array" aca="1" ref="I1011" ca="1">INDIRECT("'"&amp;$A1011&amp;"'!t"&amp;$B1011+59)</f>
        <v>0</v>
      </c>
    </row>
    <row r="1012" spans="1:9" x14ac:dyDescent="0.35">
      <c r="A1012" s="180">
        <f t="shared" si="16"/>
        <v>25</v>
      </c>
      <c r="B1012" s="180">
        <f>COUNTIF(A$1:A1012,A1012)</f>
        <v>29</v>
      </c>
      <c r="C1012" s="180">
        <f t="array" aca="1" ref="C1012" ca="1">INDIRECT("'"&amp;A1012&amp;"'!F"&amp;B1012+59)</f>
        <v>0</v>
      </c>
      <c r="D1012" s="180">
        <f t="array" aca="1" ref="D1012" ca="1">INDIRECT("'"&amp;$A1012&amp;"'!O"&amp;$B1012+59)</f>
        <v>0</v>
      </c>
      <c r="E1012" s="180">
        <f t="array" aca="1" ref="E1012" ca="1">INDIRECT("'"&amp;$A1012&amp;"'!P"&amp;$B1012+59)</f>
        <v>0</v>
      </c>
      <c r="F1012" s="180">
        <f t="array" aca="1" ref="F1012" ca="1">INDIRECT("'"&amp;$A1012&amp;"'!Q"&amp;$B1012+59)</f>
        <v>0</v>
      </c>
      <c r="G1012" s="180">
        <f t="array" aca="1" ref="G1012" ca="1">INDIRECT("'"&amp;$A1012&amp;"'!R"&amp;$B1012+59)</f>
        <v>0</v>
      </c>
      <c r="H1012" s="180">
        <f t="array" aca="1" ref="H1012" ca="1">INDIRECT("'"&amp;$A1012&amp;"'!S"&amp;$B1012+59)</f>
        <v>0</v>
      </c>
      <c r="I1012" s="180">
        <f t="array" aca="1" ref="I1012" ca="1">INDIRECT("'"&amp;$A1012&amp;"'!t"&amp;$B1012+59)</f>
        <v>0</v>
      </c>
    </row>
    <row r="1013" spans="1:9" x14ac:dyDescent="0.35">
      <c r="A1013" s="180">
        <f t="shared" si="16"/>
        <v>25</v>
      </c>
      <c r="B1013" s="180">
        <f>COUNTIF(A$1:A1013,A1013)</f>
        <v>30</v>
      </c>
      <c r="C1013" s="180">
        <f t="array" aca="1" ref="C1013" ca="1">INDIRECT("'"&amp;A1013&amp;"'!F"&amp;B1013+59)</f>
        <v>0</v>
      </c>
      <c r="D1013" s="180">
        <f t="array" aca="1" ref="D1013" ca="1">INDIRECT("'"&amp;$A1013&amp;"'!O"&amp;$B1013+59)</f>
        <v>0</v>
      </c>
      <c r="E1013" s="180">
        <f t="array" aca="1" ref="E1013" ca="1">INDIRECT("'"&amp;$A1013&amp;"'!P"&amp;$B1013+59)</f>
        <v>0</v>
      </c>
      <c r="F1013" s="180">
        <f t="array" aca="1" ref="F1013" ca="1">INDIRECT("'"&amp;$A1013&amp;"'!Q"&amp;$B1013+59)</f>
        <v>0</v>
      </c>
      <c r="G1013" s="180">
        <f t="array" aca="1" ref="G1013" ca="1">INDIRECT("'"&amp;$A1013&amp;"'!R"&amp;$B1013+59)</f>
        <v>0</v>
      </c>
      <c r="H1013" s="180">
        <f t="array" aca="1" ref="H1013" ca="1">INDIRECT("'"&amp;$A1013&amp;"'!S"&amp;$B1013+59)</f>
        <v>0</v>
      </c>
      <c r="I1013" s="180">
        <f t="array" aca="1" ref="I1013" ca="1">INDIRECT("'"&amp;$A1013&amp;"'!t"&amp;$B1013+59)</f>
        <v>0</v>
      </c>
    </row>
    <row r="1014" spans="1:9" x14ac:dyDescent="0.35">
      <c r="A1014" s="180">
        <f t="shared" si="16"/>
        <v>25</v>
      </c>
      <c r="B1014" s="180">
        <f>COUNTIF(A$1:A1014,A1014)</f>
        <v>31</v>
      </c>
      <c r="C1014" s="180">
        <f t="array" aca="1" ref="C1014" ca="1">INDIRECT("'"&amp;A1014&amp;"'!F"&amp;B1014+59)</f>
        <v>0</v>
      </c>
      <c r="D1014" s="180">
        <f t="array" aca="1" ref="D1014" ca="1">INDIRECT("'"&amp;$A1014&amp;"'!O"&amp;$B1014+59)</f>
        <v>0</v>
      </c>
      <c r="E1014" s="180">
        <f t="array" aca="1" ref="E1014" ca="1">INDIRECT("'"&amp;$A1014&amp;"'!P"&amp;$B1014+59)</f>
        <v>0</v>
      </c>
      <c r="F1014" s="180">
        <f t="array" aca="1" ref="F1014" ca="1">INDIRECT("'"&amp;$A1014&amp;"'!Q"&amp;$B1014+59)</f>
        <v>0</v>
      </c>
      <c r="G1014" s="180">
        <f t="array" aca="1" ref="G1014" ca="1">INDIRECT("'"&amp;$A1014&amp;"'!R"&amp;$B1014+59)</f>
        <v>0</v>
      </c>
      <c r="H1014" s="180">
        <f t="array" aca="1" ref="H1014" ca="1">INDIRECT("'"&amp;$A1014&amp;"'!S"&amp;$B1014+59)</f>
        <v>0</v>
      </c>
      <c r="I1014" s="180">
        <f t="array" aca="1" ref="I1014" ca="1">INDIRECT("'"&amp;$A1014&amp;"'!t"&amp;$B1014+59)</f>
        <v>0</v>
      </c>
    </row>
    <row r="1015" spans="1:9" x14ac:dyDescent="0.35">
      <c r="A1015" s="180">
        <f t="shared" si="16"/>
        <v>25</v>
      </c>
      <c r="B1015" s="180">
        <f>COUNTIF(A$1:A1015,A1015)</f>
        <v>32</v>
      </c>
      <c r="C1015" s="180">
        <f t="array" aca="1" ref="C1015" ca="1">INDIRECT("'"&amp;A1015&amp;"'!F"&amp;B1015+59)</f>
        <v>0</v>
      </c>
      <c r="D1015" s="180">
        <f t="array" aca="1" ref="D1015" ca="1">INDIRECT("'"&amp;$A1015&amp;"'!O"&amp;$B1015+59)</f>
        <v>0</v>
      </c>
      <c r="E1015" s="180">
        <f t="array" aca="1" ref="E1015" ca="1">INDIRECT("'"&amp;$A1015&amp;"'!P"&amp;$B1015+59)</f>
        <v>0</v>
      </c>
      <c r="F1015" s="180">
        <f t="array" aca="1" ref="F1015" ca="1">INDIRECT("'"&amp;$A1015&amp;"'!Q"&amp;$B1015+59)</f>
        <v>0</v>
      </c>
      <c r="G1015" s="180">
        <f t="array" aca="1" ref="G1015" ca="1">INDIRECT("'"&amp;$A1015&amp;"'!R"&amp;$B1015+59)</f>
        <v>0</v>
      </c>
      <c r="H1015" s="180">
        <f t="array" aca="1" ref="H1015" ca="1">INDIRECT("'"&amp;$A1015&amp;"'!S"&amp;$B1015+59)</f>
        <v>0</v>
      </c>
      <c r="I1015" s="180">
        <f t="array" aca="1" ref="I1015" ca="1">INDIRECT("'"&amp;$A1015&amp;"'!t"&amp;$B1015+59)</f>
        <v>0</v>
      </c>
    </row>
    <row r="1016" spans="1:9" x14ac:dyDescent="0.35">
      <c r="A1016" s="180">
        <f t="shared" si="16"/>
        <v>25</v>
      </c>
      <c r="B1016" s="180">
        <f>COUNTIF(A$1:A1016,A1016)</f>
        <v>33</v>
      </c>
      <c r="C1016" s="180">
        <f t="array" aca="1" ref="C1016" ca="1">INDIRECT("'"&amp;A1016&amp;"'!F"&amp;B1016+59)</f>
        <v>0</v>
      </c>
      <c r="D1016" s="180">
        <f t="array" aca="1" ref="D1016" ca="1">INDIRECT("'"&amp;$A1016&amp;"'!O"&amp;$B1016+59)</f>
        <v>0</v>
      </c>
      <c r="E1016" s="180">
        <f t="array" aca="1" ref="E1016" ca="1">INDIRECT("'"&amp;$A1016&amp;"'!P"&amp;$B1016+59)</f>
        <v>0</v>
      </c>
      <c r="F1016" s="180">
        <f t="array" aca="1" ref="F1016" ca="1">INDIRECT("'"&amp;$A1016&amp;"'!Q"&amp;$B1016+59)</f>
        <v>0</v>
      </c>
      <c r="G1016" s="180">
        <f t="array" aca="1" ref="G1016" ca="1">INDIRECT("'"&amp;$A1016&amp;"'!R"&amp;$B1016+59)</f>
        <v>0</v>
      </c>
      <c r="H1016" s="180">
        <f t="array" aca="1" ref="H1016" ca="1">INDIRECT("'"&amp;$A1016&amp;"'!S"&amp;$B1016+59)</f>
        <v>0</v>
      </c>
      <c r="I1016" s="180">
        <f t="array" aca="1" ref="I1016" ca="1">INDIRECT("'"&amp;$A1016&amp;"'!t"&amp;$B1016+59)</f>
        <v>0</v>
      </c>
    </row>
    <row r="1017" spans="1:9" x14ac:dyDescent="0.35">
      <c r="A1017" s="180">
        <f t="shared" si="16"/>
        <v>25</v>
      </c>
      <c r="B1017" s="180">
        <f>COUNTIF(A$1:A1017,A1017)</f>
        <v>34</v>
      </c>
      <c r="C1017" s="180">
        <f t="array" aca="1" ref="C1017" ca="1">INDIRECT("'"&amp;A1017&amp;"'!F"&amp;B1017+59)</f>
        <v>0</v>
      </c>
      <c r="D1017" s="180">
        <f t="array" aca="1" ref="D1017" ca="1">INDIRECT("'"&amp;$A1017&amp;"'!O"&amp;$B1017+59)</f>
        <v>0</v>
      </c>
      <c r="E1017" s="180">
        <f t="array" aca="1" ref="E1017" ca="1">INDIRECT("'"&amp;$A1017&amp;"'!P"&amp;$B1017+59)</f>
        <v>0</v>
      </c>
      <c r="F1017" s="180">
        <f t="array" aca="1" ref="F1017" ca="1">INDIRECT("'"&amp;$A1017&amp;"'!Q"&amp;$B1017+59)</f>
        <v>0</v>
      </c>
      <c r="G1017" s="180">
        <f t="array" aca="1" ref="G1017" ca="1">INDIRECT("'"&amp;$A1017&amp;"'!R"&amp;$B1017+59)</f>
        <v>0</v>
      </c>
      <c r="H1017" s="180">
        <f t="array" aca="1" ref="H1017" ca="1">INDIRECT("'"&amp;$A1017&amp;"'!S"&amp;$B1017+59)</f>
        <v>0</v>
      </c>
      <c r="I1017" s="180">
        <f t="array" aca="1" ref="I1017" ca="1">INDIRECT("'"&amp;$A1017&amp;"'!t"&amp;$B1017+59)</f>
        <v>0</v>
      </c>
    </row>
    <row r="1018" spans="1:9" x14ac:dyDescent="0.35">
      <c r="A1018" s="180">
        <f t="shared" si="16"/>
        <v>25</v>
      </c>
      <c r="B1018" s="180">
        <f>COUNTIF(A$1:A1018,A1018)</f>
        <v>35</v>
      </c>
      <c r="C1018" s="180">
        <f t="array" aca="1" ref="C1018" ca="1">INDIRECT("'"&amp;A1018&amp;"'!F"&amp;B1018+59)</f>
        <v>0</v>
      </c>
      <c r="D1018" s="180">
        <f t="array" aca="1" ref="D1018" ca="1">INDIRECT("'"&amp;$A1018&amp;"'!O"&amp;$B1018+59)</f>
        <v>0</v>
      </c>
      <c r="E1018" s="180">
        <f t="array" aca="1" ref="E1018" ca="1">INDIRECT("'"&amp;$A1018&amp;"'!P"&amp;$B1018+59)</f>
        <v>0</v>
      </c>
      <c r="F1018" s="180">
        <f t="array" aca="1" ref="F1018" ca="1">INDIRECT("'"&amp;$A1018&amp;"'!Q"&amp;$B1018+59)</f>
        <v>0</v>
      </c>
      <c r="G1018" s="180">
        <f t="array" aca="1" ref="G1018" ca="1">INDIRECT("'"&amp;$A1018&amp;"'!R"&amp;$B1018+59)</f>
        <v>0</v>
      </c>
      <c r="H1018" s="180">
        <f t="array" aca="1" ref="H1018" ca="1">INDIRECT("'"&amp;$A1018&amp;"'!S"&amp;$B1018+59)</f>
        <v>0</v>
      </c>
      <c r="I1018" s="180">
        <f t="array" aca="1" ref="I1018" ca="1">INDIRECT("'"&amp;$A1018&amp;"'!t"&amp;$B1018+59)</f>
        <v>0</v>
      </c>
    </row>
    <row r="1019" spans="1:9" x14ac:dyDescent="0.35">
      <c r="A1019" s="180">
        <f t="shared" si="16"/>
        <v>25</v>
      </c>
      <c r="B1019" s="180">
        <f>COUNTIF(A$1:A1019,A1019)</f>
        <v>36</v>
      </c>
      <c r="C1019" s="180">
        <f t="array" aca="1" ref="C1019" ca="1">INDIRECT("'"&amp;A1019&amp;"'!F"&amp;B1019+59)</f>
        <v>0</v>
      </c>
      <c r="D1019" s="180">
        <f t="array" aca="1" ref="D1019" ca="1">INDIRECT("'"&amp;$A1019&amp;"'!O"&amp;$B1019+59)</f>
        <v>0</v>
      </c>
      <c r="E1019" s="180">
        <f t="array" aca="1" ref="E1019" ca="1">INDIRECT("'"&amp;$A1019&amp;"'!P"&amp;$B1019+59)</f>
        <v>0</v>
      </c>
      <c r="F1019" s="180">
        <f t="array" aca="1" ref="F1019" ca="1">INDIRECT("'"&amp;$A1019&amp;"'!Q"&amp;$B1019+59)</f>
        <v>0</v>
      </c>
      <c r="G1019" s="180">
        <f t="array" aca="1" ref="G1019" ca="1">INDIRECT("'"&amp;$A1019&amp;"'!R"&amp;$B1019+59)</f>
        <v>0</v>
      </c>
      <c r="H1019" s="180">
        <f t="array" aca="1" ref="H1019" ca="1">INDIRECT("'"&amp;$A1019&amp;"'!S"&amp;$B1019+59)</f>
        <v>0</v>
      </c>
      <c r="I1019" s="180">
        <f t="array" aca="1" ref="I1019" ca="1">INDIRECT("'"&amp;$A1019&amp;"'!t"&amp;$B1019+59)</f>
        <v>0</v>
      </c>
    </row>
    <row r="1020" spans="1:9" x14ac:dyDescent="0.35">
      <c r="A1020" s="180">
        <f t="shared" si="16"/>
        <v>25</v>
      </c>
      <c r="B1020" s="180">
        <f>COUNTIF(A$1:A1020,A1020)</f>
        <v>37</v>
      </c>
      <c r="C1020" s="180">
        <f t="array" aca="1" ref="C1020" ca="1">INDIRECT("'"&amp;A1020&amp;"'!F"&amp;B1020+59)</f>
        <v>0</v>
      </c>
      <c r="D1020" s="180">
        <f t="array" aca="1" ref="D1020" ca="1">INDIRECT("'"&amp;$A1020&amp;"'!O"&amp;$B1020+59)</f>
        <v>0</v>
      </c>
      <c r="E1020" s="180">
        <f t="array" aca="1" ref="E1020" ca="1">INDIRECT("'"&amp;$A1020&amp;"'!P"&amp;$B1020+59)</f>
        <v>0</v>
      </c>
      <c r="F1020" s="180">
        <f t="array" aca="1" ref="F1020" ca="1">INDIRECT("'"&amp;$A1020&amp;"'!Q"&amp;$B1020+59)</f>
        <v>0</v>
      </c>
      <c r="G1020" s="180">
        <f t="array" aca="1" ref="G1020" ca="1">INDIRECT("'"&amp;$A1020&amp;"'!R"&amp;$B1020+59)</f>
        <v>0</v>
      </c>
      <c r="H1020" s="180">
        <f t="array" aca="1" ref="H1020" ca="1">INDIRECT("'"&amp;$A1020&amp;"'!S"&amp;$B1020+59)</f>
        <v>0</v>
      </c>
      <c r="I1020" s="180">
        <f t="array" aca="1" ref="I1020" ca="1">INDIRECT("'"&amp;$A1020&amp;"'!t"&amp;$B1020+59)</f>
        <v>0</v>
      </c>
    </row>
    <row r="1021" spans="1:9" x14ac:dyDescent="0.35">
      <c r="A1021" s="180">
        <f t="shared" si="16"/>
        <v>25</v>
      </c>
      <c r="B1021" s="180">
        <f>COUNTIF(A$1:A1021,A1021)</f>
        <v>38</v>
      </c>
      <c r="C1021" s="180">
        <f t="array" aca="1" ref="C1021" ca="1">INDIRECT("'"&amp;A1021&amp;"'!F"&amp;B1021+59)</f>
        <v>0</v>
      </c>
      <c r="D1021" s="180">
        <f t="array" aca="1" ref="D1021" ca="1">INDIRECT("'"&amp;$A1021&amp;"'!O"&amp;$B1021+59)</f>
        <v>0</v>
      </c>
      <c r="E1021" s="180">
        <f t="array" aca="1" ref="E1021" ca="1">INDIRECT("'"&amp;$A1021&amp;"'!P"&amp;$B1021+59)</f>
        <v>0</v>
      </c>
      <c r="F1021" s="180">
        <f t="array" aca="1" ref="F1021" ca="1">INDIRECT("'"&amp;$A1021&amp;"'!Q"&amp;$B1021+59)</f>
        <v>0</v>
      </c>
      <c r="G1021" s="180">
        <f t="array" aca="1" ref="G1021" ca="1">INDIRECT("'"&amp;$A1021&amp;"'!R"&amp;$B1021+59)</f>
        <v>0</v>
      </c>
      <c r="H1021" s="180">
        <f t="array" aca="1" ref="H1021" ca="1">INDIRECT("'"&amp;$A1021&amp;"'!S"&amp;$B1021+59)</f>
        <v>0</v>
      </c>
      <c r="I1021" s="180">
        <f t="array" aca="1" ref="I1021" ca="1">INDIRECT("'"&amp;$A1021&amp;"'!t"&amp;$B1021+59)</f>
        <v>0</v>
      </c>
    </row>
    <row r="1022" spans="1:9" x14ac:dyDescent="0.35">
      <c r="A1022" s="180">
        <f t="shared" si="16"/>
        <v>25</v>
      </c>
      <c r="B1022" s="180">
        <f>COUNTIF(A$1:A1022,A1022)</f>
        <v>39</v>
      </c>
      <c r="C1022" s="180">
        <f t="array" aca="1" ref="C1022" ca="1">INDIRECT("'"&amp;A1022&amp;"'!F"&amp;B1022+59)</f>
        <v>0</v>
      </c>
      <c r="D1022" s="180">
        <f t="array" aca="1" ref="D1022" ca="1">INDIRECT("'"&amp;$A1022&amp;"'!O"&amp;$B1022+59)</f>
        <v>0</v>
      </c>
      <c r="E1022" s="180">
        <f t="array" aca="1" ref="E1022" ca="1">INDIRECT("'"&amp;$A1022&amp;"'!P"&amp;$B1022+59)</f>
        <v>0</v>
      </c>
      <c r="F1022" s="180">
        <f t="array" aca="1" ref="F1022" ca="1">INDIRECT("'"&amp;$A1022&amp;"'!Q"&amp;$B1022+59)</f>
        <v>0</v>
      </c>
      <c r="G1022" s="180">
        <f t="array" aca="1" ref="G1022" ca="1">INDIRECT("'"&amp;$A1022&amp;"'!R"&amp;$B1022+59)</f>
        <v>0</v>
      </c>
      <c r="H1022" s="180">
        <f t="array" aca="1" ref="H1022" ca="1">INDIRECT("'"&amp;$A1022&amp;"'!S"&amp;$B1022+59)</f>
        <v>0</v>
      </c>
      <c r="I1022" s="180">
        <f t="array" aca="1" ref="I1022" ca="1">INDIRECT("'"&amp;$A1022&amp;"'!t"&amp;$B1022+59)</f>
        <v>0</v>
      </c>
    </row>
    <row r="1023" spans="1:9" x14ac:dyDescent="0.35">
      <c r="A1023" s="180">
        <f t="shared" si="16"/>
        <v>25</v>
      </c>
      <c r="B1023" s="180">
        <f>COUNTIF(A$1:A1023,A1023)</f>
        <v>40</v>
      </c>
      <c r="C1023" s="180">
        <f t="array" aca="1" ref="C1023" ca="1">INDIRECT("'"&amp;A1023&amp;"'!F"&amp;B1023+59)</f>
        <v>0</v>
      </c>
      <c r="D1023" s="180">
        <f t="array" aca="1" ref="D1023" ca="1">INDIRECT("'"&amp;$A1023&amp;"'!O"&amp;$B1023+59)</f>
        <v>0</v>
      </c>
      <c r="E1023" s="180">
        <f t="array" aca="1" ref="E1023" ca="1">INDIRECT("'"&amp;$A1023&amp;"'!P"&amp;$B1023+59)</f>
        <v>0</v>
      </c>
      <c r="F1023" s="180">
        <f t="array" aca="1" ref="F1023" ca="1">INDIRECT("'"&amp;$A1023&amp;"'!Q"&amp;$B1023+59)</f>
        <v>0</v>
      </c>
      <c r="G1023" s="180">
        <f t="array" aca="1" ref="G1023" ca="1">INDIRECT("'"&amp;$A1023&amp;"'!R"&amp;$B1023+59)</f>
        <v>0</v>
      </c>
      <c r="H1023" s="180">
        <f t="array" aca="1" ref="H1023" ca="1">INDIRECT("'"&amp;$A1023&amp;"'!S"&amp;$B1023+59)</f>
        <v>0</v>
      </c>
      <c r="I1023" s="180">
        <f t="array" aca="1" ref="I1023" ca="1">INDIRECT("'"&amp;$A1023&amp;"'!t"&amp;$B1023+59)</f>
        <v>0</v>
      </c>
    </row>
    <row r="1024" spans="1:9" x14ac:dyDescent="0.35">
      <c r="A1024" s="180">
        <f t="shared" si="16"/>
        <v>25</v>
      </c>
      <c r="B1024" s="180">
        <f>COUNTIF(A$1:A1024,A1024)</f>
        <v>41</v>
      </c>
      <c r="C1024" s="180">
        <f t="array" aca="1" ref="C1024" ca="1">INDIRECT("'"&amp;A1024&amp;"'!F"&amp;B1024+59)</f>
        <v>0</v>
      </c>
      <c r="D1024" s="180">
        <f t="array" aca="1" ref="D1024" ca="1">INDIRECT("'"&amp;$A1024&amp;"'!O"&amp;$B1024+59)</f>
        <v>0</v>
      </c>
      <c r="E1024" s="180">
        <f t="array" aca="1" ref="E1024" ca="1">INDIRECT("'"&amp;$A1024&amp;"'!P"&amp;$B1024+59)</f>
        <v>0</v>
      </c>
      <c r="F1024" s="180">
        <f t="array" aca="1" ref="F1024" ca="1">INDIRECT("'"&amp;$A1024&amp;"'!Q"&amp;$B1024+59)</f>
        <v>0</v>
      </c>
      <c r="G1024" s="180">
        <f t="array" aca="1" ref="G1024" ca="1">INDIRECT("'"&amp;$A1024&amp;"'!R"&amp;$B1024+59)</f>
        <v>0</v>
      </c>
      <c r="H1024" s="180">
        <f t="array" aca="1" ref="H1024" ca="1">INDIRECT("'"&amp;$A1024&amp;"'!S"&amp;$B1024+59)</f>
        <v>0</v>
      </c>
      <c r="I1024" s="180">
        <f t="array" aca="1" ref="I1024" ca="1">INDIRECT("'"&amp;$A1024&amp;"'!t"&amp;$B1024+59)</f>
        <v>0</v>
      </c>
    </row>
    <row r="1025" spans="3:3" x14ac:dyDescent="0.35">
      <c r="C1025" s="180"/>
    </row>
    <row r="1026" spans="3:3" x14ac:dyDescent="0.35">
      <c r="C1026" s="180"/>
    </row>
    <row r="1027" spans="3:3" x14ac:dyDescent="0.35">
      <c r="C1027" s="180"/>
    </row>
    <row r="1028" spans="3:3" x14ac:dyDescent="0.35">
      <c r="C1028" s="180"/>
    </row>
    <row r="1029" spans="3:3" x14ac:dyDescent="0.35">
      <c r="C1029" s="180"/>
    </row>
    <row r="1030" spans="3:3" x14ac:dyDescent="0.35">
      <c r="C1030" s="180"/>
    </row>
    <row r="1031" spans="3:3" x14ac:dyDescent="0.35">
      <c r="C1031" s="180"/>
    </row>
    <row r="1032" spans="3:3" x14ac:dyDescent="0.35">
      <c r="C1032" s="180"/>
    </row>
    <row r="1033" spans="3:3" x14ac:dyDescent="0.35">
      <c r="C1033" s="180"/>
    </row>
    <row r="1034" spans="3:3" x14ac:dyDescent="0.35">
      <c r="C1034" s="180"/>
    </row>
    <row r="1035" spans="3:3" x14ac:dyDescent="0.35">
      <c r="C1035" s="180"/>
    </row>
    <row r="1036" spans="3:3" x14ac:dyDescent="0.35">
      <c r="C1036" s="180"/>
    </row>
    <row r="1037" spans="3:3" x14ac:dyDescent="0.35">
      <c r="C1037" s="180"/>
    </row>
    <row r="1038" spans="3:3" x14ac:dyDescent="0.35">
      <c r="C1038" s="180"/>
    </row>
    <row r="1039" spans="3:3" x14ac:dyDescent="0.35">
      <c r="C1039" s="180"/>
    </row>
    <row r="1040" spans="3:3" x14ac:dyDescent="0.35">
      <c r="C1040" s="180"/>
    </row>
    <row r="1041" spans="3:3" x14ac:dyDescent="0.35">
      <c r="C1041" s="180"/>
    </row>
    <row r="1042" spans="3:3" x14ac:dyDescent="0.35">
      <c r="C1042" s="180"/>
    </row>
    <row r="1043" spans="3:3" x14ac:dyDescent="0.35">
      <c r="C1043" s="180"/>
    </row>
    <row r="1044" spans="3:3" x14ac:dyDescent="0.35">
      <c r="C1044" s="180"/>
    </row>
    <row r="1045" spans="3:3" x14ac:dyDescent="0.35">
      <c r="C1045" s="180"/>
    </row>
    <row r="1046" spans="3:3" x14ac:dyDescent="0.35">
      <c r="C1046" s="180"/>
    </row>
    <row r="1047" spans="3:3" x14ac:dyDescent="0.35">
      <c r="C1047" s="180"/>
    </row>
    <row r="1048" spans="3:3" x14ac:dyDescent="0.35">
      <c r="C1048" s="180"/>
    </row>
    <row r="1049" spans="3:3" x14ac:dyDescent="0.35">
      <c r="C1049" s="180"/>
    </row>
    <row r="1050" spans="3:3" x14ac:dyDescent="0.35">
      <c r="C1050" s="180"/>
    </row>
    <row r="1051" spans="3:3" x14ac:dyDescent="0.35">
      <c r="C1051" s="180"/>
    </row>
    <row r="1052" spans="3:3" x14ac:dyDescent="0.35">
      <c r="C1052" s="180"/>
    </row>
    <row r="1053" spans="3:3" x14ac:dyDescent="0.35">
      <c r="C1053" s="180"/>
    </row>
    <row r="1054" spans="3:3" x14ac:dyDescent="0.35">
      <c r="C1054" s="180"/>
    </row>
    <row r="1055" spans="3:3" x14ac:dyDescent="0.35">
      <c r="C1055" s="180"/>
    </row>
    <row r="1056" spans="3:3" x14ac:dyDescent="0.35">
      <c r="C1056" s="180"/>
    </row>
    <row r="1057" spans="3:3" x14ac:dyDescent="0.35">
      <c r="C1057" s="180"/>
    </row>
    <row r="1058" spans="3:3" x14ac:dyDescent="0.35">
      <c r="C1058" s="180"/>
    </row>
    <row r="1059" spans="3:3" x14ac:dyDescent="0.35">
      <c r="C1059" s="180"/>
    </row>
    <row r="1060" spans="3:3" x14ac:dyDescent="0.35">
      <c r="C1060" s="180"/>
    </row>
    <row r="1061" spans="3:3" x14ac:dyDescent="0.35">
      <c r="C1061" s="180"/>
    </row>
    <row r="1062" spans="3:3" x14ac:dyDescent="0.35">
      <c r="C1062" s="180"/>
    </row>
    <row r="1063" spans="3:3" x14ac:dyDescent="0.35">
      <c r="C1063" s="180"/>
    </row>
    <row r="1064" spans="3:3" x14ac:dyDescent="0.35">
      <c r="C1064" s="180"/>
    </row>
    <row r="1065" spans="3:3" x14ac:dyDescent="0.35">
      <c r="C1065" s="180"/>
    </row>
    <row r="1066" spans="3:3" x14ac:dyDescent="0.35">
      <c r="C1066" s="180"/>
    </row>
    <row r="1067" spans="3:3" x14ac:dyDescent="0.35">
      <c r="C1067" s="180"/>
    </row>
    <row r="1068" spans="3:3" x14ac:dyDescent="0.35">
      <c r="C1068" s="180"/>
    </row>
    <row r="1069" spans="3:3" x14ac:dyDescent="0.35">
      <c r="C1069" s="180"/>
    </row>
    <row r="1070" spans="3:3" x14ac:dyDescent="0.35">
      <c r="C1070" s="180"/>
    </row>
    <row r="1071" spans="3:3" x14ac:dyDescent="0.35">
      <c r="C1071" s="180"/>
    </row>
    <row r="1072" spans="3:3" x14ac:dyDescent="0.35">
      <c r="C1072" s="180"/>
    </row>
    <row r="1073" spans="3:3" x14ac:dyDescent="0.35">
      <c r="C1073" s="180"/>
    </row>
    <row r="1074" spans="3:3" x14ac:dyDescent="0.35">
      <c r="C1074" s="180"/>
    </row>
    <row r="1075" spans="3:3" x14ac:dyDescent="0.35">
      <c r="C1075" s="180"/>
    </row>
    <row r="1076" spans="3:3" x14ac:dyDescent="0.35">
      <c r="C1076" s="180"/>
    </row>
    <row r="1077" spans="3:3" x14ac:dyDescent="0.35">
      <c r="C1077" s="180"/>
    </row>
    <row r="1078" spans="3:3" x14ac:dyDescent="0.35">
      <c r="C1078" s="180"/>
    </row>
    <row r="1079" spans="3:3" x14ac:dyDescent="0.35">
      <c r="C1079" s="180"/>
    </row>
    <row r="1080" spans="3:3" x14ac:dyDescent="0.35">
      <c r="C1080" s="180"/>
    </row>
    <row r="1081" spans="3:3" x14ac:dyDescent="0.35">
      <c r="C1081" s="180"/>
    </row>
    <row r="1082" spans="3:3" x14ac:dyDescent="0.35">
      <c r="C1082" s="180"/>
    </row>
    <row r="1083" spans="3:3" x14ac:dyDescent="0.35">
      <c r="C1083" s="180"/>
    </row>
    <row r="1084" spans="3:3" x14ac:dyDescent="0.35">
      <c r="C1084" s="180"/>
    </row>
    <row r="1085" spans="3:3" x14ac:dyDescent="0.35">
      <c r="C1085" s="180"/>
    </row>
    <row r="1086" spans="3:3" x14ac:dyDescent="0.35">
      <c r="C1086" s="180"/>
    </row>
    <row r="1087" spans="3:3" x14ac:dyDescent="0.35">
      <c r="C1087" s="180"/>
    </row>
    <row r="1088" spans="3:3" x14ac:dyDescent="0.35">
      <c r="C1088" s="180"/>
    </row>
    <row r="1089" spans="3:3" x14ac:dyDescent="0.35">
      <c r="C1089" s="180"/>
    </row>
    <row r="1090" spans="3:3" x14ac:dyDescent="0.35">
      <c r="C1090" s="180"/>
    </row>
    <row r="1091" spans="3:3" x14ac:dyDescent="0.35">
      <c r="C1091" s="180"/>
    </row>
    <row r="1092" spans="3:3" x14ac:dyDescent="0.35">
      <c r="C1092" s="180"/>
    </row>
    <row r="1093" spans="3:3" x14ac:dyDescent="0.35">
      <c r="C1093" s="180"/>
    </row>
    <row r="1094" spans="3:3" x14ac:dyDescent="0.35">
      <c r="C1094" s="180"/>
    </row>
    <row r="1095" spans="3:3" x14ac:dyDescent="0.35">
      <c r="C1095" s="180"/>
    </row>
    <row r="1096" spans="3:3" x14ac:dyDescent="0.35">
      <c r="C1096" s="180"/>
    </row>
    <row r="1097" spans="3:3" x14ac:dyDescent="0.35">
      <c r="C1097" s="180"/>
    </row>
    <row r="1098" spans="3:3" x14ac:dyDescent="0.35">
      <c r="C1098" s="180"/>
    </row>
    <row r="1099" spans="3:3" x14ac:dyDescent="0.35">
      <c r="C1099" s="180"/>
    </row>
    <row r="1100" spans="3:3" x14ac:dyDescent="0.35">
      <c r="C1100" s="180"/>
    </row>
    <row r="1101" spans="3:3" x14ac:dyDescent="0.35">
      <c r="C1101" s="180"/>
    </row>
    <row r="1102" spans="3:3" x14ac:dyDescent="0.35">
      <c r="C1102" s="180"/>
    </row>
    <row r="1103" spans="3:3" x14ac:dyDescent="0.35">
      <c r="C1103" s="180"/>
    </row>
    <row r="1104" spans="3:3" x14ac:dyDescent="0.35">
      <c r="C1104" s="180"/>
    </row>
    <row r="1105" spans="3:3" x14ac:dyDescent="0.35">
      <c r="C1105" s="180"/>
    </row>
    <row r="1106" spans="3:3" x14ac:dyDescent="0.35">
      <c r="C1106" s="180"/>
    </row>
    <row r="1107" spans="3:3" x14ac:dyDescent="0.35">
      <c r="C1107" s="180"/>
    </row>
    <row r="1108" spans="3:3" x14ac:dyDescent="0.35">
      <c r="C1108" s="180"/>
    </row>
    <row r="1109" spans="3:3" x14ac:dyDescent="0.35">
      <c r="C1109" s="180"/>
    </row>
    <row r="1110" spans="3:3" x14ac:dyDescent="0.35">
      <c r="C1110" s="180"/>
    </row>
    <row r="1111" spans="3:3" x14ac:dyDescent="0.35">
      <c r="C1111" s="180"/>
    </row>
    <row r="1112" spans="3:3" x14ac:dyDescent="0.35">
      <c r="C1112" s="180"/>
    </row>
    <row r="1113" spans="3:3" x14ac:dyDescent="0.35">
      <c r="C1113" s="180"/>
    </row>
    <row r="1114" spans="3:3" x14ac:dyDescent="0.35">
      <c r="C1114" s="180"/>
    </row>
    <row r="1115" spans="3:3" x14ac:dyDescent="0.35">
      <c r="C1115" s="180"/>
    </row>
    <row r="1116" spans="3:3" x14ac:dyDescent="0.35">
      <c r="C1116" s="180"/>
    </row>
    <row r="1117" spans="3:3" x14ac:dyDescent="0.35">
      <c r="C1117" s="180"/>
    </row>
    <row r="1118" spans="3:3" x14ac:dyDescent="0.35">
      <c r="C1118" s="180"/>
    </row>
    <row r="1119" spans="3:3" x14ac:dyDescent="0.35">
      <c r="C1119" s="180"/>
    </row>
    <row r="1120" spans="3:3" x14ac:dyDescent="0.35">
      <c r="C1120" s="180"/>
    </row>
    <row r="1121" spans="3:3" x14ac:dyDescent="0.35">
      <c r="C1121" s="180"/>
    </row>
    <row r="1122" spans="3:3" x14ac:dyDescent="0.35">
      <c r="C1122" s="180"/>
    </row>
    <row r="1123" spans="3:3" x14ac:dyDescent="0.35">
      <c r="C1123" s="180"/>
    </row>
    <row r="1124" spans="3:3" x14ac:dyDescent="0.35">
      <c r="C1124" s="180"/>
    </row>
    <row r="1125" spans="3:3" x14ac:dyDescent="0.35">
      <c r="C1125" s="180"/>
    </row>
    <row r="1126" spans="3:3" x14ac:dyDescent="0.35">
      <c r="C1126" s="180"/>
    </row>
    <row r="1127" spans="3:3" x14ac:dyDescent="0.35">
      <c r="C1127" s="180"/>
    </row>
    <row r="1128" spans="3:3" x14ac:dyDescent="0.35">
      <c r="C1128" s="180"/>
    </row>
    <row r="1129" spans="3:3" x14ac:dyDescent="0.35">
      <c r="C1129" s="180"/>
    </row>
    <row r="1130" spans="3:3" x14ac:dyDescent="0.35">
      <c r="C1130" s="180"/>
    </row>
    <row r="1131" spans="3:3" x14ac:dyDescent="0.35">
      <c r="C1131" s="180"/>
    </row>
    <row r="1132" spans="3:3" x14ac:dyDescent="0.35">
      <c r="C1132" s="180"/>
    </row>
    <row r="1133" spans="3:3" x14ac:dyDescent="0.35">
      <c r="C1133" s="180"/>
    </row>
    <row r="1134" spans="3:3" x14ac:dyDescent="0.35">
      <c r="C1134" s="180"/>
    </row>
    <row r="1135" spans="3:3" x14ac:dyDescent="0.35">
      <c r="C1135" s="180"/>
    </row>
    <row r="1136" spans="3:3" x14ac:dyDescent="0.35">
      <c r="C1136" s="180"/>
    </row>
    <row r="1137" spans="3:3" x14ac:dyDescent="0.35">
      <c r="C1137" s="180"/>
    </row>
    <row r="1138" spans="3:3" x14ac:dyDescent="0.35">
      <c r="C1138" s="180"/>
    </row>
    <row r="1139" spans="3:3" x14ac:dyDescent="0.35">
      <c r="C1139" s="180"/>
    </row>
    <row r="1140" spans="3:3" x14ac:dyDescent="0.35">
      <c r="C1140" s="180"/>
    </row>
    <row r="1141" spans="3:3" x14ac:dyDescent="0.35">
      <c r="C1141" s="180"/>
    </row>
    <row r="1142" spans="3:3" x14ac:dyDescent="0.35">
      <c r="C1142" s="180"/>
    </row>
    <row r="1143" spans="3:3" x14ac:dyDescent="0.35">
      <c r="C1143" s="180"/>
    </row>
    <row r="1144" spans="3:3" x14ac:dyDescent="0.35">
      <c r="C1144" s="180"/>
    </row>
    <row r="1145" spans="3:3" x14ac:dyDescent="0.35">
      <c r="C1145" s="180"/>
    </row>
    <row r="1146" spans="3:3" x14ac:dyDescent="0.35">
      <c r="C1146" s="180"/>
    </row>
    <row r="1147" spans="3:3" x14ac:dyDescent="0.35">
      <c r="C1147" s="180"/>
    </row>
    <row r="1148" spans="3:3" x14ac:dyDescent="0.35">
      <c r="C1148" s="180"/>
    </row>
    <row r="1149" spans="3:3" x14ac:dyDescent="0.35">
      <c r="C1149" s="180"/>
    </row>
    <row r="1150" spans="3:3" x14ac:dyDescent="0.35">
      <c r="C1150" s="180"/>
    </row>
    <row r="1151" spans="3:3" x14ac:dyDescent="0.35">
      <c r="C1151" s="180"/>
    </row>
    <row r="1152" spans="3:3" x14ac:dyDescent="0.35">
      <c r="C1152" s="180"/>
    </row>
    <row r="1153" spans="3:3" x14ac:dyDescent="0.35">
      <c r="C1153" s="180"/>
    </row>
    <row r="1154" spans="3:3" x14ac:dyDescent="0.35">
      <c r="C1154" s="180"/>
    </row>
    <row r="1155" spans="3:3" x14ac:dyDescent="0.35">
      <c r="C1155" s="180"/>
    </row>
    <row r="1156" spans="3:3" x14ac:dyDescent="0.35">
      <c r="C1156" s="180"/>
    </row>
    <row r="1157" spans="3:3" x14ac:dyDescent="0.35">
      <c r="C1157" s="180"/>
    </row>
    <row r="1158" spans="3:3" x14ac:dyDescent="0.35">
      <c r="C1158" s="180"/>
    </row>
    <row r="1159" spans="3:3" x14ac:dyDescent="0.35">
      <c r="C1159" s="180"/>
    </row>
    <row r="1160" spans="3:3" x14ac:dyDescent="0.35">
      <c r="C1160" s="180"/>
    </row>
    <row r="1161" spans="3:3" x14ac:dyDescent="0.35">
      <c r="C1161" s="180"/>
    </row>
    <row r="1162" spans="3:3" x14ac:dyDescent="0.35">
      <c r="C1162" s="180"/>
    </row>
    <row r="1163" spans="3:3" x14ac:dyDescent="0.35">
      <c r="C1163" s="180"/>
    </row>
    <row r="1164" spans="3:3" x14ac:dyDescent="0.35">
      <c r="C1164" s="180"/>
    </row>
    <row r="1165" spans="3:3" x14ac:dyDescent="0.35">
      <c r="C1165" s="180"/>
    </row>
    <row r="1166" spans="3:3" x14ac:dyDescent="0.35">
      <c r="C1166" s="180"/>
    </row>
    <row r="1167" spans="3:3" x14ac:dyDescent="0.35">
      <c r="C1167" s="180"/>
    </row>
    <row r="1168" spans="3:3" x14ac:dyDescent="0.35">
      <c r="C1168" s="180"/>
    </row>
    <row r="1169" spans="3:3" x14ac:dyDescent="0.35">
      <c r="C1169" s="180"/>
    </row>
    <row r="1170" spans="3:3" x14ac:dyDescent="0.35">
      <c r="C1170" s="180"/>
    </row>
    <row r="1171" spans="3:3" x14ac:dyDescent="0.35">
      <c r="C1171" s="180"/>
    </row>
    <row r="1172" spans="3:3" x14ac:dyDescent="0.35">
      <c r="C1172" s="180"/>
    </row>
    <row r="1173" spans="3:3" x14ac:dyDescent="0.35">
      <c r="C1173" s="180"/>
    </row>
    <row r="1174" spans="3:3" x14ac:dyDescent="0.35">
      <c r="C1174" s="180"/>
    </row>
    <row r="1175" spans="3:3" x14ac:dyDescent="0.35">
      <c r="C1175" s="180"/>
    </row>
    <row r="1176" spans="3:3" x14ac:dyDescent="0.35">
      <c r="C1176" s="180"/>
    </row>
    <row r="1177" spans="3:3" x14ac:dyDescent="0.35">
      <c r="C1177" s="180"/>
    </row>
    <row r="1178" spans="3:3" x14ac:dyDescent="0.35">
      <c r="C1178" s="180"/>
    </row>
    <row r="1179" spans="3:3" x14ac:dyDescent="0.35">
      <c r="C1179" s="180"/>
    </row>
    <row r="1180" spans="3:3" x14ac:dyDescent="0.35">
      <c r="C1180" s="180"/>
    </row>
    <row r="1181" spans="3:3" x14ac:dyDescent="0.35">
      <c r="C1181" s="180"/>
    </row>
    <row r="1182" spans="3:3" x14ac:dyDescent="0.35">
      <c r="C1182" s="180"/>
    </row>
    <row r="1183" spans="3:3" x14ac:dyDescent="0.35">
      <c r="C1183" s="180"/>
    </row>
    <row r="1184" spans="3:3" x14ac:dyDescent="0.35">
      <c r="C1184" s="180"/>
    </row>
    <row r="1185" spans="3:3" x14ac:dyDescent="0.35">
      <c r="C1185" s="180"/>
    </row>
    <row r="1186" spans="3:3" x14ac:dyDescent="0.35">
      <c r="C1186" s="180"/>
    </row>
    <row r="1187" spans="3:3" x14ac:dyDescent="0.35">
      <c r="C1187" s="180"/>
    </row>
    <row r="1188" spans="3:3" x14ac:dyDescent="0.35">
      <c r="C1188" s="180"/>
    </row>
    <row r="1189" spans="3:3" x14ac:dyDescent="0.35">
      <c r="C1189" s="180"/>
    </row>
    <row r="1190" spans="3:3" x14ac:dyDescent="0.35">
      <c r="C1190" s="180"/>
    </row>
    <row r="1191" spans="3:3" x14ac:dyDescent="0.35">
      <c r="C1191" s="180"/>
    </row>
    <row r="1192" spans="3:3" x14ac:dyDescent="0.35">
      <c r="C1192" s="180"/>
    </row>
    <row r="1193" spans="3:3" x14ac:dyDescent="0.35">
      <c r="C1193" s="180"/>
    </row>
    <row r="1194" spans="3:3" x14ac:dyDescent="0.35">
      <c r="C1194" s="180"/>
    </row>
    <row r="1195" spans="3:3" x14ac:dyDescent="0.35">
      <c r="C1195" s="180"/>
    </row>
    <row r="1196" spans="3:3" x14ac:dyDescent="0.35">
      <c r="C1196" s="180"/>
    </row>
    <row r="1197" spans="3:3" x14ac:dyDescent="0.35">
      <c r="C1197" s="180"/>
    </row>
    <row r="1198" spans="3:3" x14ac:dyDescent="0.35">
      <c r="C1198" s="180"/>
    </row>
    <row r="1199" spans="3:3" x14ac:dyDescent="0.35">
      <c r="C1199" s="180"/>
    </row>
    <row r="1200" spans="3:3" x14ac:dyDescent="0.35">
      <c r="C1200" s="180"/>
    </row>
    <row r="1201" spans="3:3" x14ac:dyDescent="0.35">
      <c r="C1201" s="180"/>
    </row>
    <row r="1202" spans="3:3" x14ac:dyDescent="0.35">
      <c r="C1202" s="180"/>
    </row>
    <row r="1203" spans="3:3" x14ac:dyDescent="0.35">
      <c r="C1203" s="180"/>
    </row>
    <row r="1204" spans="3:3" x14ac:dyDescent="0.35">
      <c r="C1204" s="180"/>
    </row>
    <row r="1205" spans="3:3" x14ac:dyDescent="0.35">
      <c r="C1205" s="180"/>
    </row>
    <row r="1206" spans="3:3" x14ac:dyDescent="0.35">
      <c r="C1206" s="180"/>
    </row>
    <row r="1207" spans="3:3" x14ac:dyDescent="0.35">
      <c r="C1207" s="180"/>
    </row>
    <row r="1208" spans="3:3" x14ac:dyDescent="0.35">
      <c r="C1208" s="180"/>
    </row>
    <row r="1209" spans="3:3" x14ac:dyDescent="0.35">
      <c r="C1209" s="180"/>
    </row>
    <row r="1210" spans="3:3" x14ac:dyDescent="0.35">
      <c r="C1210" s="180"/>
    </row>
    <row r="1211" spans="3:3" x14ac:dyDescent="0.35">
      <c r="C1211" s="180"/>
    </row>
    <row r="1212" spans="3:3" x14ac:dyDescent="0.35">
      <c r="C1212" s="180"/>
    </row>
    <row r="1213" spans="3:3" x14ac:dyDescent="0.35">
      <c r="C1213" s="180"/>
    </row>
    <row r="1214" spans="3:3" x14ac:dyDescent="0.35">
      <c r="C1214" s="180"/>
    </row>
    <row r="1215" spans="3:3" x14ac:dyDescent="0.35">
      <c r="C1215" s="180"/>
    </row>
    <row r="1216" spans="3:3" x14ac:dyDescent="0.35">
      <c r="C1216" s="180"/>
    </row>
    <row r="1217" spans="3:3" x14ac:dyDescent="0.35">
      <c r="C1217" s="180"/>
    </row>
    <row r="1218" spans="3:3" x14ac:dyDescent="0.35">
      <c r="C1218" s="180"/>
    </row>
    <row r="1219" spans="3:3" x14ac:dyDescent="0.35">
      <c r="C1219" s="180"/>
    </row>
    <row r="1220" spans="3:3" x14ac:dyDescent="0.35">
      <c r="C1220" s="180"/>
    </row>
    <row r="1221" spans="3:3" x14ac:dyDescent="0.35">
      <c r="C1221" s="180"/>
    </row>
    <row r="1222" spans="3:3" x14ac:dyDescent="0.35">
      <c r="C1222" s="180"/>
    </row>
    <row r="1223" spans="3:3" x14ac:dyDescent="0.35">
      <c r="C1223" s="180"/>
    </row>
    <row r="1224" spans="3:3" x14ac:dyDescent="0.35">
      <c r="C1224" s="180"/>
    </row>
    <row r="1225" spans="3:3" x14ac:dyDescent="0.35">
      <c r="C1225" s="180"/>
    </row>
    <row r="1226" spans="3:3" x14ac:dyDescent="0.35">
      <c r="C1226" s="180"/>
    </row>
    <row r="1227" spans="3:3" x14ac:dyDescent="0.35">
      <c r="C1227" s="180"/>
    </row>
    <row r="1228" spans="3:3" x14ac:dyDescent="0.35">
      <c r="C1228" s="180"/>
    </row>
    <row r="1229" spans="3:3" x14ac:dyDescent="0.35">
      <c r="C1229" s="180"/>
    </row>
    <row r="1230" spans="3:3" x14ac:dyDescent="0.35">
      <c r="C1230" s="180"/>
    </row>
    <row r="1231" spans="3:3" x14ac:dyDescent="0.35">
      <c r="C1231" s="180"/>
    </row>
    <row r="1232" spans="3:3" x14ac:dyDescent="0.35">
      <c r="C1232" s="180"/>
    </row>
    <row r="1233" spans="3:3" x14ac:dyDescent="0.35">
      <c r="C1233" s="180"/>
    </row>
    <row r="1234" spans="3:3" x14ac:dyDescent="0.35">
      <c r="C1234" s="180"/>
    </row>
    <row r="1235" spans="3:3" x14ac:dyDescent="0.35">
      <c r="C1235" s="180"/>
    </row>
    <row r="1236" spans="3:3" x14ac:dyDescent="0.35">
      <c r="C1236" s="180"/>
    </row>
    <row r="1237" spans="3:3" x14ac:dyDescent="0.35">
      <c r="C1237" s="180"/>
    </row>
    <row r="1238" spans="3:3" x14ac:dyDescent="0.35">
      <c r="C1238" s="180"/>
    </row>
    <row r="1239" spans="3:3" x14ac:dyDescent="0.35">
      <c r="C1239" s="180"/>
    </row>
    <row r="1240" spans="3:3" x14ac:dyDescent="0.35">
      <c r="C1240" s="180"/>
    </row>
    <row r="1241" spans="3:3" x14ac:dyDescent="0.35">
      <c r="C1241" s="180"/>
    </row>
    <row r="1242" spans="3:3" x14ac:dyDescent="0.35">
      <c r="C1242" s="180"/>
    </row>
    <row r="1243" spans="3:3" x14ac:dyDescent="0.35">
      <c r="C1243" s="180"/>
    </row>
    <row r="1244" spans="3:3" x14ac:dyDescent="0.35">
      <c r="C1244" s="180"/>
    </row>
    <row r="1245" spans="3:3" x14ac:dyDescent="0.35">
      <c r="C1245" s="180"/>
    </row>
  </sheetData>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00db86a-371f-45be-8d07-2252e127f439" xsi:nil="true"/>
    <lcf76f155ced4ddcb4097134ff3c332f xmlns="75f69e06-b328-4d13-ae5c-471162670ac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4A7423D8B5E34F95430E7B461BA404" ma:contentTypeVersion="15" ma:contentTypeDescription="Crée un document." ma:contentTypeScope="" ma:versionID="8d3726a46528d2294bfd46bdeaf10c2d">
  <xsd:schema xmlns:xsd="http://www.w3.org/2001/XMLSchema" xmlns:xs="http://www.w3.org/2001/XMLSchema" xmlns:p="http://schemas.microsoft.com/office/2006/metadata/properties" xmlns:ns2="75f69e06-b328-4d13-ae5c-471162670ac2" xmlns:ns3="900db86a-371f-45be-8d07-2252e127f439" targetNamespace="http://schemas.microsoft.com/office/2006/metadata/properties" ma:root="true" ma:fieldsID="d5eda09ff8dcc0451aa2a10294a12068" ns2:_="" ns3:_="">
    <xsd:import namespace="75f69e06-b328-4d13-ae5c-471162670ac2"/>
    <xsd:import namespace="900db86a-371f-45be-8d07-2252e127f43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f69e06-b328-4d13-ae5c-471162670a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4dcd7ff0-1210-4ddf-b3b6-5c40ef1ddb8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00db86a-371f-45be-8d07-2252e127f439"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d89bd15a-655e-4bf1-b00a-0aed17692a08}" ma:internalName="TaxCatchAll" ma:showField="CatchAllData" ma:web="900db86a-371f-45be-8d07-2252e127f4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FA379F-B139-4046-B6E5-595534C67354}">
  <ds:schemaRefs>
    <ds:schemaRef ds:uri="http://purl.org/dc/elements/1.1/"/>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900db86a-371f-45be-8d07-2252e127f439"/>
    <ds:schemaRef ds:uri="75f69e06-b328-4d13-ae5c-471162670ac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E25486E-CD3D-443E-9DC9-D292BA7B9C2F}"/>
</file>

<file path=customXml/itemProps3.xml><?xml version="1.0" encoding="utf-8"?>
<ds:datastoreItem xmlns:ds="http://schemas.openxmlformats.org/officeDocument/2006/customXml" ds:itemID="{23812CA8-28C9-4D1A-A0BE-E12AFD1BF0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39</vt:i4>
      </vt:variant>
      <vt:variant>
        <vt:lpstr>Benoemde bereiken</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Koen Lein</cp:lastModifiedBy>
  <cp:lastPrinted>2021-07-16T14:32:27Z</cp:lastPrinted>
  <dcterms:created xsi:type="dcterms:W3CDTF">2021-04-29T16:53:55Z</dcterms:created>
  <dcterms:modified xsi:type="dcterms:W3CDTF">2022-05-03T08:08:55Z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0x010100994A7423D8B5E34F95430E7B461BA404</vt:lpwstr>
  </property>
  <property fmtid="{D5CDD505-2E9C-101B-9397-08002B2CF9AE}" pid="10" name="MediaServiceImageTags">
    <vt:lpwstr/>
  </property>
</Properties>
</file>