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  <Override PartName="/xl/commentsmeta2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1"/>
  <workbookPr/>
  <mc:AlternateContent xmlns:mc="http://schemas.openxmlformats.org/markup-compatibility/2006">
    <mc:Choice Requires="x15">
      <x15ac:absPath xmlns:x15ac="http://schemas.microsoft.com/office/spreadsheetml/2010/11/ac" url="https://diplomatiebel.sharepoint.com/teams/OG-D2/General/02. Templates/5. Civic Space Initiative 2023/Projectvoorstellen/Mali/Proposal SFCG/"/>
    </mc:Choice>
  </mc:AlternateContent>
  <xr:revisionPtr revIDLastSave="56" documentId="13_ncr:1_{249B43AD-3948-459F-89D1-10ADFDFC5AAE}" xr6:coauthVersionLast="47" xr6:coauthVersionMax="47" xr10:uidLastSave="{E6A8E4FC-2C2A-4743-8561-D56B2DA50615}"/>
  <bookViews>
    <workbookView xWindow="8900" yWindow="0" windowWidth="8900" windowHeight="10800" xr2:uid="{00000000-000D-0000-FFFF-FFFF00000000}"/>
  </bookViews>
  <sheets>
    <sheet name="1.budget format bailleur" sheetId="6" r:id="rId1"/>
    <sheet name="Sub-Award template" sheetId="7" state="hidden" r:id="rId2"/>
  </sheets>
  <definedNames>
    <definedName name="_" localSheetId="1">#REF!</definedName>
    <definedName name="_">#REF!</definedName>
    <definedName name="__" localSheetId="1">#REF!</definedName>
    <definedName name="__">#REF!</definedName>
    <definedName name="____________________________________pc2" localSheetId="1">#REF!</definedName>
    <definedName name="____________________________________pc2">#REF!</definedName>
    <definedName name="___________________________________pc2" localSheetId="1">#REF!</definedName>
    <definedName name="___________________________________pc2">#REF!</definedName>
    <definedName name="__________________________________pc1" localSheetId="1">#REF!</definedName>
    <definedName name="__________________________________pc1">#REF!</definedName>
    <definedName name="__________________________________pc2" localSheetId="1">#REF!</definedName>
    <definedName name="__________________________________pc2">#REF!</definedName>
    <definedName name="_________________________________pc1" localSheetId="1">#REF!</definedName>
    <definedName name="_________________________________pc1">#REF!</definedName>
    <definedName name="_________________________________pc2" localSheetId="1">#REF!</definedName>
    <definedName name="_________________________________pc2">#REF!</definedName>
    <definedName name="________________________________pc1" localSheetId="1">#REF!</definedName>
    <definedName name="________________________________pc1">#REF!</definedName>
    <definedName name="________________________________pc2" localSheetId="1">#REF!</definedName>
    <definedName name="________________________________pc2">#REF!</definedName>
    <definedName name="_______________________________pc1" localSheetId="1">#REF!</definedName>
    <definedName name="_______________________________pc1">#REF!</definedName>
    <definedName name="______________________________pc1" localSheetId="1">#REF!</definedName>
    <definedName name="______________________________pc1">#REF!</definedName>
    <definedName name="______________________________pc2" localSheetId="1">#REF!</definedName>
    <definedName name="______________________________pc2">#REF!</definedName>
    <definedName name="_____________________________pc2" localSheetId="1">#REF!</definedName>
    <definedName name="_____________________________pc2">#REF!</definedName>
    <definedName name="____________________________pc1" localSheetId="1">#REF!</definedName>
    <definedName name="____________________________pc1">#REF!</definedName>
    <definedName name="___________________________pc1" localSheetId="1">#REF!</definedName>
    <definedName name="___________________________pc1">#REF!</definedName>
    <definedName name="_______________________pc1" localSheetId="1">#REF!</definedName>
    <definedName name="_______________________pc1">#REF!</definedName>
    <definedName name="_______________________pc2" localSheetId="1">#REF!</definedName>
    <definedName name="_______________________pc2">#REF!</definedName>
    <definedName name="__________________pc1" localSheetId="1">#REF!</definedName>
    <definedName name="__________________pc1">#REF!</definedName>
    <definedName name="__________________pc2" localSheetId="1">#REF!</definedName>
    <definedName name="__________________pc2">#REF!</definedName>
    <definedName name="__________________U1000" localSheetId="1">#REF!</definedName>
    <definedName name="__________________U1000">#REF!</definedName>
    <definedName name="_________________TDC08">#REF!</definedName>
    <definedName name="________________na23" localSheetId="1">#REF!</definedName>
    <definedName name="________________na23">#REF!</definedName>
    <definedName name="________________tab01">#REF!</definedName>
    <definedName name="________________tab1">#REF!</definedName>
    <definedName name="________________TDC08">#REF!</definedName>
    <definedName name="_______________na23" localSheetId="1">#REF!</definedName>
    <definedName name="_______________na23">#REF!</definedName>
    <definedName name="_______________pc1" localSheetId="1">#REF!</definedName>
    <definedName name="_______________pc1">#REF!</definedName>
    <definedName name="_______________pc2" localSheetId="1">#REF!</definedName>
    <definedName name="_______________pc2">#REF!</definedName>
    <definedName name="_______________tab01">#REF!</definedName>
    <definedName name="_______________tab1">#REF!</definedName>
    <definedName name="_______________TDC08">#REF!</definedName>
    <definedName name="_______________U1000" localSheetId="1">#REF!</definedName>
    <definedName name="_______________U1000">#REF!</definedName>
    <definedName name="______________CLE1">#REF!</definedName>
    <definedName name="______________CLE2">#REF!</definedName>
    <definedName name="______________CLE5">#REF!</definedName>
    <definedName name="______________pc1" localSheetId="1">#REF!</definedName>
    <definedName name="______________pc1">#REF!</definedName>
    <definedName name="______________pc2" localSheetId="1">#REF!</definedName>
    <definedName name="______________pc2">#REF!</definedName>
    <definedName name="______________tab01">#REF!</definedName>
    <definedName name="______________tab1">#REF!</definedName>
    <definedName name="______________TDC08">#REF!</definedName>
    <definedName name="______________TX01">#REF!</definedName>
    <definedName name="______________TX04">#REF!</definedName>
    <definedName name="______________TX05">#REF!</definedName>
    <definedName name="______________TX06">#REF!</definedName>
    <definedName name="______________TX07">#REF!</definedName>
    <definedName name="______________TX08">#REF!</definedName>
    <definedName name="______________TX10">#REF!</definedName>
    <definedName name="______________TX11">#REF!</definedName>
    <definedName name="______________TX12">#REF!</definedName>
    <definedName name="______________U1000" localSheetId="1">#REF!</definedName>
    <definedName name="______________U1000">#REF!</definedName>
    <definedName name="_____________CLE1">#REF!</definedName>
    <definedName name="_____________CLE2">#REF!</definedName>
    <definedName name="_____________CLE5">#REF!</definedName>
    <definedName name="_____________na23" localSheetId="1">#REF!</definedName>
    <definedName name="_____________na23">#REF!</definedName>
    <definedName name="_____________pc1" localSheetId="1">#REF!</definedName>
    <definedName name="_____________pc1">#REF!</definedName>
    <definedName name="_____________pc2" localSheetId="1">#REF!</definedName>
    <definedName name="_____________pc2">#REF!</definedName>
    <definedName name="_____________tab01">#REF!</definedName>
    <definedName name="_____________tab1">#REF!</definedName>
    <definedName name="_____________TDC08">#REF!</definedName>
    <definedName name="_____________TX01">#REF!</definedName>
    <definedName name="_____________TX04">#REF!</definedName>
    <definedName name="_____________TX05">#REF!</definedName>
    <definedName name="_____________TX06">#REF!</definedName>
    <definedName name="_____________TX07">#REF!</definedName>
    <definedName name="_____________TX08">#REF!</definedName>
    <definedName name="_____________TX10">#REF!</definedName>
    <definedName name="_____________TX11">#REF!</definedName>
    <definedName name="_____________TX12">#REF!</definedName>
    <definedName name="_____________U1000" localSheetId="1">#REF!</definedName>
    <definedName name="_____________U1000">#REF!</definedName>
    <definedName name="____________CLE1">#REF!</definedName>
    <definedName name="____________CLE2">#REF!</definedName>
    <definedName name="____________CLE5">#REF!</definedName>
    <definedName name="____________na23" localSheetId="1">#REF!</definedName>
    <definedName name="____________na23">#REF!</definedName>
    <definedName name="____________pc1" localSheetId="1">#REF!</definedName>
    <definedName name="____________pc1">#REF!</definedName>
    <definedName name="____________pc2" localSheetId="1">#REF!</definedName>
    <definedName name="____________pc2">#REF!</definedName>
    <definedName name="____________tab01">#REF!</definedName>
    <definedName name="____________tab1">#REF!</definedName>
    <definedName name="____________TDC08">#REF!</definedName>
    <definedName name="____________TX01">#REF!</definedName>
    <definedName name="____________TX04">#REF!</definedName>
    <definedName name="____________TX05">#REF!</definedName>
    <definedName name="____________TX06">#REF!</definedName>
    <definedName name="____________TX07">#REF!</definedName>
    <definedName name="____________TX08">#REF!</definedName>
    <definedName name="____________TX10">#REF!</definedName>
    <definedName name="____________TX11">#REF!</definedName>
    <definedName name="____________TX12">#REF!</definedName>
    <definedName name="____________U1000" localSheetId="1">#REF!</definedName>
    <definedName name="____________U1000">#REF!</definedName>
    <definedName name="___________CLE1">#REF!</definedName>
    <definedName name="___________CLE2">#REF!</definedName>
    <definedName name="___________CLE5">#REF!</definedName>
    <definedName name="___________na23" localSheetId="1">#REF!</definedName>
    <definedName name="___________na23">#REF!</definedName>
    <definedName name="___________pc1" localSheetId="1">#REF!</definedName>
    <definedName name="___________pc1">#REF!</definedName>
    <definedName name="___________pc2" localSheetId="1">#REF!</definedName>
    <definedName name="___________pc2">#REF!</definedName>
    <definedName name="___________tab01">#REF!</definedName>
    <definedName name="___________tab1">#REF!</definedName>
    <definedName name="___________TDC08">#REF!</definedName>
    <definedName name="___________TX01">#REF!</definedName>
    <definedName name="___________TX04">#REF!</definedName>
    <definedName name="___________TX05">#REF!</definedName>
    <definedName name="___________TX06">#REF!</definedName>
    <definedName name="___________TX07">#REF!</definedName>
    <definedName name="___________TX08">#REF!</definedName>
    <definedName name="___________TX10">#REF!</definedName>
    <definedName name="___________TX11">#REF!</definedName>
    <definedName name="___________TX12">#REF!</definedName>
    <definedName name="___________U1000" localSheetId="1">#REF!</definedName>
    <definedName name="___________U1000">#REF!</definedName>
    <definedName name="__________CLE1">#REF!</definedName>
    <definedName name="__________CLE2">#REF!</definedName>
    <definedName name="__________CLE5">#REF!</definedName>
    <definedName name="__________pc1" localSheetId="1">#REF!</definedName>
    <definedName name="__________pc1">#REF!</definedName>
    <definedName name="__________pc2" localSheetId="1">#REF!</definedName>
    <definedName name="__________pc2">#REF!</definedName>
    <definedName name="__________tab01">#REF!</definedName>
    <definedName name="__________tab1">#REF!</definedName>
    <definedName name="__________TDC08">#REF!</definedName>
    <definedName name="__________TX01">#REF!</definedName>
    <definedName name="__________TX04">#REF!</definedName>
    <definedName name="__________TX05">#REF!</definedName>
    <definedName name="__________TX06">#REF!</definedName>
    <definedName name="__________TX07">#REF!</definedName>
    <definedName name="__________TX08">#REF!</definedName>
    <definedName name="__________TX10">#REF!</definedName>
    <definedName name="__________TX11">#REF!</definedName>
    <definedName name="__________TX12">#REF!</definedName>
    <definedName name="_________CLE1">#REF!</definedName>
    <definedName name="_________CLE2">#REF!</definedName>
    <definedName name="_________CLE5">#REF!</definedName>
    <definedName name="_________gbp07" localSheetId="1">#REF!</definedName>
    <definedName name="_________gbp07">#REF!</definedName>
    <definedName name="_________na23" localSheetId="1">#REF!</definedName>
    <definedName name="_________na23">#REF!</definedName>
    <definedName name="_________pc1" localSheetId="1">#REF!</definedName>
    <definedName name="_________pc1">#REF!</definedName>
    <definedName name="_________pc2" localSheetId="1">#REF!</definedName>
    <definedName name="_________pc2">#REF!</definedName>
    <definedName name="_________tab01">#REF!</definedName>
    <definedName name="_________tab1">#REF!</definedName>
    <definedName name="_________TDC08">#REF!</definedName>
    <definedName name="_________TX01">#REF!</definedName>
    <definedName name="_________TX04">#REF!</definedName>
    <definedName name="_________TX05">#REF!</definedName>
    <definedName name="_________TX06">#REF!</definedName>
    <definedName name="_________TX07">#REF!</definedName>
    <definedName name="_________TX08">#REF!</definedName>
    <definedName name="_________TX10">#REF!</definedName>
    <definedName name="_________TX11">#REF!</definedName>
    <definedName name="_________TX12">#REF!</definedName>
    <definedName name="_________U1000" localSheetId="1">#REF!</definedName>
    <definedName name="_________U1000">#REF!</definedName>
    <definedName name="________CLE1">#REF!</definedName>
    <definedName name="________CLE2">#REF!</definedName>
    <definedName name="________CLE5">#REF!</definedName>
    <definedName name="________gbp07" localSheetId="1">#REF!</definedName>
    <definedName name="________gbp07">#REF!</definedName>
    <definedName name="________na23" localSheetId="1">#REF!</definedName>
    <definedName name="________na23">#REF!</definedName>
    <definedName name="________pc1" localSheetId="1">#REF!</definedName>
    <definedName name="________pc1">#REF!</definedName>
    <definedName name="________pc2" localSheetId="1">#REF!</definedName>
    <definedName name="________pc2">#REF!</definedName>
    <definedName name="________tab01">#REF!</definedName>
    <definedName name="________tab1">#REF!</definedName>
    <definedName name="________TDC08">#REF!</definedName>
    <definedName name="________TX01">#REF!</definedName>
    <definedName name="________TX04">#REF!</definedName>
    <definedName name="________TX05">#REF!</definedName>
    <definedName name="________TX06">#REF!</definedName>
    <definedName name="________TX07">#REF!</definedName>
    <definedName name="________TX08">#REF!</definedName>
    <definedName name="________TX10">#REF!</definedName>
    <definedName name="________TX11">#REF!</definedName>
    <definedName name="________TX12">#REF!</definedName>
    <definedName name="________U1000" localSheetId="1">#REF!</definedName>
    <definedName name="________U1000">#REF!</definedName>
    <definedName name="_______CLE1">#REF!</definedName>
    <definedName name="_______CLE2">#REF!</definedName>
    <definedName name="_______CLE5">#REF!</definedName>
    <definedName name="_______gbp07" localSheetId="1">#REF!</definedName>
    <definedName name="_______gbp07">#REF!</definedName>
    <definedName name="_______na23" localSheetId="1">#REF!</definedName>
    <definedName name="_______na23">#REF!</definedName>
    <definedName name="_______ok1">#REF!</definedName>
    <definedName name="_______pc1" localSheetId="1">#REF!</definedName>
    <definedName name="_______pc1">#REF!</definedName>
    <definedName name="_______pc2" localSheetId="1">#REF!</definedName>
    <definedName name="_______pc2">#REF!</definedName>
    <definedName name="_______tab01">#REF!</definedName>
    <definedName name="_______tab1">#REF!</definedName>
    <definedName name="_______TDC08">#REF!</definedName>
    <definedName name="_______TX01">#REF!</definedName>
    <definedName name="_______TX04">#REF!</definedName>
    <definedName name="_______TX05">#REF!</definedName>
    <definedName name="_______TX06">#REF!</definedName>
    <definedName name="_______TX07">#REF!</definedName>
    <definedName name="_______TX08">#REF!</definedName>
    <definedName name="_______TX10">#REF!</definedName>
    <definedName name="_______TX11">#REF!</definedName>
    <definedName name="_______TX12">#REF!</definedName>
    <definedName name="_______U1000" localSheetId="1">#REF!</definedName>
    <definedName name="_______U1000">#REF!</definedName>
    <definedName name="______CLE1">#REF!</definedName>
    <definedName name="______CLE2">#REF!</definedName>
    <definedName name="______CLE5">#REF!</definedName>
    <definedName name="______gbp07" localSheetId="1">#REF!</definedName>
    <definedName name="______gbp07">#REF!</definedName>
    <definedName name="______na23" localSheetId="1">#REF!</definedName>
    <definedName name="______na23">#REF!</definedName>
    <definedName name="______ok1">#REF!</definedName>
    <definedName name="______pa3" localSheetId="1">#REF!</definedName>
    <definedName name="______pa3">#REF!</definedName>
    <definedName name="______pa4" localSheetId="1">#REF!</definedName>
    <definedName name="______pa4">#REF!</definedName>
    <definedName name="______pc1" localSheetId="1">#REF!</definedName>
    <definedName name="______pc1">#REF!</definedName>
    <definedName name="______pc2" localSheetId="1">#REF!</definedName>
    <definedName name="______pc2">#REF!</definedName>
    <definedName name="______tab01">#REF!</definedName>
    <definedName name="______tab1">#REF!</definedName>
    <definedName name="______TDC08">#REF!</definedName>
    <definedName name="______TX01">#REF!</definedName>
    <definedName name="______TX04">#REF!</definedName>
    <definedName name="______TX05">#REF!</definedName>
    <definedName name="______TX06">#REF!</definedName>
    <definedName name="______TX07">#REF!</definedName>
    <definedName name="______TX08">#REF!</definedName>
    <definedName name="______TX10">#REF!</definedName>
    <definedName name="______TX11">#REF!</definedName>
    <definedName name="______TX12">#REF!</definedName>
    <definedName name="______U1000" localSheetId="1">#REF!</definedName>
    <definedName name="______U1000">#REF!</definedName>
    <definedName name="______YR1" localSheetId="1">#REF!</definedName>
    <definedName name="______YR1">#REF!</definedName>
    <definedName name="______YR2" localSheetId="1">#REF!</definedName>
    <definedName name="______YR2">#REF!</definedName>
    <definedName name="_____A86625" localSheetId="1">#REF!</definedName>
    <definedName name="_____A86625">#REF!</definedName>
    <definedName name="_____B105200" localSheetId="1">#REF!</definedName>
    <definedName name="_____B105200">#REF!</definedName>
    <definedName name="_____C77192" localSheetId="1">#REF!</definedName>
    <definedName name="_____C77192">#REF!</definedName>
    <definedName name="_____CLE1">#REF!</definedName>
    <definedName name="_____CLE2">#REF!</definedName>
    <definedName name="_____CLE5">#REF!</definedName>
    <definedName name="_____gbp07" localSheetId="1">#REF!</definedName>
    <definedName name="_____gbp07">#REF!</definedName>
    <definedName name="_____na23" localSheetId="1">#REF!</definedName>
    <definedName name="_____na23">#REF!</definedName>
    <definedName name="_____ok1">#REF!</definedName>
    <definedName name="_____pa3" localSheetId="1">#REF!</definedName>
    <definedName name="_____pa3">#REF!</definedName>
    <definedName name="_____pa4" localSheetId="1">#REF!</definedName>
    <definedName name="_____pa4">#REF!</definedName>
    <definedName name="_____pc1" localSheetId="1">#REF!</definedName>
    <definedName name="_____pc1">#REF!</definedName>
    <definedName name="_____pc2" localSheetId="1">#REF!</definedName>
    <definedName name="_____pc2">#REF!</definedName>
    <definedName name="_____tab01">#REF!</definedName>
    <definedName name="_____TAB1" localSheetId="1">#REF!</definedName>
    <definedName name="_____tab1">#REF!</definedName>
    <definedName name="_____TAB2" localSheetId="1">#REF!</definedName>
    <definedName name="_____TAB2">#REF!</definedName>
    <definedName name="_____TDC08">#REF!</definedName>
    <definedName name="_____TX01">#REF!</definedName>
    <definedName name="_____TX04">#REF!</definedName>
    <definedName name="_____TX05">#REF!</definedName>
    <definedName name="_____TX06">#REF!</definedName>
    <definedName name="_____TX07">#REF!</definedName>
    <definedName name="_____TX08">#REF!</definedName>
    <definedName name="_____TX10">#REF!</definedName>
    <definedName name="_____TX11">#REF!</definedName>
    <definedName name="_____TX12">#REF!</definedName>
    <definedName name="_____U1000" localSheetId="1">#REF!</definedName>
    <definedName name="_____U1000">#REF!</definedName>
    <definedName name="_____YR1" localSheetId="1">#REF!</definedName>
    <definedName name="_____YR1">#REF!</definedName>
    <definedName name="_____YR2" localSheetId="1">#REF!</definedName>
    <definedName name="_____YR2">#REF!</definedName>
    <definedName name="____A86625" localSheetId="1">#REF!</definedName>
    <definedName name="____A86625">#REF!</definedName>
    <definedName name="____B105200" localSheetId="1">#REF!</definedName>
    <definedName name="____B105200">#REF!</definedName>
    <definedName name="____C77192" localSheetId="1">#REF!</definedName>
    <definedName name="____C77192">#REF!</definedName>
    <definedName name="____CLE1">#REF!</definedName>
    <definedName name="____CLE2">#REF!</definedName>
    <definedName name="____CLE5">#REF!</definedName>
    <definedName name="____gbp07" localSheetId="1">#REF!</definedName>
    <definedName name="____gbp07">#REF!</definedName>
    <definedName name="____na23" localSheetId="1">#REF!</definedName>
    <definedName name="____na23">#REF!</definedName>
    <definedName name="____ob3" localSheetId="1">#REF!</definedName>
    <definedName name="____ob3">#REF!</definedName>
    <definedName name="____ok1">#REF!</definedName>
    <definedName name="____pa3" localSheetId="1">#REF!</definedName>
    <definedName name="____pa3">#REF!</definedName>
    <definedName name="____pa4" localSheetId="1">#REF!</definedName>
    <definedName name="____pa4">#REF!</definedName>
    <definedName name="____pc1" localSheetId="1">#REF!</definedName>
    <definedName name="____pc1">#REF!</definedName>
    <definedName name="____pc2" localSheetId="1">#REF!</definedName>
    <definedName name="____pc2">#REF!</definedName>
    <definedName name="____tab01">#REF!</definedName>
    <definedName name="____TAB1" localSheetId="1">#REF!</definedName>
    <definedName name="____tab1">#REF!</definedName>
    <definedName name="____TAB2" localSheetId="1">#REF!</definedName>
    <definedName name="____TAB2">#REF!</definedName>
    <definedName name="____TDC08">#REF!</definedName>
    <definedName name="____TX01">#REF!</definedName>
    <definedName name="____TX04">#REF!</definedName>
    <definedName name="____TX05">#REF!</definedName>
    <definedName name="____TX06">#REF!</definedName>
    <definedName name="____TX07">#REF!</definedName>
    <definedName name="____TX08">#REF!</definedName>
    <definedName name="____TX10">#REF!</definedName>
    <definedName name="____TX11">#REF!</definedName>
    <definedName name="____TX12">#REF!</definedName>
    <definedName name="____U1000" localSheetId="1">#REF!</definedName>
    <definedName name="____U1000">#REF!</definedName>
    <definedName name="____YR1" localSheetId="1">#REF!</definedName>
    <definedName name="____YR1">#REF!</definedName>
    <definedName name="____YR2" localSheetId="1">#REF!</definedName>
    <definedName name="____YR2">#REF!</definedName>
    <definedName name="___A86625" localSheetId="1">#REF!</definedName>
    <definedName name="___A86625">#REF!</definedName>
    <definedName name="___B105200" localSheetId="1">#REF!</definedName>
    <definedName name="___B105200">#REF!</definedName>
    <definedName name="___C77192" localSheetId="1">#REF!</definedName>
    <definedName name="___C77192">#REF!</definedName>
    <definedName name="___CLE1">#REF!</definedName>
    <definedName name="___CLE2">#REF!</definedName>
    <definedName name="___CLE5">#REF!</definedName>
    <definedName name="___DOK2" localSheetId="1">#REF!</definedName>
    <definedName name="___DOK2">#REF!</definedName>
    <definedName name="___gbp07" localSheetId="1">#REF!</definedName>
    <definedName name="___gbp07">#REF!</definedName>
    <definedName name="___na23" localSheetId="1">#REF!</definedName>
    <definedName name="___na23">#REF!</definedName>
    <definedName name="___ob3" localSheetId="1">#REF!</definedName>
    <definedName name="___ob3">#REF!</definedName>
    <definedName name="___ok1">#REF!</definedName>
    <definedName name="___pa3" localSheetId="1">#REF!</definedName>
    <definedName name="___pa3">#REF!</definedName>
    <definedName name="___pa4" localSheetId="1">#REF!</definedName>
    <definedName name="___pa4">#REF!</definedName>
    <definedName name="___pc1" localSheetId="1">#REF!</definedName>
    <definedName name="___pc1">#REF!</definedName>
    <definedName name="___pc2" localSheetId="1">#REF!</definedName>
    <definedName name="___pc2">#REF!</definedName>
    <definedName name="___tab01">#REF!</definedName>
    <definedName name="___TAB1" localSheetId="1">#REF!</definedName>
    <definedName name="___tab1">#REF!</definedName>
    <definedName name="___TAB2" localSheetId="1">#REF!</definedName>
    <definedName name="___TAB2">#REF!</definedName>
    <definedName name="___TDC08">#REF!</definedName>
    <definedName name="___TX01">#REF!</definedName>
    <definedName name="___TX04">#REF!</definedName>
    <definedName name="___TX05">#REF!</definedName>
    <definedName name="___TX06">#REF!</definedName>
    <definedName name="___TX07">#REF!</definedName>
    <definedName name="___TX08">#REF!</definedName>
    <definedName name="___TX10">#REF!</definedName>
    <definedName name="___TX11">#REF!</definedName>
    <definedName name="___TX12">#REF!</definedName>
    <definedName name="___U1000" localSheetId="1">#REF!</definedName>
    <definedName name="___U1000">#REF!</definedName>
    <definedName name="___YR1" localSheetId="1">#REF!</definedName>
    <definedName name="___YR1">#REF!</definedName>
    <definedName name="___YR2" localSheetId="1">#REF!</definedName>
    <definedName name="___YR2">#REF!</definedName>
    <definedName name="__1_0__123Grap" localSheetId="1">#REF!</definedName>
    <definedName name="__1_0__123Grap">#REF!</definedName>
    <definedName name="__123Graph_A" localSheetId="1">#REF!</definedName>
    <definedName name="__123Graph_A">#REF!</definedName>
    <definedName name="__123Graph_B" localSheetId="1">#REF!</definedName>
    <definedName name="__123Graph_B">#REF!</definedName>
    <definedName name="__123Graph_C" localSheetId="1">#REF!</definedName>
    <definedName name="__123Graph_C">#REF!</definedName>
    <definedName name="__2DAI_1" localSheetId="1">#REF!</definedName>
    <definedName name="__2DAI_1">#REF!</definedName>
    <definedName name="__3FEE" localSheetId="1">#REF!</definedName>
    <definedName name="__3FEE">#REF!</definedName>
    <definedName name="__A86625" localSheetId="1">#REF!</definedName>
    <definedName name="__A86625">#REF!</definedName>
    <definedName name="__AFP1" localSheetId="1">#REF!</definedName>
    <definedName name="__AFP1">#REF!</definedName>
    <definedName name="__AFP2" localSheetId="1">#REF!</definedName>
    <definedName name="__AFP2">#REF!</definedName>
    <definedName name="__AFP3" localSheetId="1">#REF!</definedName>
    <definedName name="__AFP3">#REF!</definedName>
    <definedName name="__AFP4" localSheetId="1">#REF!</definedName>
    <definedName name="__AFP4">#REF!</definedName>
    <definedName name="__AMP1" localSheetId="1">#REF!</definedName>
    <definedName name="__AMP1">#REF!</definedName>
    <definedName name="__AMP2" localSheetId="1">#REF!</definedName>
    <definedName name="__AMP2">#REF!</definedName>
    <definedName name="__AMP3" localSheetId="1">#REF!</definedName>
    <definedName name="__AMP3">#REF!</definedName>
    <definedName name="__AMP4" localSheetId="1">#REF!</definedName>
    <definedName name="__AMP4">#REF!</definedName>
    <definedName name="__B" localSheetId="1">#REF!</definedName>
    <definedName name="__B">#REF!</definedName>
    <definedName name="__B105200" localSheetId="1">#REF!</definedName>
    <definedName name="__B105200">#REF!</definedName>
    <definedName name="__C" localSheetId="1">#REF!</definedName>
    <definedName name="__C">#REF!</definedName>
    <definedName name="__C77192" localSheetId="1">#REF!</definedName>
    <definedName name="__C77192">#REF!</definedName>
    <definedName name="__CLE1">#REF!</definedName>
    <definedName name="__CLE2">#REF!</definedName>
    <definedName name="__CLE5">#REF!</definedName>
    <definedName name="__DAI4" localSheetId="1">#REF!</definedName>
    <definedName name="__DAI4">#REF!</definedName>
    <definedName name="__EES1" localSheetId="1">#REF!</definedName>
    <definedName name="__EES1">#REF!</definedName>
    <definedName name="__EES2" localSheetId="1">#REF!</definedName>
    <definedName name="__EES2">#REF!</definedName>
    <definedName name="__EES3" localSheetId="1">#REF!</definedName>
    <definedName name="__EES3">#REF!</definedName>
    <definedName name="__EES4" localSheetId="1">#REF!</definedName>
    <definedName name="__EES4">#REF!</definedName>
    <definedName name="__EXT1" localSheetId="1">#REF!</definedName>
    <definedName name="__EXT1">#REF!</definedName>
    <definedName name="__EXT2" localSheetId="1">#REF!</definedName>
    <definedName name="__EXT2">#REF!</definedName>
    <definedName name="__EXT3" localSheetId="1">#REF!</definedName>
    <definedName name="__EXT3">#REF!</definedName>
    <definedName name="__EXT4" localSheetId="1">#REF!</definedName>
    <definedName name="__EXT4">#REF!</definedName>
    <definedName name="__FCP1" localSheetId="1">#REF!</definedName>
    <definedName name="__FCP1">#REF!</definedName>
    <definedName name="__FCP2" localSheetId="1">#REF!</definedName>
    <definedName name="__FCP2">#REF!</definedName>
    <definedName name="__FCP3" localSheetId="1">#REF!</definedName>
    <definedName name="__FCP3">#REF!</definedName>
    <definedName name="__FCP4" localSheetId="1">#REF!</definedName>
    <definedName name="__FCP4">#REF!</definedName>
    <definedName name="__for232" localSheetId="1">#REF!</definedName>
    <definedName name="__for232">#REF!</definedName>
    <definedName name="__FRI1" localSheetId="1">#REF!</definedName>
    <definedName name="__FRI1">#REF!</definedName>
    <definedName name="__FRI4" localSheetId="1">#REF!</definedName>
    <definedName name="__FRI4">#REF!</definedName>
    <definedName name="__gbp07" localSheetId="1">#REF!</definedName>
    <definedName name="__gbp07">#REF!</definedName>
    <definedName name="__HRA1" localSheetId="1">#REF!</definedName>
    <definedName name="__HRA1">#REF!</definedName>
    <definedName name="__HRA2" localSheetId="1">#REF!</definedName>
    <definedName name="__HRA2">#REF!</definedName>
    <definedName name="__HRA3" localSheetId="1">#REF!</definedName>
    <definedName name="__HRA3">#REF!</definedName>
    <definedName name="__HRA4" localSheetId="1">#REF!</definedName>
    <definedName name="__HRA4">#REF!</definedName>
    <definedName name="__inf1" localSheetId="1">#REF!</definedName>
    <definedName name="__inf1">#REF!</definedName>
    <definedName name="__na23" localSheetId="1">#REF!</definedName>
    <definedName name="__na23">#REF!</definedName>
    <definedName name="__ODC1" localSheetId="1">#REF!</definedName>
    <definedName name="__ODC1">#REF!</definedName>
    <definedName name="__ODC2" localSheetId="1">#REF!</definedName>
    <definedName name="__ODC2">#REF!</definedName>
    <definedName name="__ok1">#REF!</definedName>
    <definedName name="__pa3" localSheetId="1">#REF!</definedName>
    <definedName name="__pa3">#REF!</definedName>
    <definedName name="__pa4" localSheetId="1">#REF!</definedName>
    <definedName name="__pa4">#REF!</definedName>
    <definedName name="__pc1" localSheetId="1">#REF!</definedName>
    <definedName name="__pc1">#REF!</definedName>
    <definedName name="__pc2" localSheetId="1">#REF!</definedName>
    <definedName name="__pc2">#REF!</definedName>
    <definedName name="__POL1" localSheetId="1">#REF!</definedName>
    <definedName name="__POL1">#REF!</definedName>
    <definedName name="__POL2" localSheetId="1">#REF!</definedName>
    <definedName name="__POL2">#REF!</definedName>
    <definedName name="__POL3" localSheetId="1">#REF!</definedName>
    <definedName name="__POL3">#REF!</definedName>
    <definedName name="__POL4" localSheetId="1">#REF!</definedName>
    <definedName name="__POL4">#REF!</definedName>
    <definedName name="__tab01">#REF!</definedName>
    <definedName name="__TAB1" localSheetId="1">#REF!</definedName>
    <definedName name="__tab1">#REF!</definedName>
    <definedName name="__TAB2" localSheetId="1">#REF!</definedName>
    <definedName name="__TAB2">#REF!</definedName>
    <definedName name="__TDC08">#REF!</definedName>
    <definedName name="__TOT1" localSheetId="1">#REF!</definedName>
    <definedName name="__TOT1">#REF!</definedName>
    <definedName name="__TOT2" localSheetId="1">#REF!</definedName>
    <definedName name="__TOT2">#REF!</definedName>
    <definedName name="__TRV1" localSheetId="1">#REF!</definedName>
    <definedName name="__TRV1">#REF!</definedName>
    <definedName name="__TRV2" localSheetId="1">#REF!</definedName>
    <definedName name="__TRV2">#REF!</definedName>
    <definedName name="__TX01">#REF!</definedName>
    <definedName name="__TX04">#REF!</definedName>
    <definedName name="__TX05">#REF!</definedName>
    <definedName name="__TX06">#REF!</definedName>
    <definedName name="__TX07">#REF!</definedName>
    <definedName name="__TX08">#REF!</definedName>
    <definedName name="__TX10">#REF!</definedName>
    <definedName name="__TX11">#REF!</definedName>
    <definedName name="__TX12">#REF!</definedName>
    <definedName name="__U1000" localSheetId="1">#REF!</definedName>
    <definedName name="__U1000">#REF!</definedName>
    <definedName name="__YR1" localSheetId="1">#REF!</definedName>
    <definedName name="__YR1">#REF!</definedName>
    <definedName name="__YR2" localSheetId="1">#REF!</definedName>
    <definedName name="__YR2">#REF!</definedName>
    <definedName name="_0009" localSheetId="1">#REF!</definedName>
    <definedName name="_0009">#REF!</definedName>
    <definedName name="_0016" localSheetId="1">#REF!</definedName>
    <definedName name="_0016">#REF!</definedName>
    <definedName name="_0020" localSheetId="1">#REF!</definedName>
    <definedName name="_0020">#REF!</definedName>
    <definedName name="_0034" localSheetId="1">#REF!</definedName>
    <definedName name="_0034">#REF!</definedName>
    <definedName name="_0038" localSheetId="1">#REF!</definedName>
    <definedName name="_0038">#REF!</definedName>
    <definedName name="_0039" localSheetId="1">#REF!</definedName>
    <definedName name="_0039">#REF!</definedName>
    <definedName name="_0043" localSheetId="1">#REF!</definedName>
    <definedName name="_0043">#REF!</definedName>
    <definedName name="_0046" localSheetId="1">#REF!</definedName>
    <definedName name="_0046">#REF!</definedName>
    <definedName name="_0049" localSheetId="1">#REF!</definedName>
    <definedName name="_0049">#REF!</definedName>
    <definedName name="_0051" localSheetId="1">#REF!</definedName>
    <definedName name="_0051">#REF!</definedName>
    <definedName name="_0066" localSheetId="1">#REF!</definedName>
    <definedName name="_0066">#REF!</definedName>
    <definedName name="_0067" localSheetId="1">#REF!</definedName>
    <definedName name="_0067">#REF!</definedName>
    <definedName name="_0068" localSheetId="1">#REF!</definedName>
    <definedName name="_0068">#REF!</definedName>
    <definedName name="_0073" localSheetId="1">#REF!</definedName>
    <definedName name="_0073">#REF!</definedName>
    <definedName name="_0074" localSheetId="1">#REF!</definedName>
    <definedName name="_0074">#REF!</definedName>
    <definedName name="_0077" localSheetId="1">#REF!</definedName>
    <definedName name="_0077">#REF!</definedName>
    <definedName name="_0083" localSheetId="1">#REF!</definedName>
    <definedName name="_0083">#REF!</definedName>
    <definedName name="_0084" localSheetId="1">#REF!</definedName>
    <definedName name="_0084">#REF!</definedName>
    <definedName name="_0092" localSheetId="1">#REF!</definedName>
    <definedName name="_0092">#REF!</definedName>
    <definedName name="_0094" localSheetId="1">#REF!</definedName>
    <definedName name="_0094">#REF!</definedName>
    <definedName name="_00AB" localSheetId="1">#REF!</definedName>
    <definedName name="_00AB">#REF!</definedName>
    <definedName name="_00AD" localSheetId="1">#REF!</definedName>
    <definedName name="_00AD">#REF!</definedName>
    <definedName name="_00AM" localSheetId="1">#REF!</definedName>
    <definedName name="_00AM">#REF!</definedName>
    <definedName name="_00AN" localSheetId="1">#REF!</definedName>
    <definedName name="_00AN">#REF!</definedName>
    <definedName name="_00AO" localSheetId="1">#REF!</definedName>
    <definedName name="_00AO">#REF!</definedName>
    <definedName name="_00AS" localSheetId="1">#REF!</definedName>
    <definedName name="_00AS">#REF!</definedName>
    <definedName name="_00AT" localSheetId="1">#REF!</definedName>
    <definedName name="_00AT">#REF!</definedName>
    <definedName name="_00AZ" localSheetId="1">#REF!</definedName>
    <definedName name="_00AZ">#REF!</definedName>
    <definedName name="_00BS" localSheetId="1">#REF!</definedName>
    <definedName name="_00BS">#REF!</definedName>
    <definedName name="_00CR" localSheetId="1">#REF!</definedName>
    <definedName name="_00CR">#REF!</definedName>
    <definedName name="_00CU" localSheetId="1">#REF!</definedName>
    <definedName name="_00CU">#REF!</definedName>
    <definedName name="_1_0__123Grap" localSheetId="1">#REF!</definedName>
    <definedName name="_1_0__123Grap">#REF!</definedName>
    <definedName name="_1023" localSheetId="1">#REF!</definedName>
    <definedName name="_1023">#REF!</definedName>
    <definedName name="_10AZ" localSheetId="1">#REF!</definedName>
    <definedName name="_10AZ">#REF!</definedName>
    <definedName name="_10BE" localSheetId="1">#REF!</definedName>
    <definedName name="_10BE">#REF!</definedName>
    <definedName name="_10CA" localSheetId="1">#REF!</definedName>
    <definedName name="_10CA">#REF!</definedName>
    <definedName name="_10CC" localSheetId="1">#REF!</definedName>
    <definedName name="_10CC">#REF!</definedName>
    <definedName name="_10CZ" localSheetId="1">#REF!</definedName>
    <definedName name="_10CZ">#REF!</definedName>
    <definedName name="_1132" localSheetId="1">#REF!</definedName>
    <definedName name="_1132">#REF!</definedName>
    <definedName name="_1226" localSheetId="1">#REF!</definedName>
    <definedName name="_1226">#REF!</definedName>
    <definedName name="_12AD" localSheetId="1">#REF!</definedName>
    <definedName name="_12AD">#REF!</definedName>
    <definedName name="_12BD" localSheetId="1">#REF!</definedName>
    <definedName name="_12BD">#REF!</definedName>
    <definedName name="_12BF" localSheetId="1">#REF!</definedName>
    <definedName name="_12BF">#REF!</definedName>
    <definedName name="_12CD" localSheetId="1">#REF!</definedName>
    <definedName name="_12CD">#REF!</definedName>
    <definedName name="_1357" localSheetId="1">#REF!</definedName>
    <definedName name="_1357">#REF!</definedName>
    <definedName name="_1380" localSheetId="1">#REF!</definedName>
    <definedName name="_1380">#REF!</definedName>
    <definedName name="_1381" localSheetId="1">#REF!</definedName>
    <definedName name="_1381">#REF!</definedName>
    <definedName name="_1814" localSheetId="1">#REF!</definedName>
    <definedName name="_1814">#REF!</definedName>
    <definedName name="_1817" localSheetId="1">#REF!</definedName>
    <definedName name="_1817">#REF!</definedName>
    <definedName name="_1820" localSheetId="1">#REF!</definedName>
    <definedName name="_1820">#REF!</definedName>
    <definedName name="_1821" localSheetId="1">#REF!</definedName>
    <definedName name="_1821">#REF!</definedName>
    <definedName name="_1828" localSheetId="1">#REF!</definedName>
    <definedName name="_1828">#REF!</definedName>
    <definedName name="_1829" localSheetId="1">#REF!</definedName>
    <definedName name="_1829">#REF!</definedName>
    <definedName name="_1830" localSheetId="1">#REF!</definedName>
    <definedName name="_1830">#REF!</definedName>
    <definedName name="_1833" localSheetId="1">#REF!</definedName>
    <definedName name="_1833">#REF!</definedName>
    <definedName name="_1837" localSheetId="1">#REF!</definedName>
    <definedName name="_1837">#REF!</definedName>
    <definedName name="_1848" localSheetId="1">#REF!</definedName>
    <definedName name="_1848">#REF!</definedName>
    <definedName name="_1850" localSheetId="1">#REF!</definedName>
    <definedName name="_1850">#REF!</definedName>
    <definedName name="_1853" localSheetId="1">#REF!</definedName>
    <definedName name="_1853">#REF!</definedName>
    <definedName name="_1854" localSheetId="1">#REF!</definedName>
    <definedName name="_1854">#REF!</definedName>
    <definedName name="_1858" localSheetId="1">#REF!</definedName>
    <definedName name="_1858">#REF!</definedName>
    <definedName name="_1860" localSheetId="1">#REF!</definedName>
    <definedName name="_1860">#REF!</definedName>
    <definedName name="_1863" localSheetId="1">#REF!</definedName>
    <definedName name="_1863">#REF!</definedName>
    <definedName name="_1864" localSheetId="1">#REF!</definedName>
    <definedName name="_1864">#REF!</definedName>
    <definedName name="_1923" localSheetId="1">#REF!</definedName>
    <definedName name="_1923">#REF!</definedName>
    <definedName name="_1931" localSheetId="1">#REF!</definedName>
    <definedName name="_1931">#REF!</definedName>
    <definedName name="_1932" localSheetId="1">#REF!</definedName>
    <definedName name="_1932">#REF!</definedName>
    <definedName name="_1940" localSheetId="1">#REF!</definedName>
    <definedName name="_1940">#REF!</definedName>
    <definedName name="_1DAP_BUDGET" localSheetId="1">#REF!</definedName>
    <definedName name="_1DAP_BUDGET">#REF!</definedName>
    <definedName name="_2_0__123Grap" localSheetId="1">#REF!</definedName>
    <definedName name="_2_0__123Grap">#REF!</definedName>
    <definedName name="_202E" localSheetId="1">#REF!</definedName>
    <definedName name="_202E">#REF!</definedName>
    <definedName name="_2079" localSheetId="1">#REF!</definedName>
    <definedName name="_2079">#REF!</definedName>
    <definedName name="_2092" localSheetId="1">#REF!</definedName>
    <definedName name="_2092">#REF!</definedName>
    <definedName name="_20AQ" localSheetId="1">#REF!</definedName>
    <definedName name="_20AQ">#REF!</definedName>
    <definedName name="_20AR" localSheetId="1">#REF!</definedName>
    <definedName name="_20AR">#REF!</definedName>
    <definedName name="_20AU" localSheetId="1">#REF!</definedName>
    <definedName name="_20AU">#REF!</definedName>
    <definedName name="_20BS" localSheetId="1">#REF!</definedName>
    <definedName name="_20BS">#REF!</definedName>
    <definedName name="_20BV" localSheetId="1">#REF!</definedName>
    <definedName name="_20BV">#REF!</definedName>
    <definedName name="_20DB" localSheetId="1">#REF!</definedName>
    <definedName name="_20DB">#REF!</definedName>
    <definedName name="_20DG" localSheetId="1">#REF!</definedName>
    <definedName name="_20DG">#REF!</definedName>
    <definedName name="_20DX" localSheetId="1">#REF!</definedName>
    <definedName name="_20DX">#REF!</definedName>
    <definedName name="_2150" localSheetId="1">#REF!</definedName>
    <definedName name="_2150">#REF!</definedName>
    <definedName name="_2151" localSheetId="1">#REF!</definedName>
    <definedName name="_2151">#REF!</definedName>
    <definedName name="_2161" localSheetId="1">#REF!</definedName>
    <definedName name="_2161">#REF!</definedName>
    <definedName name="_2181" localSheetId="1">#REF!</definedName>
    <definedName name="_2181">#REF!</definedName>
    <definedName name="_2273" localSheetId="1">#REF!</definedName>
    <definedName name="_2273">#REF!</definedName>
    <definedName name="_2276" localSheetId="1">#REF!</definedName>
    <definedName name="_2276">#REF!</definedName>
    <definedName name="_2281" localSheetId="1">#REF!</definedName>
    <definedName name="_2281">#REF!</definedName>
    <definedName name="_2285" localSheetId="1">#REF!</definedName>
    <definedName name="_2285">#REF!</definedName>
    <definedName name="_22AE" localSheetId="1">#REF!</definedName>
    <definedName name="_22AE">#REF!</definedName>
    <definedName name="_22AG" localSheetId="1">#REF!</definedName>
    <definedName name="_22AG">#REF!</definedName>
    <definedName name="_22AN" localSheetId="1">#REF!</definedName>
    <definedName name="_22AN">#REF!</definedName>
    <definedName name="_22AO" localSheetId="1">#REF!</definedName>
    <definedName name="_22AO">#REF!</definedName>
    <definedName name="_22AR" localSheetId="1">#REF!</definedName>
    <definedName name="_22AR">#REF!</definedName>
    <definedName name="_22AU" localSheetId="1">#REF!</definedName>
    <definedName name="_22AU">#REF!</definedName>
    <definedName name="_22AV" localSheetId="1">#REF!</definedName>
    <definedName name="_22AV">#REF!</definedName>
    <definedName name="_22AZ" localSheetId="1">#REF!</definedName>
    <definedName name="_22AZ">#REF!</definedName>
    <definedName name="_22BE" localSheetId="1">#REF!</definedName>
    <definedName name="_22BE">#REF!</definedName>
    <definedName name="_22BF" localSheetId="1">#REF!</definedName>
    <definedName name="_22BF">#REF!</definedName>
    <definedName name="_22BG" localSheetId="1">#REF!</definedName>
    <definedName name="_22BG">#REF!</definedName>
    <definedName name="_22BH" localSheetId="1">#REF!</definedName>
    <definedName name="_22BH">#REF!</definedName>
    <definedName name="_22BJ" localSheetId="1">#REF!</definedName>
    <definedName name="_22BJ">#REF!</definedName>
    <definedName name="_22CA" localSheetId="1">#REF!</definedName>
    <definedName name="_22CA">#REF!</definedName>
    <definedName name="_22CB" localSheetId="1">#REF!</definedName>
    <definedName name="_22CB">#REF!</definedName>
    <definedName name="_22CC" localSheetId="1">#REF!</definedName>
    <definedName name="_22CC">#REF!</definedName>
    <definedName name="_22CJ" localSheetId="1">#REF!</definedName>
    <definedName name="_22CJ">#REF!</definedName>
    <definedName name="_22CU" localSheetId="1">#REF!</definedName>
    <definedName name="_22CU">#REF!</definedName>
    <definedName name="_22CY" localSheetId="1">#REF!</definedName>
    <definedName name="_22CY">#REF!</definedName>
    <definedName name="_22DN" localSheetId="1">#REF!</definedName>
    <definedName name="_22DN">#REF!</definedName>
    <definedName name="_22DO" localSheetId="1">#REF!</definedName>
    <definedName name="_22DO">#REF!</definedName>
    <definedName name="_22EG" localSheetId="1">#REF!</definedName>
    <definedName name="_22EG">#REF!</definedName>
    <definedName name="_22EH" localSheetId="1">#REF!</definedName>
    <definedName name="_22EH">#REF!</definedName>
    <definedName name="_2314" localSheetId="1">#REF!</definedName>
    <definedName name="_2314">#REF!</definedName>
    <definedName name="_2338" localSheetId="1">#REF!</definedName>
    <definedName name="_2338">#REF!</definedName>
    <definedName name="_2344" localSheetId="1">#REF!</definedName>
    <definedName name="_2344">#REF!</definedName>
    <definedName name="_2347" localSheetId="1">#REF!</definedName>
    <definedName name="_2347">#REF!</definedName>
    <definedName name="_2361" localSheetId="1">#REF!</definedName>
    <definedName name="_2361">#REF!</definedName>
    <definedName name="_2365" localSheetId="1">#REF!</definedName>
    <definedName name="_2365">#REF!</definedName>
    <definedName name="_2366" localSheetId="1">#REF!</definedName>
    <definedName name="_2366">#REF!</definedName>
    <definedName name="_2367" localSheetId="1">#REF!</definedName>
    <definedName name="_2367">#REF!</definedName>
    <definedName name="_2374" localSheetId="1">#REF!</definedName>
    <definedName name="_2374">#REF!</definedName>
    <definedName name="_2375" localSheetId="1">#REF!</definedName>
    <definedName name="_2375">#REF!</definedName>
    <definedName name="_2378" localSheetId="1">#REF!</definedName>
    <definedName name="_2378">#REF!</definedName>
    <definedName name="_2382" localSheetId="1">#REF!</definedName>
    <definedName name="_2382">#REF!</definedName>
    <definedName name="_2385" localSheetId="1">#REF!</definedName>
    <definedName name="_2385">#REF!</definedName>
    <definedName name="_2391" localSheetId="1">#REF!</definedName>
    <definedName name="_2391">#REF!</definedName>
    <definedName name="_23AF" localSheetId="1">#REF!</definedName>
    <definedName name="_23AF">#REF!</definedName>
    <definedName name="_23AG" localSheetId="1">#REF!</definedName>
    <definedName name="_23AG">#REF!</definedName>
    <definedName name="_23AS" localSheetId="1">#REF!</definedName>
    <definedName name="_23AS">#REF!</definedName>
    <definedName name="_23BG" localSheetId="1">#REF!</definedName>
    <definedName name="_23BG">#REF!</definedName>
    <definedName name="_23BI" localSheetId="1">#REF!</definedName>
    <definedName name="_23BI">#REF!</definedName>
    <definedName name="_23BP" localSheetId="1">#REF!</definedName>
    <definedName name="_23BP">#REF!</definedName>
    <definedName name="_23CL" localSheetId="1">#REF!</definedName>
    <definedName name="_23CL">#REF!</definedName>
    <definedName name="_2445" localSheetId="1">#REF!</definedName>
    <definedName name="_2445">#REF!</definedName>
    <definedName name="_2451" localSheetId="1">#REF!</definedName>
    <definedName name="_2451">#REF!</definedName>
    <definedName name="_2458" localSheetId="1">#REF!</definedName>
    <definedName name="_2458">#REF!</definedName>
    <definedName name="_2463" localSheetId="1">#REF!</definedName>
    <definedName name="_2463">#REF!</definedName>
    <definedName name="_2470" localSheetId="1">#REF!</definedName>
    <definedName name="_2470">#REF!</definedName>
    <definedName name="_2473" localSheetId="1">#REF!</definedName>
    <definedName name="_2473">#REF!</definedName>
    <definedName name="_2482" localSheetId="1">#REF!</definedName>
    <definedName name="_2482">#REF!</definedName>
    <definedName name="_24AA" localSheetId="1">#REF!</definedName>
    <definedName name="_24AA">#REF!</definedName>
    <definedName name="_24AS" localSheetId="1">#REF!</definedName>
    <definedName name="_24AS">#REF!</definedName>
    <definedName name="_24AT" localSheetId="1">#REF!</definedName>
    <definedName name="_24AT">#REF!</definedName>
    <definedName name="_24AY" localSheetId="1">#REF!</definedName>
    <definedName name="_24AY">#REF!</definedName>
    <definedName name="_2524" localSheetId="1">#REF!</definedName>
    <definedName name="_2524">#REF!</definedName>
    <definedName name="_2527" localSheetId="1">#REF!</definedName>
    <definedName name="_2527">#REF!</definedName>
    <definedName name="_2537" localSheetId="1">#REF!</definedName>
    <definedName name="_2537">#REF!</definedName>
    <definedName name="_2542" localSheetId="1">#REF!</definedName>
    <definedName name="_2542">#REF!</definedName>
    <definedName name="_2546" localSheetId="1">#REF!</definedName>
    <definedName name="_2546">#REF!</definedName>
    <definedName name="_2547" localSheetId="1">#REF!</definedName>
    <definedName name="_2547">#REF!</definedName>
    <definedName name="_2555" localSheetId="1">#REF!</definedName>
    <definedName name="_2555">#REF!</definedName>
    <definedName name="_2559" localSheetId="1">#REF!</definedName>
    <definedName name="_2559">#REF!</definedName>
    <definedName name="_2580" localSheetId="1">#REF!</definedName>
    <definedName name="_2580">#REF!</definedName>
    <definedName name="_2586" localSheetId="1">#REF!</definedName>
    <definedName name="_2586">#REF!</definedName>
    <definedName name="_25AH" localSheetId="1">#REF!</definedName>
    <definedName name="_25AH">#REF!</definedName>
    <definedName name="_2626" localSheetId="1">#REF!</definedName>
    <definedName name="_2626">#REF!</definedName>
    <definedName name="_2662" localSheetId="1">#REF!</definedName>
    <definedName name="_2662">#REF!</definedName>
    <definedName name="_2669" localSheetId="1">#REF!</definedName>
    <definedName name="_2669">#REF!</definedName>
    <definedName name="_2682" localSheetId="1">#REF!</definedName>
    <definedName name="_2682">#REF!</definedName>
    <definedName name="_2683" localSheetId="1">#REF!</definedName>
    <definedName name="_2683">#REF!</definedName>
    <definedName name="_2686" localSheetId="1">#REF!</definedName>
    <definedName name="_2686">#REF!</definedName>
    <definedName name="_2693" localSheetId="1">#REF!</definedName>
    <definedName name="_2693">#REF!</definedName>
    <definedName name="_2854" localSheetId="1">#REF!</definedName>
    <definedName name="_2854">#REF!</definedName>
    <definedName name="_28CF" localSheetId="1">#REF!</definedName>
    <definedName name="_28CF">#REF!</definedName>
    <definedName name="_28CI" localSheetId="1">#REF!</definedName>
    <definedName name="_28CI">#REF!</definedName>
    <definedName name="_28CL" localSheetId="1">#REF!</definedName>
    <definedName name="_28CL">#REF!</definedName>
    <definedName name="_28DA" localSheetId="1">#REF!</definedName>
    <definedName name="_28DA">#REF!</definedName>
    <definedName name="_2980" localSheetId="1">#REF!</definedName>
    <definedName name="_2980">#REF!</definedName>
    <definedName name="_29BU" localSheetId="1">#REF!</definedName>
    <definedName name="_29BU">#REF!</definedName>
    <definedName name="_29DZ" localSheetId="1">#REF!</definedName>
    <definedName name="_29DZ">#REF!</definedName>
    <definedName name="_29EI" localSheetId="1">#REF!</definedName>
    <definedName name="_29EI">#REF!</definedName>
    <definedName name="_29EK" localSheetId="1">#REF!</definedName>
    <definedName name="_29EK">#REF!</definedName>
    <definedName name="_29FM" localSheetId="1">#REF!</definedName>
    <definedName name="_29FM">#REF!</definedName>
    <definedName name="_2DAI_1" localSheetId="1">#REF!</definedName>
    <definedName name="_2DAI_1">#REF!</definedName>
    <definedName name="_2DAP" localSheetId="1">#REF!</definedName>
    <definedName name="_2DAP">#REF!</definedName>
    <definedName name="_3124" localSheetId="1">#REF!</definedName>
    <definedName name="_3124">#REF!</definedName>
    <definedName name="_3151" localSheetId="1">#REF!</definedName>
    <definedName name="_3151">#REF!</definedName>
    <definedName name="_3152" localSheetId="1">#REF!</definedName>
    <definedName name="_3152">#REF!</definedName>
    <definedName name="_3161" localSheetId="1">#REF!</definedName>
    <definedName name="_3161">#REF!</definedName>
    <definedName name="_3164" localSheetId="1">#REF!</definedName>
    <definedName name="_3164">#REF!</definedName>
    <definedName name="_3166" localSheetId="1">#REF!</definedName>
    <definedName name="_3166">#REF!</definedName>
    <definedName name="_3171" localSheetId="1">#REF!</definedName>
    <definedName name="_3171">#REF!</definedName>
    <definedName name="_3183" localSheetId="1">#REF!</definedName>
    <definedName name="_3183">#REF!</definedName>
    <definedName name="_3184" localSheetId="1">#REF!</definedName>
    <definedName name="_3184">#REF!</definedName>
    <definedName name="_31AM" localSheetId="1">#REF!</definedName>
    <definedName name="_31AM">#REF!</definedName>
    <definedName name="_31AU" localSheetId="1">#REF!</definedName>
    <definedName name="_31AU">#REF!</definedName>
    <definedName name="_31AV" localSheetId="1">#REF!</definedName>
    <definedName name="_31AV">#REF!</definedName>
    <definedName name="_31BI" localSheetId="1">#REF!</definedName>
    <definedName name="_31BI">#REF!</definedName>
    <definedName name="_3336" localSheetId="1">#REF!</definedName>
    <definedName name="_3336">#REF!</definedName>
    <definedName name="_3337" localSheetId="1">#REF!</definedName>
    <definedName name="_3337">#REF!</definedName>
    <definedName name="_3377" localSheetId="1">#REF!</definedName>
    <definedName name="_3377">#REF!</definedName>
    <definedName name="_3383" localSheetId="1">#REF!</definedName>
    <definedName name="_3383">#REF!</definedName>
    <definedName name="_3384" localSheetId="1">#REF!</definedName>
    <definedName name="_3384">#REF!</definedName>
    <definedName name="_34AJ" localSheetId="1">#REF!</definedName>
    <definedName name="_34AJ">#REF!</definedName>
    <definedName name="_3526" localSheetId="1">#REF!</definedName>
    <definedName name="_3526">#REF!</definedName>
    <definedName name="_3537" localSheetId="1">#REF!</definedName>
    <definedName name="_3537">#REF!</definedName>
    <definedName name="_3561" localSheetId="1">#REF!</definedName>
    <definedName name="_3561">#REF!</definedName>
    <definedName name="_3571" localSheetId="1">#REF!</definedName>
    <definedName name="_3571">#REF!</definedName>
    <definedName name="_3576" localSheetId="1">#REF!</definedName>
    <definedName name="_3576">#REF!</definedName>
    <definedName name="_3579" localSheetId="1">#REF!</definedName>
    <definedName name="_3579">#REF!</definedName>
    <definedName name="_3587" localSheetId="1">#REF!</definedName>
    <definedName name="_3587">#REF!</definedName>
    <definedName name="_3589" localSheetId="1">#REF!</definedName>
    <definedName name="_3589">#REF!</definedName>
    <definedName name="_35AQ" localSheetId="1">#REF!</definedName>
    <definedName name="_35AQ">#REF!</definedName>
    <definedName name="_35AT" localSheetId="1">#REF!</definedName>
    <definedName name="_35AT">#REF!</definedName>
    <definedName name="_35BF" localSheetId="1">#REF!</definedName>
    <definedName name="_35BF">#REF!</definedName>
    <definedName name="_35BH" localSheetId="1">#REF!</definedName>
    <definedName name="_35BH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5" roundtripDataChecksum="Cfi8DaiYU+TZNvDk+lz13ZFTzEWUW272uuD0IPhzc/U="/>
    </ext>
  </extLst>
</workbook>
</file>

<file path=xl/calcChain.xml><?xml version="1.0" encoding="utf-8"?>
<calcChain xmlns="http://schemas.openxmlformats.org/spreadsheetml/2006/main">
  <c r="R188" i="6" l="1"/>
  <c r="O188" i="6"/>
  <c r="N188" i="6"/>
  <c r="M173" i="6"/>
  <c r="M159" i="6"/>
  <c r="M113" i="6"/>
  <c r="M88" i="6"/>
  <c r="M62" i="6"/>
  <c r="M50" i="6"/>
  <c r="M34" i="6"/>
  <c r="M16" i="6"/>
  <c r="N196" i="6"/>
  <c r="G103" i="7"/>
  <c r="G102" i="7"/>
  <c r="G101" i="7"/>
  <c r="G100" i="7"/>
  <c r="G99" i="7"/>
  <c r="G98" i="7"/>
  <c r="M86" i="7"/>
  <c r="P73" i="7" s="1"/>
  <c r="J86" i="7"/>
  <c r="O74" i="7"/>
  <c r="O70" i="7"/>
  <c r="O66" i="7"/>
  <c r="M46" i="7"/>
  <c r="N46" i="7" s="1"/>
  <c r="L46" i="7"/>
  <c r="L86" i="7" s="1"/>
  <c r="J46" i="7"/>
  <c r="N45" i="7"/>
  <c r="N44" i="7"/>
  <c r="M43" i="7"/>
  <c r="N43" i="7" s="1"/>
  <c r="L43" i="7"/>
  <c r="J43" i="7"/>
  <c r="N40" i="7"/>
  <c r="N39" i="7"/>
  <c r="M39" i="7"/>
  <c r="L39" i="7"/>
  <c r="J39" i="7"/>
  <c r="N31" i="7"/>
  <c r="M30" i="7"/>
  <c r="N30" i="7" s="1"/>
  <c r="L30" i="7"/>
  <c r="L88" i="7" s="1"/>
  <c r="L92" i="7" s="1"/>
  <c r="J30" i="7"/>
  <c r="N25" i="7"/>
  <c r="M24" i="7"/>
  <c r="N24" i="7" s="1"/>
  <c r="L24" i="7"/>
  <c r="J24" i="7"/>
  <c r="N20" i="7"/>
  <c r="N19" i="7"/>
  <c r="M18" i="7"/>
  <c r="L18" i="7"/>
  <c r="J18" i="7"/>
  <c r="D6" i="7"/>
  <c r="H195" i="6" l="1"/>
  <c r="E195" i="6"/>
  <c r="J88" i="7"/>
  <c r="J92" i="7" s="1"/>
  <c r="M88" i="7"/>
  <c r="M92" i="7" s="1"/>
  <c r="Q27" i="7"/>
  <c r="N18" i="7"/>
  <c r="D114" i="6" l="1"/>
  <c r="G63" i="6" l="1"/>
  <c r="D90" i="6"/>
  <c r="D161" i="6"/>
  <c r="D63" i="6"/>
  <c r="G114" i="6"/>
  <c r="D7" i="6"/>
  <c r="D5" i="6" l="1"/>
  <c r="D193" i="6" s="1"/>
  <c r="D195" i="6" s="1"/>
  <c r="D194" i="6" s="1"/>
  <c r="D196" i="6" s="1"/>
  <c r="G90" i="6"/>
  <c r="G7" i="6"/>
  <c r="G161" i="6"/>
  <c r="K161" i="6" l="1"/>
  <c r="J161" i="6"/>
  <c r="J90" i="6"/>
  <c r="K90" i="6"/>
  <c r="J7" i="6"/>
  <c r="K7" i="6"/>
  <c r="J114" i="6"/>
  <c r="J63" i="6"/>
  <c r="K63" i="6"/>
  <c r="K114" i="6"/>
  <c r="G5" i="6"/>
  <c r="G193" i="6" s="1"/>
  <c r="G195" i="6" s="1"/>
  <c r="G194" i="6" s="1"/>
  <c r="G196" i="6" s="1"/>
  <c r="K5" i="6" l="1"/>
  <c r="J5" i="6"/>
  <c r="J193" i="6" s="1"/>
  <c r="J195" i="6" s="1"/>
  <c r="M161" i="6"/>
  <c r="L114" i="6" l="1"/>
  <c r="N194" i="6"/>
  <c r="L90" i="6"/>
  <c r="K193" i="6"/>
  <c r="K195" i="6"/>
  <c r="K194" i="6" s="1"/>
  <c r="J194" i="6"/>
  <c r="J196" i="6" s="1"/>
  <c r="L7" i="6"/>
  <c r="L63" i="6"/>
  <c r="P195" i="6" l="1"/>
  <c r="P194" i="6"/>
  <c r="K196" i="6"/>
  <c r="L194" i="6" s="1"/>
  <c r="L196" i="6" l="1"/>
  <c r="L161" i="6"/>
  <c r="L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51" authorId="0" shapeId="0" xr:uid="{00000000-0006-0000-0600-000001000000}">
      <text>
        <r>
          <rPr>
            <sz val="10"/>
            <color rgb="FF000000"/>
            <rFont val="Times New Roman"/>
            <scheme val="minor"/>
          </rPr>
          <t>======
ID#AAAA345PF3A
M'Bara ADIAWIAKOYE    (2023-08-28 13:08:00)
@mbakirdjian@sfcg.org  on l'a fait ici.
_Assigned to Maud Bakirdjian_
------
ID#AAAA345PF54
Maud Bakirdjian    (2023-08-28 17:05:37)
super merci !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7zPe9AAU150Ypbo/tsniZyMfrhQ=="/>
    </ext>
  </extLst>
</comments>
</file>

<file path=xl/sharedStrings.xml><?xml version="1.0" encoding="utf-8"?>
<sst xmlns="http://schemas.openxmlformats.org/spreadsheetml/2006/main" count="266" uniqueCount="176">
  <si>
    <t>Résumé du Projet</t>
  </si>
  <si>
    <t>TITRE DU PROJET:Développer un Espace Civique Inclusif et Démocratique pour des Élections Responsables au Mali</t>
  </si>
  <si>
    <t>#Units(Mois ,jour    participant    ,forfait)</t>
  </si>
  <si>
    <t>Unit Cost</t>
  </si>
  <si>
    <t>Amount</t>
  </si>
  <si>
    <t>#Units</t>
  </si>
  <si>
    <t>TOTAL</t>
  </si>
  <si>
    <t>%</t>
  </si>
  <si>
    <t>COUTS  OPERATIONNELS</t>
  </si>
  <si>
    <t>Objectif spécifique 1 : Favoriser un plaidoyer collaboratif des organisations de la société civile et des médias en faveur d'un espace civique au Mali paisible, sensible et ouvert.</t>
  </si>
  <si>
    <t>Outcome 1 R1.1: Des acteurs clé de la société civile et des médias disposent des capacités et d’un soutien accru pour mener un plaidoyer constructif autour de questions sensibles de gouvernance</t>
  </si>
  <si>
    <t xml:space="preserve"> A111 Sélection des OSC et médias</t>
  </si>
  <si>
    <t>Mapping des OSC et médias</t>
  </si>
  <si>
    <t>Baseline du projet</t>
  </si>
  <si>
    <t xml:space="preserve">Sessions de reflexion </t>
  </si>
  <si>
    <t>Equpe DME</t>
  </si>
  <si>
    <t>Equpe Media et Communication</t>
  </si>
  <si>
    <t>Project Officer</t>
  </si>
  <si>
    <t>Project Manager</t>
  </si>
  <si>
    <t>personeel</t>
  </si>
  <si>
    <t>Equipe Program    affectée a  l'action</t>
  </si>
  <si>
    <t>A112Formations en plaidoyer collaboratif ( 2 sessions de 20 participants à Bamako de 3 jours)</t>
  </si>
  <si>
    <t xml:space="preserve">Location salle </t>
  </si>
  <si>
    <t>Restauration</t>
  </si>
  <si>
    <t>Visibilité (banderole)</t>
  </si>
  <si>
    <t>Fourniture</t>
  </si>
  <si>
    <t>Per diem participants jour de formation</t>
  </si>
  <si>
    <t>Per diem participants jour d'approche</t>
  </si>
  <si>
    <t>Forfait transport pour les participants des régions du centre et du sud</t>
  </si>
  <si>
    <t>Hebergement pour les participants venus des régions du Mali</t>
  </si>
  <si>
    <t>Vol A/R pour les participants venant du Nord du Mali</t>
  </si>
  <si>
    <t>Impression cahier de participants</t>
  </si>
  <si>
    <t>Frais de communication</t>
  </si>
  <si>
    <t>Location de véhicules</t>
  </si>
  <si>
    <t>Project officer</t>
  </si>
  <si>
    <t>Equipe Fin &amp; LOg  affectée a  l'action</t>
  </si>
  <si>
    <t>A113 Atelier d'élaboration de stratégie de plaidoyer</t>
  </si>
  <si>
    <t>Vol ( A/R) pour les participants venant du Nord du Mali</t>
  </si>
  <si>
    <t xml:space="preserve">A114 Mise en œuvre de la stratégie de plaidoyer ( 4 rencontres trimestriels avec l'ensemble des membres du reseau formé dont 2 en ligne et 2 en présentiel)  </t>
  </si>
  <si>
    <t>Collation pour les participants</t>
  </si>
  <si>
    <t>Frais de transport des participants basés à Bamako</t>
  </si>
  <si>
    <t>Location de salle</t>
  </si>
  <si>
    <t xml:space="preserve">Crédit de communication </t>
  </si>
  <si>
    <t xml:space="preserve">personeel </t>
  </si>
  <si>
    <t>Outcome 2:R1.2: Une compréhension mutuelle et une collaboration accrue entre les acteurs de la société civile et avec les régulateurs gouvernementaux au Mali autour de la protection de l’espace civique sont favorisées</t>
  </si>
  <si>
    <t>A121 Forums OSC-Gouvernement ( 100 participants durant 1 jour à Bamako 2 forums)</t>
  </si>
  <si>
    <t>Location salle</t>
  </si>
  <si>
    <t>Visibilité (T-Shirt + casquette)</t>
  </si>
  <si>
    <t>Couverture mediatique (ORTM et autres médias)</t>
  </si>
  <si>
    <t>Per diem staffs + partenaire local</t>
  </si>
  <si>
    <t>Per diem participants jour d'atelier</t>
  </si>
  <si>
    <t>Per diem participants autorités</t>
  </si>
  <si>
    <t>Hebergement des participants non résidants</t>
  </si>
  <si>
    <t>Location vehicule</t>
  </si>
  <si>
    <t>Carburant</t>
  </si>
  <si>
    <t>Vols Internationaux</t>
  </si>
  <si>
    <t>perdiem  voyages internationaux</t>
  </si>
  <si>
    <t>hebergements  voyages  internationaux</t>
  </si>
  <si>
    <t>A122 Subventions du réseau pour mener des initiatives</t>
  </si>
  <si>
    <t>Montant forfaitaires d'appui à 10 iniatives du reseau</t>
  </si>
  <si>
    <t>Objectif spécifique 2 : Favoriser une meilleure compréhension et un soutien accru du public en faveur d’un espace civique libre et inclusif au Mali</t>
  </si>
  <si>
    <t>Outcome 3:  R2.1: Des dialogues publics inclusifs autour de questions civiques sont favorisés et amplifiés</t>
  </si>
  <si>
    <t>A211 Tables rondes au niveau régional ( 50 tables rondes et 200 diffusions des tables rondes)</t>
  </si>
  <si>
    <t xml:space="preserve">Création Jingle et Bande annonce </t>
  </si>
  <si>
    <t xml:space="preserve">sponsoring des tables rondes des émissions dans les dialectes locales </t>
  </si>
  <si>
    <t xml:space="preserve">Enregistrement et production des tables rondes interactives </t>
  </si>
  <si>
    <t xml:space="preserve">Forfait deplacement pour les invités </t>
  </si>
  <si>
    <t>Forfait entretien des clubs d'écoutes / mise en place et coaching des club d'écoutes</t>
  </si>
  <si>
    <t xml:space="preserve">Diffusions tables rondes </t>
  </si>
  <si>
    <t xml:space="preserve">Equipement de productions tables rondes complet TV et radios ( camera photo et camescope, console et Mixeur, micro cravatte etc,,,) </t>
  </si>
  <si>
    <t xml:space="preserve">Visibilité et bootage des émissions sur les reseaux sociaux et création d'affiches </t>
  </si>
  <si>
    <t xml:space="preserve">A212 Concours de contenu en ligne
</t>
  </si>
  <si>
    <t>Bande annonce du concours</t>
  </si>
  <si>
    <t>Location de salle pour la cérémonie de recompense</t>
  </si>
  <si>
    <t>Collations</t>
  </si>
  <si>
    <t>1er prix</t>
  </si>
  <si>
    <t>2ème prix du concours</t>
  </si>
  <si>
    <t>3ème prix du concours</t>
  </si>
  <si>
    <t>Outcome 4:R2.2: Le public a un accès accru à des informations plus crédibles, transparentes et sensibles aux conflits liées aux élections</t>
  </si>
  <si>
    <t>A221 Formations sur la vérification d’informations (“fact-checking”) et le journalisme sensible au conflit ( 3 sessions de formations à Bamako, Gao et Mopti de 30 participants au total)</t>
  </si>
  <si>
    <t>Hebergement pour les staffs formateurs</t>
  </si>
  <si>
    <t>Vol UNHAS pour les staffs formateurs (A/R)</t>
  </si>
  <si>
    <t>Location de véhicules+carburant</t>
  </si>
  <si>
    <t xml:space="preserve">Perdiem staffs </t>
  </si>
  <si>
    <t>A222 Comité de coordination technique des médias</t>
  </si>
  <si>
    <t>Mise en place du comité technique des médias</t>
  </si>
  <si>
    <t>Manager Média et Communication</t>
  </si>
  <si>
    <t>A223 Atelier de préparation des journalistes</t>
  </si>
  <si>
    <t>Hebergement et transport des journalistes</t>
  </si>
  <si>
    <t>A224 Journées de synergie médiatique</t>
  </si>
  <si>
    <t>forfait Achats équipements productions pour les journalistes (Enregistreurs numerique, batterie rechargeables et chargeur, ordinateur)</t>
  </si>
  <si>
    <t>Kit de visibilité pour les journaliste</t>
  </si>
  <si>
    <t xml:space="preserve">Forfait Connexion internet haut debit pour la synchronisation </t>
  </si>
  <si>
    <t>Perdiems jour de couverture</t>
  </si>
  <si>
    <t>Synchronisation avec les 383 radios de l'URTEL</t>
  </si>
  <si>
    <t>COUTS  DE GESTION</t>
  </si>
  <si>
    <t>Personnel d'appui (selon le niveau d'effort)</t>
  </si>
  <si>
    <t>Country Director 2%</t>
  </si>
  <si>
    <t>Program Officer 2%</t>
  </si>
  <si>
    <t>Directeur Qualité Programmes 2%</t>
  </si>
  <si>
    <t>PC team (Manager and Officer) 3%</t>
  </si>
  <si>
    <t>Directrice Finance 3%</t>
  </si>
  <si>
    <t>Finance &amp; Senior Finance Officer (3) 3%</t>
  </si>
  <si>
    <t>Manager Operations &amp; security 3%</t>
  </si>
  <si>
    <t>Operations Officer 3%</t>
  </si>
  <si>
    <t>Office Associate 3%</t>
  </si>
  <si>
    <t>Office driver x2 (3%)</t>
  </si>
  <si>
    <t>Cleaners x 2 (3%)</t>
  </si>
  <si>
    <t xml:space="preserve">Evaluations &amp;  AUDIT </t>
  </si>
  <si>
    <t>Evaluation finale externe</t>
  </si>
  <si>
    <t xml:space="preserve">cout de  l'audit finale </t>
  </si>
  <si>
    <t>Mission de suivi</t>
  </si>
  <si>
    <t>Couts de Focntionnements &amp; Autres couts de gestion</t>
  </si>
  <si>
    <t>Ordinateurs Portables (100%)</t>
  </si>
  <si>
    <t>Mobiliers et materiels de bureau (100%)</t>
  </si>
  <si>
    <t>IT supplies (100%)</t>
  </si>
  <si>
    <t>Office Rents (3%)</t>
  </si>
  <si>
    <t>Office Utilities (water and Electritity) (3%)</t>
  </si>
  <si>
    <t>Office Communications Internet (3%)</t>
  </si>
  <si>
    <t>Office Communications Phone (3%)</t>
  </si>
  <si>
    <t>Vehicule &amp; Generator (fuel &amp; maintenance) (3%)</t>
  </si>
  <si>
    <t>Legal &amp; Professional Fees (Software) (3%)</t>
  </si>
  <si>
    <t>Bank Fees (3%)</t>
  </si>
  <si>
    <t>TOTAAL personeelskosten</t>
  </si>
  <si>
    <t>van totaal budget</t>
  </si>
  <si>
    <t>waarvan</t>
  </si>
  <si>
    <t>beheerskosten</t>
  </si>
  <si>
    <t>Safety &amp; Security Costs (3%)</t>
  </si>
  <si>
    <t>Safeguarding costs (3%)</t>
  </si>
  <si>
    <t>staff developpement (3%)</t>
  </si>
  <si>
    <t>Couts Directs</t>
  </si>
  <si>
    <t>COUTS  DE STRUTURE</t>
  </si>
  <si>
    <t xml:space="preserve">10% BEHEERKOSTEN </t>
  </si>
  <si>
    <t>Frais administratifs du siege 7%</t>
  </si>
  <si>
    <t>7% KOSTEN</t>
  </si>
  <si>
    <t>TOTAL BUDGET</t>
  </si>
  <si>
    <t>Personeelskosten  beheerskosten</t>
  </si>
  <si>
    <t>Taux</t>
  </si>
  <si>
    <t>Sub-grantee name:</t>
  </si>
  <si>
    <t>Indirect (de minimis)</t>
  </si>
  <si>
    <t>Inflation</t>
  </si>
  <si>
    <t>Merit</t>
  </si>
  <si>
    <t>Description</t>
  </si>
  <si>
    <t>Unit 
 Description</t>
  </si>
  <si>
    <t>Total #Units</t>
  </si>
  <si>
    <t>Year 1</t>
  </si>
  <si>
    <t>Year 2</t>
  </si>
  <si>
    <t>Effort</t>
  </si>
  <si>
    <t>#Unit</t>
  </si>
  <si>
    <t>Life of Project</t>
  </si>
  <si>
    <t>A. PERSONNEL</t>
  </si>
  <si>
    <t>Project Staff</t>
  </si>
  <si>
    <t>TOTAL - PERSONNEL</t>
  </si>
  <si>
    <t>C. TRAVEL</t>
  </si>
  <si>
    <t>Travel and Per Diem - Domestic (Activities)</t>
  </si>
  <si>
    <t>TOTAL - TRAVEL</t>
  </si>
  <si>
    <t>D. EQUIPMENT</t>
  </si>
  <si>
    <t>TOTAL - EQUIPMENT</t>
  </si>
  <si>
    <t>E. SUPPLIES</t>
  </si>
  <si>
    <t>TOTAL - SUPPLIES</t>
  </si>
  <si>
    <t>F. CONTRACTUAL</t>
  </si>
  <si>
    <t>TOTAL - CONTRACTUAL</t>
  </si>
  <si>
    <t>G. OTHER DIRECT COSTS</t>
  </si>
  <si>
    <t>Activity Costs</t>
  </si>
  <si>
    <t>TOTAL - OTHER DIRECT COSTS</t>
  </si>
  <si>
    <t>TOTAL - ALL DIRECT COSTS</t>
  </si>
  <si>
    <t>TOTAL - INDIRECT COSTS</t>
  </si>
  <si>
    <t>GRAND TOTAL</t>
  </si>
  <si>
    <t xml:space="preserve">     - Location de vehicule</t>
  </si>
  <si>
    <t>Véhicule</t>
  </si>
  <si>
    <t xml:space="preserve">     - Carburant</t>
  </si>
  <si>
    <t xml:space="preserve">     - Perdiem Staff</t>
  </si>
  <si>
    <t>Personne</t>
  </si>
  <si>
    <t xml:space="preserve">     - Hébergement Staff</t>
  </si>
  <si>
    <t xml:space="preserve">     - Communication Staff/Mobilisateur/Ambassadeurs</t>
  </si>
  <si>
    <t xml:space="preserve">     - Collation de participants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</si>
</sst>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&quot;$&quot;#,##0"/>
    <numFmt numFmtId="166" formatCode="&quot;$&quot;#,##0.00"/>
    <numFmt numFmtId="167" formatCode="#,##0.0"/>
    <numFmt numFmtId="168" formatCode="_(* #,##0.00_);_(* \(#,##0.00\);_(* &quot;-&quot;??.0_);_(@_)"/>
    <numFmt numFmtId="169" formatCode="_(* #,##0.0_);_(* \(#,##0.0\);_(* &quot;-&quot;??_);_(@_)"/>
    <numFmt numFmtId="170" formatCode="#,##0.000"/>
    <numFmt numFmtId="171" formatCode="_(&quot;$&quot;* #,##0_);_(&quot;$&quot;* \(#,##0\);_(&quot;$&quot;* &quot;-&quot;??_);_(@_)"/>
    <numFmt numFmtId="172" formatCode="_-* #,##0.00\ _€_-;\-* #,##0.00\ _€_-;_-* &quot;-&quot;??\ _€_-;_-@_-"/>
  </numFmts>
  <fonts count="41">
    <font>
      <sz val="10"/>
      <color rgb="FF000000"/>
      <name val="Times New Roman"/>
      <scheme val="minor"/>
    </font>
    <font>
      <sz val="10"/>
      <color theme="1"/>
      <name val="Times New Roman"/>
    </font>
    <font>
      <sz val="10"/>
      <name val="Times New Roman"/>
    </font>
    <font>
      <b/>
      <sz val="10"/>
      <color theme="1"/>
      <name val="Times New Roman"/>
    </font>
    <font>
      <sz val="10"/>
      <color rgb="FFFF0000"/>
      <name val="Times New Roman"/>
    </font>
    <font>
      <sz val="10"/>
      <color rgb="FF0000FF"/>
      <name val="Times New Roman"/>
    </font>
    <font>
      <sz val="10"/>
      <color rgb="FF000000"/>
      <name val="Times New Roman"/>
    </font>
    <font>
      <sz val="11"/>
      <color rgb="FF000000"/>
      <name val="Calibri"/>
    </font>
    <font>
      <sz val="10"/>
      <color theme="1"/>
      <name val="Times New Roman"/>
      <scheme val="minor"/>
    </font>
    <font>
      <b/>
      <sz val="10"/>
      <color rgb="FFFF0000"/>
      <name val="Times New Roman"/>
    </font>
    <font>
      <b/>
      <sz val="10"/>
      <color rgb="FF000000"/>
      <name val="Arial"/>
    </font>
    <font>
      <b/>
      <sz val="10"/>
      <color rgb="FF000000"/>
      <name val="Times New Roman"/>
    </font>
    <font>
      <b/>
      <sz val="10"/>
      <color theme="1"/>
      <name val="Times New Roman"/>
      <scheme val="minor"/>
    </font>
    <font>
      <i/>
      <sz val="10"/>
      <color theme="1"/>
      <name val="Times New Roman"/>
    </font>
    <font>
      <b/>
      <sz val="10"/>
      <color rgb="FF0000FF"/>
      <name val="Times New Roman"/>
    </font>
    <font>
      <sz val="10"/>
      <color rgb="FF000000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color rgb="FF0000FF"/>
      <name val="Arial"/>
    </font>
    <font>
      <sz val="10"/>
      <color rgb="FF000000"/>
      <name val="Calibri"/>
    </font>
    <font>
      <b/>
      <i/>
      <sz val="10"/>
      <color rgb="FF000000"/>
      <name val="Arial"/>
    </font>
    <font>
      <sz val="10"/>
      <color rgb="FFFF0000"/>
      <name val="Arial"/>
    </font>
    <font>
      <b/>
      <i/>
      <sz val="10"/>
      <color theme="1"/>
      <name val="Arial"/>
    </font>
    <font>
      <sz val="16"/>
      <color theme="1"/>
      <name val="Times New Roman"/>
    </font>
    <font>
      <sz val="16"/>
      <color rgb="FFFF0000"/>
      <name val="Times New Roman"/>
    </font>
    <font>
      <b/>
      <sz val="16"/>
      <color rgb="FF000000"/>
      <name val="Times New Roman"/>
    </font>
    <font>
      <b/>
      <sz val="16"/>
      <color rgb="FFFF0000"/>
      <name val="Times New Roman"/>
    </font>
    <font>
      <sz val="16"/>
      <color rgb="FF000000"/>
      <name val="Times New Roman"/>
    </font>
    <font>
      <b/>
      <sz val="16"/>
      <color theme="1"/>
      <name val="Times New Roman"/>
    </font>
    <font>
      <b/>
      <sz val="12"/>
      <color theme="1"/>
      <name val="Times New Roman"/>
    </font>
    <font>
      <b/>
      <sz val="12"/>
      <color rgb="FF000000"/>
      <name val="Times New Roman"/>
    </font>
    <font>
      <sz val="12"/>
      <color rgb="FFFF0000"/>
      <name val="Times New Roman"/>
    </font>
    <font>
      <sz val="12"/>
      <color rgb="FF000000"/>
      <name val="Times New Roman"/>
    </font>
    <font>
      <b/>
      <sz val="12"/>
      <color rgb="FFFF0000"/>
      <name val="Times New Roman"/>
    </font>
    <font>
      <sz val="12"/>
      <color theme="1"/>
      <name val="Times New Roman"/>
    </font>
    <font>
      <sz val="12"/>
      <color rgb="FF4A86E8"/>
      <name val="Times New Roman"/>
    </font>
    <font>
      <sz val="16"/>
      <color rgb="FF4A86E8"/>
      <name val="Times New Roman"/>
    </font>
    <font>
      <sz val="10"/>
      <color rgb="FF4A86E8"/>
      <name val="Times New Roman"/>
    </font>
    <font>
      <b/>
      <i/>
      <sz val="16"/>
      <color rgb="FF000000"/>
      <name val="Times New Roman"/>
    </font>
    <font>
      <sz val="10"/>
      <color rgb="FF000000"/>
      <name val="Times New Roman"/>
      <scheme val="minor"/>
    </font>
    <font>
      <sz val="11"/>
      <color rgb="FF006100"/>
      <name val="Roboto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B8CCE4"/>
        <bgColor rgb="FFB8CCE4"/>
      </patternFill>
    </fill>
    <fill>
      <patternFill patternType="solid">
        <fgColor rgb="FFC0C0C0"/>
        <bgColor rgb="FFC0C0C0"/>
      </patternFill>
    </fill>
    <fill>
      <patternFill patternType="solid">
        <fgColor rgb="FFCCCCCC"/>
        <bgColor rgb="FFCCCCCC"/>
      </patternFill>
    </fill>
    <fill>
      <patternFill patternType="solid">
        <fgColor rgb="FFA5A5A5"/>
        <bgColor rgb="FFA5A5A5"/>
      </patternFill>
    </fill>
    <fill>
      <patternFill patternType="solid">
        <fgColor rgb="FFFFFF00"/>
        <bgColor rgb="FFFFFF00"/>
      </patternFill>
    </fill>
    <fill>
      <patternFill patternType="solid">
        <fgColor rgb="FF7F7F7F"/>
        <bgColor rgb="FF7F7F7F"/>
      </patternFill>
    </fill>
    <fill>
      <patternFill patternType="solid">
        <fgColor theme="8"/>
        <bgColor theme="8"/>
      </patternFill>
    </fill>
    <fill>
      <patternFill patternType="solid">
        <fgColor rgb="FFDAEEF3"/>
        <bgColor rgb="FFDAEEF3"/>
      </patternFill>
    </fill>
    <fill>
      <patternFill patternType="solid">
        <fgColor rgb="FF4D9DFD"/>
        <bgColor rgb="FF4D9DFD"/>
      </patternFill>
    </fill>
    <fill>
      <patternFill patternType="solid">
        <fgColor rgb="FFC6EFCE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4F81BD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4F81BD"/>
      </left>
      <right/>
      <top/>
      <bottom/>
      <diagonal/>
    </border>
    <border>
      <left/>
      <right style="thin">
        <color rgb="FF4F81BD"/>
      </right>
      <top/>
      <bottom/>
      <diagonal/>
    </border>
    <border>
      <left style="thin">
        <color rgb="FF4F81BD"/>
      </left>
      <right/>
      <top/>
      <bottom style="thin">
        <color rgb="FF4F81BD"/>
      </bottom>
      <diagonal/>
    </border>
    <border>
      <left/>
      <right style="thin">
        <color rgb="FF4F81BD"/>
      </right>
      <top/>
      <bottom style="thin">
        <color rgb="FF4F81BD"/>
      </bottom>
      <diagonal/>
    </border>
  </borders>
  <cellStyleXfs count="3">
    <xf numFmtId="0" fontId="0" fillId="0" borderId="0"/>
    <xf numFmtId="9" fontId="39" fillId="0" borderId="0" applyFont="0" applyFill="0" applyBorder="0" applyAlignment="0" applyProtection="0"/>
    <xf numFmtId="0" fontId="40" fillId="14" borderId="0" applyNumberFormat="0" applyBorder="0" applyAlignment="0" applyProtection="0"/>
  </cellStyleXfs>
  <cellXfs count="37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9" fontId="1" fillId="0" borderId="0" xfId="0" applyNumberFormat="1" applyFont="1"/>
    <xf numFmtId="0" fontId="4" fillId="0" borderId="0" xfId="0" applyFont="1"/>
    <xf numFmtId="0" fontId="6" fillId="0" borderId="0" xfId="0" applyFont="1"/>
    <xf numFmtId="0" fontId="10" fillId="0" borderId="0" xfId="0" applyFont="1" applyAlignment="1">
      <alignment horizontal="left" vertical="top"/>
    </xf>
    <xf numFmtId="10" fontId="12" fillId="2" borderId="0" xfId="0" applyNumberFormat="1" applyFont="1" applyFill="1"/>
    <xf numFmtId="0" fontId="8" fillId="2" borderId="0" xfId="0" applyFont="1" applyFill="1"/>
    <xf numFmtId="0" fontId="10" fillId="0" borderId="2" xfId="0" applyFont="1" applyBorder="1" applyAlignment="1">
      <alignment horizontal="left" vertical="top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6" borderId="2" xfId="0" applyFont="1" applyFill="1" applyBorder="1" applyAlignment="1">
      <alignment horizontal="left" vertical="top" wrapText="1"/>
    </xf>
    <xf numFmtId="168" fontId="10" fillId="6" borderId="2" xfId="0" applyNumberFormat="1" applyFont="1" applyFill="1" applyBorder="1" applyAlignment="1">
      <alignment horizontal="center"/>
    </xf>
    <xf numFmtId="168" fontId="10" fillId="6" borderId="5" xfId="0" applyNumberFormat="1" applyFont="1" applyFill="1" applyBorder="1" applyAlignment="1">
      <alignment horizontal="center"/>
    </xf>
    <xf numFmtId="168" fontId="10" fillId="6" borderId="6" xfId="0" applyNumberFormat="1" applyFont="1" applyFill="1" applyBorder="1" applyAlignment="1">
      <alignment horizontal="center"/>
    </xf>
    <xf numFmtId="168" fontId="10" fillId="6" borderId="7" xfId="0" applyNumberFormat="1" applyFont="1" applyFill="1" applyBorder="1" applyAlignment="1">
      <alignment horizontal="center"/>
    </xf>
    <xf numFmtId="0" fontId="12" fillId="2" borderId="0" xfId="0" applyFont="1" applyFill="1"/>
    <xf numFmtId="0" fontId="7" fillId="2" borderId="0" xfId="0" applyFont="1" applyFill="1"/>
    <xf numFmtId="0" fontId="10" fillId="0" borderId="2" xfId="0" applyFont="1" applyBorder="1"/>
    <xf numFmtId="0" fontId="6" fillId="0" borderId="2" xfId="0" applyFont="1" applyBorder="1"/>
    <xf numFmtId="168" fontId="6" fillId="0" borderId="2" xfId="0" applyNumberFormat="1" applyFont="1" applyBorder="1"/>
    <xf numFmtId="168" fontId="6" fillId="0" borderId="5" xfId="0" applyNumberFormat="1" applyFont="1" applyBorder="1"/>
    <xf numFmtId="168" fontId="6" fillId="0" borderId="6" xfId="0" applyNumberFormat="1" applyFont="1" applyBorder="1"/>
    <xf numFmtId="168" fontId="6" fillId="0" borderId="7" xfId="0" applyNumberFormat="1" applyFont="1" applyBorder="1"/>
    <xf numFmtId="0" fontId="10" fillId="11" borderId="2" xfId="0" applyFont="1" applyFill="1" applyBorder="1" applyAlignment="1">
      <alignment horizontal="left" vertical="top"/>
    </xf>
    <xf numFmtId="0" fontId="11" fillId="11" borderId="2" xfId="0" applyFont="1" applyFill="1" applyBorder="1"/>
    <xf numFmtId="168" fontId="11" fillId="11" borderId="2" xfId="0" applyNumberFormat="1" applyFont="1" applyFill="1" applyBorder="1"/>
    <xf numFmtId="168" fontId="11" fillId="11" borderId="7" xfId="0" applyNumberFormat="1" applyFont="1" applyFill="1" applyBorder="1"/>
    <xf numFmtId="168" fontId="11" fillId="11" borderId="6" xfId="0" applyNumberFormat="1" applyFont="1" applyFill="1" applyBorder="1"/>
    <xf numFmtId="37" fontId="13" fillId="0" borderId="2" xfId="0" applyNumberFormat="1" applyFont="1" applyBorder="1" applyAlignment="1">
      <alignment horizontal="left" wrapText="1"/>
    </xf>
    <xf numFmtId="0" fontId="1" fillId="0" borderId="2" xfId="0" applyFont="1" applyBorder="1"/>
    <xf numFmtId="168" fontId="1" fillId="0" borderId="2" xfId="0" applyNumberFormat="1" applyFont="1" applyBorder="1"/>
    <xf numFmtId="168" fontId="1" fillId="0" borderId="5" xfId="0" applyNumberFormat="1" applyFont="1" applyBorder="1"/>
    <xf numFmtId="168" fontId="1" fillId="0" borderId="6" xfId="0" applyNumberFormat="1" applyFont="1" applyBorder="1"/>
    <xf numFmtId="168" fontId="1" fillId="0" borderId="7" xfId="0" applyNumberFormat="1" applyFont="1" applyBorder="1"/>
    <xf numFmtId="37" fontId="3" fillId="12" borderId="2" xfId="0" applyNumberFormat="1" applyFont="1" applyFill="1" applyBorder="1" applyAlignment="1">
      <alignment horizontal="left" wrapText="1"/>
    </xf>
    <xf numFmtId="0" fontId="1" fillId="12" borderId="2" xfId="0" applyFont="1" applyFill="1" applyBorder="1"/>
    <xf numFmtId="168" fontId="1" fillId="12" borderId="2" xfId="0" applyNumberFormat="1" applyFont="1" applyFill="1" applyBorder="1"/>
    <xf numFmtId="168" fontId="1" fillId="12" borderId="5" xfId="0" applyNumberFormat="1" applyFont="1" applyFill="1" applyBorder="1"/>
    <xf numFmtId="168" fontId="1" fillId="12" borderId="6" xfId="0" applyNumberFormat="1" applyFont="1" applyFill="1" applyBorder="1"/>
    <xf numFmtId="168" fontId="1" fillId="12" borderId="7" xfId="0" applyNumberFormat="1" applyFont="1" applyFill="1" applyBorder="1"/>
    <xf numFmtId="37" fontId="3" fillId="0" borderId="2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67" fontId="6" fillId="0" borderId="2" xfId="0" applyNumberFormat="1" applyFont="1" applyBorder="1"/>
    <xf numFmtId="3" fontId="6" fillId="0" borderId="2" xfId="0" applyNumberFormat="1" applyFont="1" applyBorder="1"/>
    <xf numFmtId="3" fontId="6" fillId="0" borderId="5" xfId="0" applyNumberFormat="1" applyFont="1" applyBorder="1"/>
    <xf numFmtId="37" fontId="1" fillId="0" borderId="2" xfId="0" applyNumberFormat="1" applyFont="1" applyBorder="1" applyAlignment="1">
      <alignment horizontal="left"/>
    </xf>
    <xf numFmtId="168" fontId="1" fillId="0" borderId="2" xfId="0" applyNumberFormat="1" applyFont="1" applyBorder="1" applyAlignment="1">
      <alignment horizontal="left"/>
    </xf>
    <xf numFmtId="168" fontId="1" fillId="0" borderId="5" xfId="0" applyNumberFormat="1" applyFont="1" applyBorder="1" applyAlignment="1">
      <alignment horizontal="left"/>
    </xf>
    <xf numFmtId="167" fontId="1" fillId="0" borderId="2" xfId="0" applyNumberFormat="1" applyFont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1" fillId="0" borderId="5" xfId="0" applyNumberFormat="1" applyFont="1" applyBorder="1" applyAlignment="1">
      <alignment horizontal="left"/>
    </xf>
    <xf numFmtId="37" fontId="3" fillId="0" borderId="2" xfId="0" applyNumberFormat="1" applyFont="1" applyBorder="1" applyAlignment="1">
      <alignment horizontal="left" wrapText="1"/>
    </xf>
    <xf numFmtId="37" fontId="1" fillId="0" borderId="2" xfId="0" applyNumberFormat="1" applyFont="1" applyBorder="1" applyAlignment="1">
      <alignment horizontal="left" wrapText="1"/>
    </xf>
    <xf numFmtId="10" fontId="14" fillId="2" borderId="0" xfId="0" applyNumberFormat="1" applyFont="1" applyFill="1"/>
    <xf numFmtId="0" fontId="5" fillId="2" borderId="0" xfId="0" applyFont="1" applyFill="1"/>
    <xf numFmtId="37" fontId="6" fillId="0" borderId="2" xfId="0" applyNumberFormat="1" applyFont="1" applyBorder="1" applyAlignment="1">
      <alignment horizontal="left" wrapText="1"/>
    </xf>
    <xf numFmtId="0" fontId="6" fillId="0" borderId="5" xfId="0" applyFont="1" applyBorder="1"/>
    <xf numFmtId="168" fontId="11" fillId="11" borderId="5" xfId="0" applyNumberFormat="1" applyFont="1" applyFill="1" applyBorder="1"/>
    <xf numFmtId="10" fontId="12" fillId="9" borderId="0" xfId="0" applyNumberFormat="1" applyFont="1" applyFill="1"/>
    <xf numFmtId="0" fontId="3" fillId="0" borderId="2" xfId="0" applyFont="1" applyBorder="1" applyAlignment="1">
      <alignment horizontal="right"/>
    </xf>
    <xf numFmtId="164" fontId="6" fillId="0" borderId="2" xfId="0" applyNumberFormat="1" applyFont="1" applyBorder="1"/>
    <xf numFmtId="164" fontId="6" fillId="0" borderId="5" xfId="0" applyNumberFormat="1" applyFont="1" applyBorder="1"/>
    <xf numFmtId="164" fontId="6" fillId="0" borderId="7" xfId="0" applyNumberFormat="1" applyFont="1" applyBorder="1"/>
    <xf numFmtId="37" fontId="15" fillId="0" borderId="2" xfId="0" applyNumberFormat="1" applyFont="1" applyBorder="1"/>
    <xf numFmtId="0" fontId="15" fillId="0" borderId="2" xfId="0" applyFont="1" applyBorder="1"/>
    <xf numFmtId="2" fontId="6" fillId="0" borderId="2" xfId="0" applyNumberFormat="1" applyFont="1" applyBorder="1"/>
    <xf numFmtId="2" fontId="6" fillId="0" borderId="5" xfId="0" applyNumberFormat="1" applyFont="1" applyBorder="1"/>
    <xf numFmtId="9" fontId="6" fillId="0" borderId="2" xfId="0" applyNumberFormat="1" applyFont="1" applyBorder="1"/>
    <xf numFmtId="0" fontId="10" fillId="3" borderId="2" xfId="0" applyFont="1" applyFill="1" applyBorder="1" applyAlignment="1">
      <alignment horizontal="left" vertical="top"/>
    </xf>
    <xf numFmtId="0" fontId="6" fillId="3" borderId="2" xfId="0" applyFont="1" applyFill="1" applyBorder="1"/>
    <xf numFmtId="168" fontId="6" fillId="3" borderId="2" xfId="0" applyNumberFormat="1" applyFont="1" applyFill="1" applyBorder="1"/>
    <xf numFmtId="168" fontId="11" fillId="3" borderId="5" xfId="0" applyNumberFormat="1" applyFont="1" applyFill="1" applyBorder="1"/>
    <xf numFmtId="168" fontId="11" fillId="3" borderId="6" xfId="0" applyNumberFormat="1" applyFont="1" applyFill="1" applyBorder="1"/>
    <xf numFmtId="168" fontId="11" fillId="3" borderId="2" xfId="0" applyNumberFormat="1" applyFont="1" applyFill="1" applyBorder="1"/>
    <xf numFmtId="0" fontId="3" fillId="11" borderId="2" xfId="0" applyFont="1" applyFill="1" applyBorder="1"/>
    <xf numFmtId="168" fontId="3" fillId="11" borderId="2" xfId="0" applyNumberFormat="1" applyFont="1" applyFill="1" applyBorder="1"/>
    <xf numFmtId="168" fontId="3" fillId="11" borderId="5" xfId="0" applyNumberFormat="1" applyFont="1" applyFill="1" applyBorder="1"/>
    <xf numFmtId="168" fontId="3" fillId="11" borderId="6" xfId="0" applyNumberFormat="1" applyFont="1" applyFill="1" applyBorder="1"/>
    <xf numFmtId="168" fontId="3" fillId="11" borderId="7" xfId="0" applyNumberFormat="1" applyFont="1" applyFill="1" applyBorder="1"/>
    <xf numFmtId="0" fontId="16" fillId="0" borderId="2" xfId="0" applyFont="1" applyBorder="1"/>
    <xf numFmtId="164" fontId="1" fillId="0" borderId="2" xfId="0" applyNumberFormat="1" applyFont="1" applyBorder="1"/>
    <xf numFmtId="168" fontId="1" fillId="0" borderId="4" xfId="0" applyNumberFormat="1" applyFont="1" applyBorder="1"/>
    <xf numFmtId="168" fontId="1" fillId="0" borderId="3" xfId="0" applyNumberFormat="1" applyFont="1" applyBorder="1"/>
    <xf numFmtId="0" fontId="10" fillId="8" borderId="2" xfId="0" applyFont="1" applyFill="1" applyBorder="1" applyAlignment="1">
      <alignment horizontal="left" vertical="top"/>
    </xf>
    <xf numFmtId="0" fontId="6" fillId="8" borderId="2" xfId="0" applyFont="1" applyFill="1" applyBorder="1"/>
    <xf numFmtId="168" fontId="6" fillId="8" borderId="2" xfId="0" applyNumberFormat="1" applyFont="1" applyFill="1" applyBorder="1"/>
    <xf numFmtId="168" fontId="11" fillId="8" borderId="5" xfId="0" applyNumberFormat="1" applyFont="1" applyFill="1" applyBorder="1"/>
    <xf numFmtId="168" fontId="11" fillId="8" borderId="6" xfId="0" applyNumberFormat="1" applyFont="1" applyFill="1" applyBorder="1"/>
    <xf numFmtId="168" fontId="11" fillId="8" borderId="2" xfId="0" applyNumberFormat="1" applyFont="1" applyFill="1" applyBorder="1"/>
    <xf numFmtId="0" fontId="17" fillId="0" borderId="0" xfId="0" applyFont="1"/>
    <xf numFmtId="168" fontId="8" fillId="0" borderId="0" xfId="0" applyNumberFormat="1" applyFont="1"/>
    <xf numFmtId="0" fontId="16" fillId="0" borderId="0" xfId="0" applyFont="1"/>
    <xf numFmtId="0" fontId="18" fillId="0" borderId="0" xfId="0" applyFont="1"/>
    <xf numFmtId="0" fontId="5" fillId="0" borderId="0" xfId="0" applyFont="1"/>
    <xf numFmtId="168" fontId="5" fillId="0" borderId="0" xfId="0" applyNumberFormat="1" applyFont="1"/>
    <xf numFmtId="0" fontId="10" fillId="0" borderId="0" xfId="0" applyFont="1"/>
    <xf numFmtId="0" fontId="15" fillId="0" borderId="0" xfId="0" applyFont="1"/>
    <xf numFmtId="168" fontId="6" fillId="0" borderId="0" xfId="0" applyNumberFormat="1" applyFont="1"/>
    <xf numFmtId="10" fontId="11" fillId="2" borderId="0" xfId="0" applyNumberFormat="1" applyFont="1" applyFill="1"/>
    <xf numFmtId="0" fontId="6" fillId="2" borderId="0" xfId="0" applyFont="1" applyFill="1"/>
    <xf numFmtId="0" fontId="19" fillId="0" borderId="0" xfId="0" applyFont="1"/>
    <xf numFmtId="0" fontId="20" fillId="6" borderId="1" xfId="0" applyFont="1" applyFill="1" applyBorder="1"/>
    <xf numFmtId="0" fontId="20" fillId="7" borderId="1" xfId="0" applyFont="1" applyFill="1" applyBorder="1"/>
    <xf numFmtId="0" fontId="15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1" fillId="0" borderId="0" xfId="0" applyFont="1"/>
    <xf numFmtId="168" fontId="4" fillId="0" borderId="0" xfId="0" applyNumberFormat="1" applyFont="1"/>
    <xf numFmtId="10" fontId="9" fillId="2" borderId="0" xfId="0" applyNumberFormat="1" applyFont="1" applyFill="1"/>
    <xf numFmtId="0" fontId="4" fillId="2" borderId="0" xfId="0" applyFont="1" applyFill="1"/>
    <xf numFmtId="0" fontId="22" fillId="6" borderId="1" xfId="0" applyFont="1" applyFill="1" applyBorder="1"/>
    <xf numFmtId="0" fontId="17" fillId="6" borderId="1" xfId="0" applyFont="1" applyFill="1" applyBorder="1"/>
    <xf numFmtId="0" fontId="10" fillId="6" borderId="1" xfId="0" applyFont="1" applyFill="1" applyBorder="1"/>
    <xf numFmtId="0" fontId="15" fillId="4" borderId="1" xfId="0" applyFont="1" applyFill="1" applyBorder="1"/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top"/>
    </xf>
    <xf numFmtId="3" fontId="1" fillId="0" borderId="0" xfId="0" applyNumberFormat="1" applyFont="1" applyAlignment="1">
      <alignment horizontal="center" vertical="center"/>
    </xf>
    <xf numFmtId="3" fontId="23" fillId="0" borderId="0" xfId="0" applyNumberFormat="1" applyFont="1" applyAlignment="1">
      <alignment horizontal="center" vertical="center" wrapText="1"/>
    </xf>
    <xf numFmtId="169" fontId="23" fillId="0" borderId="0" xfId="0" applyNumberFormat="1" applyFont="1" applyAlignment="1">
      <alignment horizontal="center" vertical="center"/>
    </xf>
    <xf numFmtId="9" fontId="24" fillId="0" borderId="0" xfId="0" applyNumberFormat="1" applyFont="1" applyAlignment="1">
      <alignment horizontal="center" vertical="center"/>
    </xf>
    <xf numFmtId="9" fontId="23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10" fontId="24" fillId="0" borderId="0" xfId="0" applyNumberFormat="1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3" fontId="23" fillId="0" borderId="0" xfId="0" applyNumberFormat="1" applyFont="1" applyAlignment="1">
      <alignment vertical="center"/>
    </xf>
    <xf numFmtId="3" fontId="25" fillId="0" borderId="0" xfId="0" applyNumberFormat="1" applyFont="1" applyAlignment="1">
      <alignment wrapText="1"/>
    </xf>
    <xf numFmtId="169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9" fontId="25" fillId="0" borderId="0" xfId="0" applyNumberFormat="1" applyFont="1" applyAlignment="1">
      <alignment horizontal="center"/>
    </xf>
    <xf numFmtId="3" fontId="26" fillId="0" borderId="0" xfId="0" applyNumberFormat="1" applyFont="1" applyAlignment="1">
      <alignment horizontal="center"/>
    </xf>
    <xf numFmtId="10" fontId="24" fillId="0" borderId="0" xfId="0" applyNumberFormat="1" applyFont="1" applyAlignment="1">
      <alignment horizontal="center"/>
    </xf>
    <xf numFmtId="3" fontId="27" fillId="0" borderId="0" xfId="0" applyNumberFormat="1" applyFont="1" applyAlignment="1">
      <alignment horizontal="center"/>
    </xf>
    <xf numFmtId="169" fontId="27" fillId="0" borderId="0" xfId="0" applyNumberFormat="1" applyFont="1" applyAlignment="1">
      <alignment horizontal="center"/>
    </xf>
    <xf numFmtId="3" fontId="25" fillId="0" borderId="0" xfId="0" applyNumberFormat="1" applyFont="1" applyAlignment="1">
      <alignment horizontal="center"/>
    </xf>
    <xf numFmtId="3" fontId="24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9" fontId="24" fillId="0" borderId="0" xfId="0" applyNumberFormat="1" applyFont="1" applyAlignment="1">
      <alignment horizontal="center"/>
    </xf>
    <xf numFmtId="9" fontId="27" fillId="0" borderId="0" xfId="0" applyNumberFormat="1" applyFont="1" applyAlignment="1">
      <alignment horizontal="center"/>
    </xf>
    <xf numFmtId="3" fontId="24" fillId="0" borderId="0" xfId="0" applyNumberFormat="1" applyFont="1"/>
    <xf numFmtId="3" fontId="28" fillId="0" borderId="0" xfId="0" applyNumberFormat="1" applyFont="1" applyAlignment="1">
      <alignment horizontal="center" vertical="center"/>
    </xf>
    <xf numFmtId="169" fontId="25" fillId="0" borderId="0" xfId="0" applyNumberFormat="1" applyFont="1"/>
    <xf numFmtId="9" fontId="24" fillId="0" borderId="0" xfId="0" applyNumberFormat="1" applyFont="1"/>
    <xf numFmtId="10" fontId="26" fillId="0" borderId="0" xfId="0" applyNumberFormat="1" applyFont="1" applyAlignment="1">
      <alignment horizontal="center"/>
    </xf>
    <xf numFmtId="3" fontId="29" fillId="0" borderId="0" xfId="0" applyNumberFormat="1" applyFont="1" applyAlignment="1">
      <alignment horizontal="center" vertical="center"/>
    </xf>
    <xf numFmtId="3" fontId="30" fillId="0" borderId="0" xfId="0" applyNumberFormat="1" applyFont="1" applyAlignment="1">
      <alignment wrapText="1"/>
    </xf>
    <xf numFmtId="169" fontId="30" fillId="0" borderId="0" xfId="0" applyNumberFormat="1" applyFont="1"/>
    <xf numFmtId="170" fontId="31" fillId="0" borderId="0" xfId="0" applyNumberFormat="1" applyFont="1" applyAlignment="1">
      <alignment horizontal="center"/>
    </xf>
    <xf numFmtId="3" fontId="32" fillId="0" borderId="0" xfId="0" applyNumberFormat="1" applyFont="1" applyAlignment="1">
      <alignment horizontal="center"/>
    </xf>
    <xf numFmtId="9" fontId="32" fillId="0" borderId="0" xfId="0" applyNumberFormat="1" applyFont="1" applyAlignment="1">
      <alignment horizontal="center"/>
    </xf>
    <xf numFmtId="3" fontId="33" fillId="0" borderId="0" xfId="0" applyNumberFormat="1" applyFont="1" applyAlignment="1">
      <alignment horizontal="center"/>
    </xf>
    <xf numFmtId="10" fontId="33" fillId="0" borderId="0" xfId="0" applyNumberFormat="1" applyFont="1" applyAlignment="1">
      <alignment horizontal="center"/>
    </xf>
    <xf numFmtId="3" fontId="30" fillId="0" borderId="0" xfId="0" applyNumberFormat="1" applyFont="1" applyAlignment="1">
      <alignment horizontal="center"/>
    </xf>
    <xf numFmtId="169" fontId="30" fillId="0" borderId="0" xfId="0" applyNumberFormat="1" applyFont="1" applyAlignment="1">
      <alignment horizontal="center"/>
    </xf>
    <xf numFmtId="3" fontId="33" fillId="10" borderId="9" xfId="0" applyNumberFormat="1" applyFont="1" applyFill="1" applyBorder="1" applyAlignment="1">
      <alignment horizontal="center"/>
    </xf>
    <xf numFmtId="9" fontId="30" fillId="10" borderId="9" xfId="0" applyNumberFormat="1" applyFont="1" applyFill="1" applyBorder="1" applyAlignment="1">
      <alignment horizontal="center"/>
    </xf>
    <xf numFmtId="10" fontId="33" fillId="10" borderId="9" xfId="0" applyNumberFormat="1" applyFont="1" applyFill="1" applyBorder="1" applyAlignment="1">
      <alignment horizontal="center"/>
    </xf>
    <xf numFmtId="3" fontId="33" fillId="13" borderId="9" xfId="0" applyNumberFormat="1" applyFont="1" applyFill="1" applyBorder="1" applyAlignment="1">
      <alignment horizontal="center"/>
    </xf>
    <xf numFmtId="0" fontId="34" fillId="0" borderId="0" xfId="0" applyFont="1" applyAlignment="1">
      <alignment vertical="center"/>
    </xf>
    <xf numFmtId="3" fontId="30" fillId="10" borderId="10" xfId="0" applyNumberFormat="1" applyFont="1" applyFill="1" applyBorder="1" applyAlignment="1">
      <alignment horizontal="center"/>
    </xf>
    <xf numFmtId="169" fontId="30" fillId="10" borderId="11" xfId="0" applyNumberFormat="1" applyFont="1" applyFill="1" applyBorder="1" applyAlignment="1">
      <alignment horizontal="center"/>
    </xf>
    <xf numFmtId="169" fontId="30" fillId="10" borderId="10" xfId="0" applyNumberFormat="1" applyFont="1" applyFill="1" applyBorder="1" applyAlignment="1">
      <alignment horizontal="center"/>
    </xf>
    <xf numFmtId="0" fontId="28" fillId="0" borderId="0" xfId="0" applyFont="1" applyAlignment="1">
      <alignment horizontal="center" vertical="center" wrapText="1"/>
    </xf>
    <xf numFmtId="3" fontId="28" fillId="0" borderId="0" xfId="0" applyNumberFormat="1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3" fontId="28" fillId="0" borderId="0" xfId="0" applyNumberFormat="1" applyFont="1" applyAlignment="1">
      <alignment vertical="center" wrapText="1"/>
    </xf>
    <xf numFmtId="0" fontId="23" fillId="0" borderId="0" xfId="0" applyFont="1" applyAlignment="1">
      <alignment vertical="center" wrapText="1"/>
    </xf>
    <xf numFmtId="3" fontId="30" fillId="3" borderId="2" xfId="0" applyNumberFormat="1" applyFont="1" applyFill="1" applyBorder="1" applyAlignment="1">
      <alignment wrapText="1"/>
    </xf>
    <xf numFmtId="169" fontId="32" fillId="3" borderId="12" xfId="0" applyNumberFormat="1" applyFont="1" applyFill="1" applyBorder="1"/>
    <xf numFmtId="0" fontId="31" fillId="3" borderId="12" xfId="0" applyFont="1" applyFill="1" applyBorder="1" applyAlignment="1">
      <alignment horizontal="center"/>
    </xf>
    <xf numFmtId="0" fontId="32" fillId="3" borderId="12" xfId="0" applyFont="1" applyFill="1" applyBorder="1" applyAlignment="1">
      <alignment horizontal="center"/>
    </xf>
    <xf numFmtId="9" fontId="32" fillId="3" borderId="12" xfId="0" applyNumberFormat="1" applyFont="1" applyFill="1" applyBorder="1" applyAlignment="1">
      <alignment horizontal="center"/>
    </xf>
    <xf numFmtId="3" fontId="31" fillId="3" borderId="12" xfId="0" applyNumberFormat="1" applyFont="1" applyFill="1" applyBorder="1" applyAlignment="1">
      <alignment horizontal="center"/>
    </xf>
    <xf numFmtId="10" fontId="31" fillId="3" borderId="12" xfId="0" applyNumberFormat="1" applyFont="1" applyFill="1" applyBorder="1" applyAlignment="1">
      <alignment horizontal="center"/>
    </xf>
    <xf numFmtId="3" fontId="32" fillId="3" borderId="12" xfId="0" applyNumberFormat="1" applyFont="1" applyFill="1" applyBorder="1" applyAlignment="1">
      <alignment horizontal="center"/>
    </xf>
    <xf numFmtId="169" fontId="32" fillId="3" borderId="12" xfId="0" applyNumberFormat="1" applyFont="1" applyFill="1" applyBorder="1" applyAlignment="1">
      <alignment horizontal="center"/>
    </xf>
    <xf numFmtId="0" fontId="23" fillId="0" borderId="0" xfId="0" applyFont="1" applyAlignment="1">
      <alignment horizontal="center" vertical="center"/>
    </xf>
    <xf numFmtId="3" fontId="34" fillId="0" borderId="0" xfId="0" applyNumberFormat="1" applyFont="1" applyAlignment="1">
      <alignment horizontal="center" vertical="center"/>
    </xf>
    <xf numFmtId="169" fontId="32" fillId="0" borderId="13" xfId="0" applyNumberFormat="1" applyFont="1" applyBorder="1" applyAlignment="1">
      <alignment horizontal="center"/>
    </xf>
    <xf numFmtId="3" fontId="31" fillId="0" borderId="13" xfId="0" applyNumberFormat="1" applyFont="1" applyBorder="1" applyAlignment="1">
      <alignment horizontal="center"/>
    </xf>
    <xf numFmtId="3" fontId="32" fillId="0" borderId="13" xfId="0" applyNumberFormat="1" applyFont="1" applyBorder="1" applyAlignment="1">
      <alignment horizontal="center"/>
    </xf>
    <xf numFmtId="9" fontId="32" fillId="0" borderId="13" xfId="0" applyNumberFormat="1" applyFont="1" applyBorder="1" applyAlignment="1">
      <alignment horizontal="center"/>
    </xf>
    <xf numFmtId="10" fontId="31" fillId="0" borderId="13" xfId="0" applyNumberFormat="1" applyFont="1" applyBorder="1" applyAlignment="1">
      <alignment horizontal="center"/>
    </xf>
    <xf numFmtId="169" fontId="32" fillId="0" borderId="13" xfId="0" applyNumberFormat="1" applyFont="1" applyBorder="1"/>
    <xf numFmtId="169" fontId="32" fillId="0" borderId="8" xfId="0" applyNumberFormat="1" applyFont="1" applyBorder="1"/>
    <xf numFmtId="171" fontId="23" fillId="0" borderId="0" xfId="0" applyNumberFormat="1" applyFont="1" applyAlignment="1">
      <alignment vertical="center"/>
    </xf>
    <xf numFmtId="3" fontId="35" fillId="0" borderId="0" xfId="0" applyNumberFormat="1" applyFont="1" applyAlignment="1">
      <alignment horizontal="center" vertical="center"/>
    </xf>
    <xf numFmtId="169" fontId="35" fillId="0" borderId="13" xfId="0" applyNumberFormat="1" applyFont="1" applyBorder="1" applyAlignment="1">
      <alignment horizontal="right"/>
    </xf>
    <xf numFmtId="4" fontId="31" fillId="0" borderId="13" xfId="0" applyNumberFormat="1" applyFont="1" applyBorder="1" applyAlignment="1">
      <alignment horizontal="center"/>
    </xf>
    <xf numFmtId="165" fontId="35" fillId="0" borderId="13" xfId="0" applyNumberFormat="1" applyFont="1" applyBorder="1" applyAlignment="1">
      <alignment horizontal="center"/>
    </xf>
    <xf numFmtId="9" fontId="35" fillId="0" borderId="13" xfId="0" applyNumberFormat="1" applyFont="1" applyBorder="1" applyAlignment="1">
      <alignment horizontal="center"/>
    </xf>
    <xf numFmtId="3" fontId="35" fillId="0" borderId="13" xfId="0" applyNumberFormat="1" applyFont="1" applyBorder="1" applyAlignment="1">
      <alignment horizontal="center"/>
    </xf>
    <xf numFmtId="171" fontId="31" fillId="0" borderId="13" xfId="0" applyNumberFormat="1" applyFont="1" applyBorder="1" applyAlignment="1">
      <alignment horizontal="center"/>
    </xf>
    <xf numFmtId="165" fontId="36" fillId="0" borderId="0" xfId="0" applyNumberFormat="1" applyFont="1" applyAlignment="1">
      <alignment horizontal="center" vertical="center"/>
    </xf>
    <xf numFmtId="3" fontId="36" fillId="0" borderId="0" xfId="0" applyNumberFormat="1" applyFont="1" applyAlignment="1">
      <alignment horizontal="center" vertical="center"/>
    </xf>
    <xf numFmtId="171" fontId="36" fillId="0" borderId="0" xfId="0" applyNumberFormat="1" applyFont="1" applyAlignment="1">
      <alignment vertical="center"/>
    </xf>
    <xf numFmtId="3" fontId="36" fillId="0" borderId="0" xfId="0" applyNumberFormat="1" applyFont="1" applyAlignment="1">
      <alignment vertical="center"/>
    </xf>
    <xf numFmtId="0" fontId="37" fillId="0" borderId="0" xfId="0" applyFont="1"/>
    <xf numFmtId="169" fontId="32" fillId="0" borderId="13" xfId="0" applyNumberFormat="1" applyFont="1" applyBorder="1" applyAlignment="1">
      <alignment horizontal="right"/>
    </xf>
    <xf numFmtId="165" fontId="32" fillId="0" borderId="13" xfId="0" applyNumberFormat="1" applyFont="1" applyBorder="1" applyAlignment="1">
      <alignment horizontal="center"/>
    </xf>
    <xf numFmtId="165" fontId="23" fillId="0" borderId="0" xfId="0" applyNumberFormat="1" applyFont="1" applyAlignment="1">
      <alignment horizontal="center" vertical="center"/>
    </xf>
    <xf numFmtId="171" fontId="30" fillId="10" borderId="14" xfId="0" applyNumberFormat="1" applyFont="1" applyFill="1" applyBorder="1" applyAlignment="1">
      <alignment horizontal="right" wrapText="1"/>
    </xf>
    <xf numFmtId="169" fontId="32" fillId="10" borderId="12" xfId="0" applyNumberFormat="1" applyFont="1" applyFill="1" applyBorder="1" applyAlignment="1">
      <alignment horizontal="center"/>
    </xf>
    <xf numFmtId="3" fontId="31" fillId="10" borderId="12" xfId="0" applyNumberFormat="1" applyFont="1" applyFill="1" applyBorder="1" applyAlignment="1">
      <alignment horizontal="center"/>
    </xf>
    <xf numFmtId="3" fontId="32" fillId="10" borderId="12" xfId="0" applyNumberFormat="1" applyFont="1" applyFill="1" applyBorder="1" applyAlignment="1">
      <alignment horizontal="center"/>
    </xf>
    <xf numFmtId="9" fontId="32" fillId="10" borderId="12" xfId="0" applyNumberFormat="1" applyFont="1" applyFill="1" applyBorder="1" applyAlignment="1">
      <alignment horizontal="center"/>
    </xf>
    <xf numFmtId="10" fontId="31" fillId="10" borderId="12" xfId="0" applyNumberFormat="1" applyFont="1" applyFill="1" applyBorder="1" applyAlignment="1">
      <alignment horizontal="center"/>
    </xf>
    <xf numFmtId="169" fontId="30" fillId="10" borderId="12" xfId="0" applyNumberFormat="1" applyFont="1" applyFill="1" applyBorder="1" applyAlignment="1">
      <alignment horizontal="center"/>
    </xf>
    <xf numFmtId="169" fontId="30" fillId="10" borderId="12" xfId="0" applyNumberFormat="1" applyFont="1" applyFill="1" applyBorder="1" applyAlignment="1">
      <alignment horizontal="right"/>
    </xf>
    <xf numFmtId="171" fontId="28" fillId="0" borderId="0" xfId="0" applyNumberFormat="1" applyFont="1" applyAlignment="1">
      <alignment vertical="center"/>
    </xf>
    <xf numFmtId="3" fontId="30" fillId="3" borderId="14" xfId="0" applyNumberFormat="1" applyFont="1" applyFill="1" applyBorder="1" applyAlignment="1">
      <alignment wrapText="1"/>
    </xf>
    <xf numFmtId="10" fontId="33" fillId="3" borderId="12" xfId="0" applyNumberFormat="1" applyFont="1" applyFill="1" applyBorder="1" applyAlignment="1">
      <alignment horizontal="center"/>
    </xf>
    <xf numFmtId="165" fontId="31" fillId="0" borderId="13" xfId="0" applyNumberFormat="1" applyFont="1" applyBorder="1" applyAlignment="1">
      <alignment horizontal="center"/>
    </xf>
    <xf numFmtId="165" fontId="31" fillId="10" borderId="12" xfId="0" applyNumberFormat="1" applyFont="1" applyFill="1" applyBorder="1" applyAlignment="1">
      <alignment horizontal="center"/>
    </xf>
    <xf numFmtId="165" fontId="32" fillId="10" borderId="12" xfId="0" applyNumberFormat="1" applyFont="1" applyFill="1" applyBorder="1" applyAlignment="1">
      <alignment horizontal="center"/>
    </xf>
    <xf numFmtId="166" fontId="30" fillId="10" borderId="12" xfId="0" applyNumberFormat="1" applyFont="1" applyFill="1" applyBorder="1" applyAlignment="1">
      <alignment horizontal="right"/>
    </xf>
    <xf numFmtId="171" fontId="30" fillId="3" borderId="14" xfId="0" applyNumberFormat="1" applyFont="1" applyFill="1" applyBorder="1" applyAlignment="1">
      <alignment wrapText="1"/>
    </xf>
    <xf numFmtId="0" fontId="32" fillId="0" borderId="13" xfId="0" applyFont="1" applyBorder="1" applyAlignment="1">
      <alignment horizontal="center"/>
    </xf>
    <xf numFmtId="171" fontId="30" fillId="10" borderId="15" xfId="0" applyNumberFormat="1" applyFont="1" applyFill="1" applyBorder="1" applyAlignment="1">
      <alignment horizontal="right" wrapText="1"/>
    </xf>
    <xf numFmtId="165" fontId="31" fillId="3" borderId="12" xfId="0" applyNumberFormat="1" applyFont="1" applyFill="1" applyBorder="1" applyAlignment="1">
      <alignment horizontal="center"/>
    </xf>
    <xf numFmtId="165" fontId="32" fillId="3" borderId="12" xfId="0" applyNumberFormat="1" applyFont="1" applyFill="1" applyBorder="1" applyAlignment="1">
      <alignment horizontal="center"/>
    </xf>
    <xf numFmtId="171" fontId="30" fillId="5" borderId="15" xfId="0" applyNumberFormat="1" applyFont="1" applyFill="1" applyBorder="1" applyAlignment="1">
      <alignment horizontal="left" wrapText="1"/>
    </xf>
    <xf numFmtId="3" fontId="32" fillId="0" borderId="2" xfId="0" applyNumberFormat="1" applyFont="1" applyBorder="1" applyAlignment="1">
      <alignment horizontal="left" wrapText="1"/>
    </xf>
    <xf numFmtId="169" fontId="32" fillId="0" borderId="2" xfId="0" applyNumberFormat="1" applyFont="1" applyBorder="1" applyAlignment="1">
      <alignment horizontal="right"/>
    </xf>
    <xf numFmtId="0" fontId="31" fillId="0" borderId="13" xfId="0" applyFont="1" applyBorder="1" applyAlignment="1">
      <alignment horizontal="center"/>
    </xf>
    <xf numFmtId="4" fontId="1" fillId="0" borderId="0" xfId="0" applyNumberFormat="1" applyFont="1" applyAlignment="1">
      <alignment horizontal="center" vertical="center"/>
    </xf>
    <xf numFmtId="3" fontId="30" fillId="5" borderId="15" xfId="0" applyNumberFormat="1" applyFont="1" applyFill="1" applyBorder="1" applyAlignment="1">
      <alignment horizontal="left" wrapText="1"/>
    </xf>
    <xf numFmtId="0" fontId="31" fillId="0" borderId="2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9" fontId="32" fillId="0" borderId="2" xfId="0" applyNumberFormat="1" applyFont="1" applyBorder="1" applyAlignment="1">
      <alignment horizontal="center"/>
    </xf>
    <xf numFmtId="3" fontId="32" fillId="0" borderId="2" xfId="0" applyNumberFormat="1" applyFont="1" applyBorder="1" applyAlignment="1">
      <alignment horizontal="center"/>
    </xf>
    <xf numFmtId="0" fontId="31" fillId="0" borderId="2" xfId="0" applyFont="1" applyBorder="1" applyAlignment="1">
      <alignment horizontal="right"/>
    </xf>
    <xf numFmtId="0" fontId="32" fillId="0" borderId="2" xfId="0" applyFont="1" applyBorder="1" applyAlignment="1">
      <alignment horizontal="right"/>
    </xf>
    <xf numFmtId="9" fontId="32" fillId="0" borderId="2" xfId="0" applyNumberFormat="1" applyFont="1" applyBorder="1" applyAlignment="1">
      <alignment horizontal="right"/>
    </xf>
    <xf numFmtId="3" fontId="31" fillId="0" borderId="2" xfId="0" applyNumberFormat="1" applyFont="1" applyBorder="1" applyAlignment="1">
      <alignment horizontal="right"/>
    </xf>
    <xf numFmtId="10" fontId="31" fillId="0" borderId="2" xfId="0" applyNumberFormat="1" applyFont="1" applyBorder="1" applyAlignment="1">
      <alignment horizontal="right"/>
    </xf>
    <xf numFmtId="0" fontId="34" fillId="0" borderId="2" xfId="0" applyFont="1" applyBorder="1" applyAlignment="1">
      <alignment horizontal="right"/>
    </xf>
    <xf numFmtId="0" fontId="34" fillId="0" borderId="2" xfId="0" applyFont="1" applyBorder="1" applyAlignment="1">
      <alignment horizontal="center"/>
    </xf>
    <xf numFmtId="3" fontId="31" fillId="0" borderId="2" xfId="0" applyNumberFormat="1" applyFont="1" applyBorder="1" applyAlignment="1">
      <alignment horizontal="center"/>
    </xf>
    <xf numFmtId="10" fontId="31" fillId="0" borderId="2" xfId="0" applyNumberFormat="1" applyFont="1" applyBorder="1" applyAlignment="1">
      <alignment horizontal="center"/>
    </xf>
    <xf numFmtId="3" fontId="33" fillId="5" borderId="15" xfId="0" applyNumberFormat="1" applyFont="1" applyFill="1" applyBorder="1" applyAlignment="1">
      <alignment horizontal="left" wrapText="1"/>
    </xf>
    <xf numFmtId="3" fontId="31" fillId="0" borderId="2" xfId="0" applyNumberFormat="1" applyFont="1" applyBorder="1" applyAlignment="1">
      <alignment horizontal="left" wrapText="1"/>
    </xf>
    <xf numFmtId="167" fontId="31" fillId="0" borderId="0" xfId="0" applyNumberFormat="1" applyFont="1" applyAlignment="1">
      <alignment horizontal="right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wrapText="1"/>
    </xf>
    <xf numFmtId="9" fontId="31" fillId="0" borderId="2" xfId="0" applyNumberFormat="1" applyFont="1" applyBorder="1" applyAlignment="1">
      <alignment horizontal="right"/>
    </xf>
    <xf numFmtId="3" fontId="31" fillId="0" borderId="0" xfId="0" applyNumberFormat="1" applyFont="1" applyAlignment="1">
      <alignment horizontal="center"/>
    </xf>
    <xf numFmtId="10" fontId="31" fillId="0" borderId="0" xfId="0" applyNumberFormat="1" applyFont="1" applyAlignment="1">
      <alignment horizontal="center"/>
    </xf>
    <xf numFmtId="4" fontId="31" fillId="5" borderId="1" xfId="0" applyNumberFormat="1" applyFont="1" applyFill="1" applyBorder="1" applyAlignment="1">
      <alignment horizontal="right"/>
    </xf>
    <xf numFmtId="169" fontId="31" fillId="0" borderId="0" xfId="0" applyNumberFormat="1" applyFont="1" applyAlignment="1">
      <alignment horizontal="right"/>
    </xf>
    <xf numFmtId="169" fontId="31" fillId="0" borderId="2" xfId="0" applyNumberFormat="1" applyFont="1" applyBorder="1" applyAlignment="1">
      <alignment horizontal="right"/>
    </xf>
    <xf numFmtId="167" fontId="31" fillId="0" borderId="16" xfId="0" applyNumberFormat="1" applyFont="1" applyBorder="1" applyAlignment="1">
      <alignment horizontal="right"/>
    </xf>
    <xf numFmtId="0" fontId="31" fillId="0" borderId="16" xfId="0" applyFont="1" applyBorder="1" applyAlignment="1">
      <alignment wrapText="1"/>
    </xf>
    <xf numFmtId="169" fontId="6" fillId="0" borderId="0" xfId="0" applyNumberFormat="1" applyFont="1"/>
    <xf numFmtId="10" fontId="4" fillId="0" borderId="0" xfId="0" applyNumberFormat="1" applyFont="1"/>
    <xf numFmtId="3" fontId="25" fillId="10" borderId="14" xfId="0" applyNumberFormat="1" applyFont="1" applyFill="1" applyBorder="1" applyAlignment="1">
      <alignment horizontal="right" wrapText="1"/>
    </xf>
    <xf numFmtId="169" fontId="27" fillId="10" borderId="12" xfId="0" applyNumberFormat="1" applyFont="1" applyFill="1" applyBorder="1" applyAlignment="1">
      <alignment horizontal="center"/>
    </xf>
    <xf numFmtId="9" fontId="24" fillId="10" borderId="12" xfId="0" applyNumberFormat="1" applyFont="1" applyFill="1" applyBorder="1" applyAlignment="1">
      <alignment horizontal="center"/>
    </xf>
    <xf numFmtId="9" fontId="27" fillId="10" borderId="12" xfId="0" applyNumberFormat="1" applyFont="1" applyFill="1" applyBorder="1" applyAlignment="1">
      <alignment horizontal="center"/>
    </xf>
    <xf numFmtId="3" fontId="24" fillId="10" borderId="12" xfId="0" applyNumberFormat="1" applyFont="1" applyFill="1" applyBorder="1" applyAlignment="1">
      <alignment horizontal="center"/>
    </xf>
    <xf numFmtId="10" fontId="24" fillId="10" borderId="12" xfId="0" applyNumberFormat="1" applyFont="1" applyFill="1" applyBorder="1" applyAlignment="1">
      <alignment horizontal="center"/>
    </xf>
    <xf numFmtId="3" fontId="27" fillId="10" borderId="12" xfId="0" applyNumberFormat="1" applyFont="1" applyFill="1" applyBorder="1" applyAlignment="1">
      <alignment horizontal="center"/>
    </xf>
    <xf numFmtId="169" fontId="25" fillId="10" borderId="12" xfId="0" applyNumberFormat="1" applyFont="1" applyFill="1" applyBorder="1" applyAlignment="1">
      <alignment horizontal="right"/>
    </xf>
    <xf numFmtId="166" fontId="25" fillId="10" borderId="12" xfId="0" applyNumberFormat="1" applyFont="1" applyFill="1" applyBorder="1" applyAlignment="1">
      <alignment horizontal="right"/>
    </xf>
    <xf numFmtId="169" fontId="27" fillId="0" borderId="0" xfId="0" applyNumberFormat="1" applyFont="1"/>
    <xf numFmtId="3" fontId="24" fillId="0" borderId="13" xfId="0" applyNumberFormat="1" applyFont="1" applyBorder="1" applyAlignment="1">
      <alignment horizontal="center"/>
    </xf>
    <xf numFmtId="169" fontId="27" fillId="0" borderId="13" xfId="0" applyNumberFormat="1" applyFont="1" applyBorder="1" applyAlignment="1">
      <alignment horizontal="center"/>
    </xf>
    <xf numFmtId="169" fontId="27" fillId="0" borderId="13" xfId="0" applyNumberFormat="1" applyFont="1" applyBorder="1"/>
    <xf numFmtId="3" fontId="25" fillId="3" borderId="2" xfId="0" applyNumberFormat="1" applyFont="1" applyFill="1" applyBorder="1" applyAlignment="1">
      <alignment horizontal="right" wrapText="1"/>
    </xf>
    <xf numFmtId="3" fontId="24" fillId="3" borderId="17" xfId="0" applyNumberFormat="1" applyFont="1" applyFill="1" applyBorder="1" applyAlignment="1">
      <alignment horizontal="center"/>
    </xf>
    <xf numFmtId="10" fontId="24" fillId="3" borderId="17" xfId="0" applyNumberFormat="1" applyFont="1" applyFill="1" applyBorder="1" applyAlignment="1">
      <alignment horizontal="center"/>
    </xf>
    <xf numFmtId="169" fontId="25" fillId="3" borderId="17" xfId="0" applyNumberFormat="1" applyFont="1" applyFill="1" applyBorder="1" applyAlignment="1">
      <alignment horizontal="right"/>
    </xf>
    <xf numFmtId="166" fontId="25" fillId="3" borderId="17" xfId="0" applyNumberFormat="1" applyFont="1" applyFill="1" applyBorder="1" applyAlignment="1">
      <alignment horizontal="center"/>
    </xf>
    <xf numFmtId="169" fontId="25" fillId="3" borderId="17" xfId="0" applyNumberFormat="1" applyFont="1" applyFill="1" applyBorder="1" applyAlignment="1">
      <alignment horizontal="center"/>
    </xf>
    <xf numFmtId="169" fontId="25" fillId="3" borderId="2" xfId="0" applyNumberFormat="1" applyFont="1" applyFill="1" applyBorder="1" applyAlignment="1">
      <alignment horizontal="right"/>
    </xf>
    <xf numFmtId="3" fontId="25" fillId="10" borderId="2" xfId="0" applyNumberFormat="1" applyFont="1" applyFill="1" applyBorder="1" applyAlignment="1">
      <alignment horizontal="right" wrapText="1"/>
    </xf>
    <xf numFmtId="3" fontId="24" fillId="10" borderId="17" xfId="0" applyNumberFormat="1" applyFont="1" applyFill="1" applyBorder="1" applyAlignment="1">
      <alignment horizontal="center"/>
    </xf>
    <xf numFmtId="10" fontId="24" fillId="10" borderId="17" xfId="0" applyNumberFormat="1" applyFont="1" applyFill="1" applyBorder="1" applyAlignment="1">
      <alignment horizontal="center"/>
    </xf>
    <xf numFmtId="169" fontId="25" fillId="10" borderId="2" xfId="0" applyNumberFormat="1" applyFont="1" applyFill="1" applyBorder="1" applyAlignment="1">
      <alignment horizontal="center"/>
    </xf>
    <xf numFmtId="166" fontId="25" fillId="10" borderId="2" xfId="0" applyNumberFormat="1" applyFont="1" applyFill="1" applyBorder="1" applyAlignment="1">
      <alignment horizontal="center"/>
    </xf>
    <xf numFmtId="3" fontId="38" fillId="0" borderId="0" xfId="0" applyNumberFormat="1" applyFont="1" applyAlignment="1">
      <alignment wrapText="1"/>
    </xf>
    <xf numFmtId="0" fontId="34" fillId="0" borderId="18" xfId="0" applyFont="1" applyBorder="1" applyAlignment="1">
      <alignment wrapText="1"/>
    </xf>
    <xf numFmtId="0" fontId="34" fillId="0" borderId="0" xfId="0" applyFont="1" applyAlignment="1">
      <alignment wrapText="1"/>
    </xf>
    <xf numFmtId="0" fontId="34" fillId="0" borderId="0" xfId="0" applyFont="1" applyAlignment="1">
      <alignment horizontal="center"/>
    </xf>
    <xf numFmtId="167" fontId="34" fillId="0" borderId="0" xfId="0" applyNumberFormat="1" applyFont="1" applyAlignment="1">
      <alignment horizontal="right"/>
    </xf>
    <xf numFmtId="167" fontId="34" fillId="0" borderId="19" xfId="0" applyNumberFormat="1" applyFont="1" applyBorder="1" applyAlignment="1">
      <alignment horizontal="right"/>
    </xf>
    <xf numFmtId="0" fontId="34" fillId="0" borderId="20" xfId="0" applyFont="1" applyBorder="1"/>
    <xf numFmtId="0" fontId="34" fillId="0" borderId="16" xfId="0" applyFont="1" applyBorder="1" applyAlignment="1">
      <alignment wrapText="1"/>
    </xf>
    <xf numFmtId="0" fontId="34" fillId="0" borderId="16" xfId="0" applyFont="1" applyBorder="1" applyAlignment="1">
      <alignment horizontal="center"/>
    </xf>
    <xf numFmtId="167" fontId="34" fillId="0" borderId="16" xfId="0" applyNumberFormat="1" applyFont="1" applyBorder="1" applyAlignment="1">
      <alignment horizontal="right"/>
    </xf>
    <xf numFmtId="167" fontId="34" fillId="0" borderId="21" xfId="0" applyNumberFormat="1" applyFont="1" applyBorder="1" applyAlignment="1">
      <alignment horizontal="right"/>
    </xf>
    <xf numFmtId="169" fontId="1" fillId="0" borderId="0" xfId="0" applyNumberFormat="1" applyFont="1"/>
    <xf numFmtId="3" fontId="1" fillId="0" borderId="0" xfId="0" applyNumberFormat="1" applyFont="1"/>
    <xf numFmtId="172" fontId="40" fillId="14" borderId="0" xfId="2" applyNumberFormat="1"/>
    <xf numFmtId="0" fontId="40" fillId="14" borderId="0" xfId="2"/>
    <xf numFmtId="172" fontId="8" fillId="2" borderId="0" xfId="0" applyNumberFormat="1" applyFont="1" applyFill="1"/>
    <xf numFmtId="9" fontId="8" fillId="2" borderId="0" xfId="1" applyFont="1" applyFill="1"/>
    <xf numFmtId="9" fontId="0" fillId="0" borderId="0" xfId="1" applyFont="1"/>
    <xf numFmtId="0" fontId="11" fillId="0" borderId="0" xfId="0" applyFont="1" applyAlignment="1">
      <alignment horizontal="left"/>
    </xf>
    <xf numFmtId="3" fontId="30" fillId="10" borderId="8" xfId="0" applyNumberFormat="1" applyFont="1" applyFill="1" applyBorder="1" applyAlignment="1">
      <alignment horizontal="center" wrapText="1"/>
    </xf>
    <xf numFmtId="3" fontId="33" fillId="10" borderId="8" xfId="0" applyNumberFormat="1" applyFont="1" applyFill="1" applyBorder="1" applyAlignment="1">
      <alignment horizontal="center"/>
    </xf>
    <xf numFmtId="2" fontId="28" fillId="0" borderId="0" xfId="0" applyNumberFormat="1" applyFont="1" applyAlignment="1">
      <alignment horizontal="center" vertical="center" wrapText="1"/>
    </xf>
    <xf numFmtId="3" fontId="28" fillId="0" borderId="0" xfId="0" applyNumberFormat="1" applyFont="1" applyAlignment="1">
      <alignment horizontal="center" vertical="center"/>
    </xf>
    <xf numFmtId="3" fontId="28" fillId="0" borderId="0" xfId="0" applyNumberFormat="1" applyFont="1" applyAlignment="1">
      <alignment horizontal="center" vertical="center" wrapText="1"/>
    </xf>
    <xf numFmtId="0" fontId="0" fillId="0" borderId="0" xfId="0" applyAlignment="1"/>
    <xf numFmtId="0" fontId="8" fillId="0" borderId="0" xfId="0" applyFont="1"/>
    <xf numFmtId="168" fontId="10" fillId="6" borderId="17" xfId="0" applyNumberFormat="1" applyFont="1" applyFill="1" applyBorder="1" applyAlignment="1">
      <alignment horizontal="center"/>
    </xf>
    <xf numFmtId="168" fontId="6" fillId="0" borderId="17" xfId="0" applyNumberFormat="1" applyFont="1" applyBorder="1"/>
    <xf numFmtId="168" fontId="11" fillId="11" borderId="17" xfId="0" applyNumberFormat="1" applyFont="1" applyFill="1" applyBorder="1"/>
    <xf numFmtId="168" fontId="1" fillId="0" borderId="17" xfId="0" applyNumberFormat="1" applyFont="1" applyBorder="1"/>
    <xf numFmtId="168" fontId="1" fillId="12" borderId="17" xfId="0" applyNumberFormat="1" applyFont="1" applyFill="1" applyBorder="1"/>
    <xf numFmtId="167" fontId="6" fillId="0" borderId="17" xfId="0" applyNumberFormat="1" applyFont="1" applyBorder="1"/>
    <xf numFmtId="3" fontId="6" fillId="0" borderId="17" xfId="0" applyNumberFormat="1" applyFont="1" applyBorder="1"/>
    <xf numFmtId="168" fontId="1" fillId="0" borderId="17" xfId="0" applyNumberFormat="1" applyFont="1" applyBorder="1" applyAlignment="1">
      <alignment horizontal="left"/>
    </xf>
    <xf numFmtId="167" fontId="1" fillId="0" borderId="17" xfId="0" applyNumberFormat="1" applyFont="1" applyBorder="1" applyAlignment="1">
      <alignment horizontal="left"/>
    </xf>
    <xf numFmtId="3" fontId="1" fillId="0" borderId="17" xfId="0" applyNumberFormat="1" applyFont="1" applyBorder="1" applyAlignment="1">
      <alignment horizontal="left"/>
    </xf>
    <xf numFmtId="164" fontId="1" fillId="0" borderId="17" xfId="0" applyNumberFormat="1" applyFont="1" applyBorder="1" applyAlignment="1">
      <alignment horizontal="left"/>
    </xf>
    <xf numFmtId="1" fontId="6" fillId="0" borderId="17" xfId="0" applyNumberFormat="1" applyFont="1" applyBorder="1"/>
    <xf numFmtId="0" fontId="6" fillId="0" borderId="17" xfId="0" applyFont="1" applyBorder="1"/>
    <xf numFmtId="164" fontId="6" fillId="0" borderId="17" xfId="0" applyNumberFormat="1" applyFont="1" applyBorder="1"/>
    <xf numFmtId="9" fontId="6" fillId="0" borderId="17" xfId="0" applyNumberFormat="1" applyFont="1" applyBorder="1"/>
    <xf numFmtId="168" fontId="11" fillId="3" borderId="17" xfId="0" applyNumberFormat="1" applyFont="1" applyFill="1" applyBorder="1"/>
    <xf numFmtId="168" fontId="3" fillId="11" borderId="17" xfId="0" applyNumberFormat="1" applyFont="1" applyFill="1" applyBorder="1"/>
    <xf numFmtId="168" fontId="11" fillId="8" borderId="17" xfId="0" applyNumberFormat="1" applyFont="1" applyFill="1" applyBorder="1"/>
    <xf numFmtId="169" fontId="30" fillId="10" borderId="9" xfId="0" applyNumberFormat="1" applyFont="1" applyFill="1" applyBorder="1" applyAlignment="1">
      <alignment horizontal="center"/>
    </xf>
    <xf numFmtId="3" fontId="30" fillId="10" borderId="9" xfId="0" applyNumberFormat="1" applyFont="1" applyFill="1" applyBorder="1" applyAlignment="1">
      <alignment horizontal="center"/>
    </xf>
    <xf numFmtId="3" fontId="30" fillId="10" borderId="4" xfId="0" applyNumberFormat="1" applyFont="1" applyFill="1" applyBorder="1"/>
    <xf numFmtId="169" fontId="30" fillId="10" borderId="4" xfId="0" applyNumberFormat="1" applyFont="1" applyFill="1" applyBorder="1" applyAlignment="1">
      <alignment horizontal="center"/>
    </xf>
    <xf numFmtId="169" fontId="30" fillId="10" borderId="4" xfId="0" applyNumberFormat="1" applyFont="1" applyFill="1" applyBorder="1"/>
    <xf numFmtId="0" fontId="2" fillId="0" borderId="15" xfId="0" applyFont="1" applyBorder="1" applyAlignment="1"/>
    <xf numFmtId="0" fontId="2" fillId="0" borderId="13" xfId="0" applyFont="1" applyBorder="1" applyAlignment="1"/>
    <xf numFmtId="9" fontId="32" fillId="10" borderId="13" xfId="0" applyNumberFormat="1" applyFont="1" applyFill="1" applyBorder="1" applyAlignment="1">
      <alignment horizontal="center"/>
    </xf>
    <xf numFmtId="10" fontId="31" fillId="10" borderId="13" xfId="0" applyNumberFormat="1" applyFont="1" applyFill="1" applyBorder="1" applyAlignment="1">
      <alignment horizontal="center"/>
    </xf>
    <xf numFmtId="0" fontId="31" fillId="13" borderId="13" xfId="0" applyFont="1" applyFill="1" applyBorder="1" applyAlignment="1">
      <alignment horizontal="center"/>
    </xf>
    <xf numFmtId="169" fontId="32" fillId="3" borderId="13" xfId="0" applyNumberFormat="1" applyFont="1" applyFill="1" applyBorder="1" applyAlignment="1">
      <alignment horizontal="center"/>
    </xf>
    <xf numFmtId="3" fontId="30" fillId="0" borderId="15" xfId="0" applyNumberFormat="1" applyFont="1" applyBorder="1" applyAlignment="1">
      <alignment horizontal="left" wrapText="1"/>
    </xf>
    <xf numFmtId="171" fontId="35" fillId="0" borderId="15" xfId="0" applyNumberFormat="1" applyFont="1" applyBorder="1" applyAlignment="1">
      <alignment horizontal="left" wrapText="1"/>
    </xf>
    <xf numFmtId="169" fontId="35" fillId="0" borderId="15" xfId="0" applyNumberFormat="1" applyFont="1" applyBorder="1" applyAlignment="1">
      <alignment horizontal="right"/>
    </xf>
    <xf numFmtId="171" fontId="32" fillId="0" borderId="15" xfId="0" applyNumberFormat="1" applyFont="1" applyBorder="1" applyAlignment="1">
      <alignment horizontal="left" wrapText="1"/>
    </xf>
    <xf numFmtId="169" fontId="32" fillId="0" borderId="15" xfId="0" applyNumberFormat="1" applyFont="1" applyBorder="1" applyAlignment="1">
      <alignment horizontal="right"/>
    </xf>
    <xf numFmtId="171" fontId="30" fillId="0" borderId="15" xfId="0" applyNumberFormat="1" applyFont="1" applyBorder="1" applyAlignment="1">
      <alignment wrapText="1"/>
    </xf>
    <xf numFmtId="3" fontId="32" fillId="0" borderId="15" xfId="0" applyNumberFormat="1" applyFont="1" applyBorder="1" applyAlignment="1">
      <alignment horizontal="left" wrapText="1"/>
    </xf>
    <xf numFmtId="171" fontId="30" fillId="0" borderId="15" xfId="0" applyNumberFormat="1" applyFont="1" applyBorder="1" applyAlignment="1">
      <alignment horizontal="left" wrapText="1"/>
    </xf>
    <xf numFmtId="169" fontId="32" fillId="5" borderId="13" xfId="0" applyNumberFormat="1" applyFont="1" applyFill="1" applyBorder="1"/>
    <xf numFmtId="165" fontId="31" fillId="5" borderId="13" xfId="0" applyNumberFormat="1" applyFont="1" applyFill="1" applyBorder="1" applyAlignment="1">
      <alignment horizontal="center"/>
    </xf>
    <xf numFmtId="165" fontId="32" fillId="5" borderId="13" xfId="0" applyNumberFormat="1" applyFont="1" applyFill="1" applyBorder="1" applyAlignment="1">
      <alignment horizontal="center"/>
    </xf>
    <xf numFmtId="9" fontId="32" fillId="5" borderId="13" xfId="0" applyNumberFormat="1" applyFont="1" applyFill="1" applyBorder="1" applyAlignment="1">
      <alignment horizontal="center"/>
    </xf>
    <xf numFmtId="3" fontId="31" fillId="5" borderId="13" xfId="0" applyNumberFormat="1" applyFont="1" applyFill="1" applyBorder="1" applyAlignment="1">
      <alignment horizontal="center"/>
    </xf>
    <xf numFmtId="10" fontId="31" fillId="5" borderId="13" xfId="0" applyNumberFormat="1" applyFont="1" applyFill="1" applyBorder="1" applyAlignment="1">
      <alignment horizontal="center"/>
    </xf>
    <xf numFmtId="3" fontId="32" fillId="5" borderId="13" xfId="0" applyNumberFormat="1" applyFont="1" applyFill="1" applyBorder="1" applyAlignment="1">
      <alignment horizontal="center"/>
    </xf>
    <xf numFmtId="169" fontId="30" fillId="5" borderId="13" xfId="0" applyNumberFormat="1" applyFont="1" applyFill="1" applyBorder="1" applyAlignment="1">
      <alignment horizontal="right"/>
    </xf>
    <xf numFmtId="166" fontId="30" fillId="5" borderId="13" xfId="0" applyNumberFormat="1" applyFont="1" applyFill="1" applyBorder="1" applyAlignment="1">
      <alignment horizontal="right"/>
    </xf>
    <xf numFmtId="9" fontId="31" fillId="5" borderId="13" xfId="0" applyNumberFormat="1" applyFont="1" applyFill="1" applyBorder="1" applyAlignment="1">
      <alignment horizontal="center"/>
    </xf>
    <xf numFmtId="169" fontId="31" fillId="5" borderId="13" xfId="0" applyNumberFormat="1" applyFont="1" applyFill="1" applyBorder="1"/>
    <xf numFmtId="169" fontId="33" fillId="5" borderId="13" xfId="0" applyNumberFormat="1" applyFont="1" applyFill="1" applyBorder="1" applyAlignment="1">
      <alignment horizontal="right"/>
    </xf>
    <xf numFmtId="166" fontId="33" fillId="5" borderId="13" xfId="0" applyNumberFormat="1" applyFont="1" applyFill="1" applyBorder="1" applyAlignment="1">
      <alignment horizontal="right"/>
    </xf>
    <xf numFmtId="3" fontId="38" fillId="0" borderId="15" xfId="0" applyNumberFormat="1" applyFont="1" applyBorder="1" applyAlignment="1">
      <alignment wrapText="1"/>
    </xf>
    <xf numFmtId="10" fontId="24" fillId="10" borderId="13" xfId="0" applyNumberFormat="1" applyFont="1" applyFill="1" applyBorder="1" applyAlignment="1">
      <alignment horizontal="center"/>
    </xf>
    <xf numFmtId="169" fontId="27" fillId="0" borderId="15" xfId="0" applyNumberFormat="1" applyFont="1" applyBorder="1" applyAlignment="1">
      <alignment horizontal="center"/>
    </xf>
    <xf numFmtId="3" fontId="24" fillId="10" borderId="13" xfId="0" applyNumberFormat="1" applyFont="1" applyFill="1" applyBorder="1" applyAlignment="1">
      <alignment horizontal="center"/>
    </xf>
    <xf numFmtId="169" fontId="25" fillId="3" borderId="4" xfId="0" applyNumberFormat="1" applyFont="1" applyFill="1" applyBorder="1"/>
    <xf numFmtId="9" fontId="26" fillId="3" borderId="4" xfId="0" applyNumberFormat="1" applyFont="1" applyFill="1" applyBorder="1" applyAlignment="1">
      <alignment horizontal="center"/>
    </xf>
    <xf numFmtId="9" fontId="25" fillId="3" borderId="4" xfId="0" applyNumberFormat="1" applyFont="1" applyFill="1" applyBorder="1" applyAlignment="1">
      <alignment horizontal="center"/>
    </xf>
    <xf numFmtId="3" fontId="27" fillId="3" borderId="4" xfId="0" applyNumberFormat="1" applyFont="1" applyFill="1" applyBorder="1" applyAlignment="1">
      <alignment horizontal="center"/>
    </xf>
    <xf numFmtId="3" fontId="27" fillId="0" borderId="15" xfId="0" applyNumberFormat="1" applyFont="1" applyBorder="1" applyAlignment="1">
      <alignment wrapText="1"/>
    </xf>
    <xf numFmtId="169" fontId="25" fillId="10" borderId="4" xfId="0" applyNumberFormat="1" applyFont="1" applyFill="1" applyBorder="1"/>
    <xf numFmtId="9" fontId="26" fillId="10" borderId="4" xfId="0" applyNumberFormat="1" applyFont="1" applyFill="1" applyBorder="1" applyAlignment="1">
      <alignment horizontal="center"/>
    </xf>
    <xf numFmtId="9" fontId="25" fillId="10" borderId="4" xfId="0" applyNumberFormat="1" applyFont="1" applyFill="1" applyBorder="1" applyAlignment="1">
      <alignment horizontal="center"/>
    </xf>
    <xf numFmtId="3" fontId="27" fillId="10" borderId="4" xfId="0" applyNumberFormat="1" applyFont="1" applyFill="1" applyBorder="1" applyAlignment="1">
      <alignment horizontal="center"/>
    </xf>
  </cellXfs>
  <cellStyles count="3">
    <cellStyle name="Good" xfId="2" builtinId="26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21" Type="http://schemas.openxmlformats.org/officeDocument/2006/relationships/customXml" Target="../customXml/item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15" Type="http://customschemas.google.com/relationships/workbookmetadata" Target="metadata"/><Relationship Id="rId19" Type="http://schemas.openxmlformats.org/officeDocument/2006/relationships/calcChain" Target="calcChain.xml"/><Relationship Id="rId22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0</xdr:colOff>
      <xdr:row>3</xdr:row>
      <xdr:rowOff>66675</xdr:rowOff>
    </xdr:from>
    <xdr:ext cx="276225" cy="9906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5212650" y="3289463"/>
          <a:ext cx="266700" cy="981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S1143"/>
  <sheetViews>
    <sheetView tabSelected="1" topLeftCell="I177" zoomScale="60" zoomScaleNormal="60" workbookViewId="0">
      <selection activeCell="N204" sqref="N204"/>
    </sheetView>
  </sheetViews>
  <sheetFormatPr defaultColWidth="14.33203125" defaultRowHeight="15" customHeight="1"/>
  <cols>
    <col min="1" max="1" width="79.6640625" customWidth="1"/>
    <col min="2" max="2" width="15.6640625" customWidth="1"/>
    <col min="3" max="3" width="11.1640625" bestFit="1" customWidth="1"/>
    <col min="12" max="12" width="8.33203125" customWidth="1"/>
    <col min="13" max="13" width="24.83203125" customWidth="1"/>
    <col min="17" max="17" width="8.83203125" customWidth="1"/>
    <col min="18" max="18" width="5.83203125" customWidth="1"/>
  </cols>
  <sheetData>
    <row r="1" spans="1:15" ht="12.75" customHeight="1">
      <c r="A1" s="6" t="s">
        <v>0</v>
      </c>
      <c r="B1" s="301" t="s">
        <v>1</v>
      </c>
      <c r="C1" s="307"/>
      <c r="D1" s="307"/>
      <c r="E1" s="307"/>
      <c r="F1" s="307"/>
      <c r="G1" s="307"/>
      <c r="H1" s="307"/>
      <c r="I1" s="307"/>
      <c r="J1" s="307"/>
      <c r="K1" s="308"/>
      <c r="L1" s="7"/>
      <c r="M1" s="8"/>
      <c r="N1" s="8"/>
      <c r="O1" s="8"/>
    </row>
    <row r="2" spans="1:15" ht="12.75" customHeight="1">
      <c r="A2" s="9"/>
      <c r="B2" s="308"/>
      <c r="C2" s="10"/>
      <c r="D2" s="11">
        <v>2024</v>
      </c>
      <c r="E2" s="308"/>
      <c r="F2" s="10"/>
      <c r="G2" s="11">
        <v>2025</v>
      </c>
      <c r="H2" s="308"/>
      <c r="I2" s="10"/>
      <c r="J2" s="10">
        <v>2026</v>
      </c>
      <c r="K2" s="308"/>
      <c r="L2" s="7"/>
      <c r="M2" s="8"/>
      <c r="N2" s="8"/>
      <c r="O2" s="8"/>
    </row>
    <row r="3" spans="1:15" ht="15" customHeight="1">
      <c r="A3" s="12"/>
      <c r="B3" s="13" t="s">
        <v>2</v>
      </c>
      <c r="C3" s="14" t="s">
        <v>3</v>
      </c>
      <c r="D3" s="15" t="s">
        <v>4</v>
      </c>
      <c r="E3" s="16" t="s">
        <v>5</v>
      </c>
      <c r="F3" s="14" t="s">
        <v>3</v>
      </c>
      <c r="G3" s="15" t="s">
        <v>4</v>
      </c>
      <c r="H3" s="309" t="s">
        <v>5</v>
      </c>
      <c r="I3" s="14" t="s">
        <v>3</v>
      </c>
      <c r="J3" s="15" t="s">
        <v>4</v>
      </c>
      <c r="K3" s="17" t="s">
        <v>6</v>
      </c>
      <c r="L3" s="18" t="s">
        <v>7</v>
      </c>
      <c r="M3" s="8"/>
      <c r="N3" s="19"/>
      <c r="O3" s="8"/>
    </row>
    <row r="4" spans="1:15" ht="12.75" customHeight="1">
      <c r="A4" s="20"/>
      <c r="B4" s="21"/>
      <c r="C4" s="22"/>
      <c r="D4" s="23"/>
      <c r="E4" s="24"/>
      <c r="F4" s="22"/>
      <c r="G4" s="23"/>
      <c r="H4" s="310"/>
      <c r="I4" s="22"/>
      <c r="J4" s="23"/>
      <c r="K4" s="25"/>
      <c r="L4" s="7"/>
      <c r="M4" s="8"/>
      <c r="N4" s="8"/>
      <c r="O4" s="8"/>
    </row>
    <row r="5" spans="1:15" ht="12.75" customHeight="1">
      <c r="A5" s="26" t="s">
        <v>8</v>
      </c>
      <c r="B5" s="27"/>
      <c r="C5" s="28"/>
      <c r="D5" s="29">
        <f>+D7+D63+D90+D114</f>
        <v>490660.6501451931</v>
      </c>
      <c r="E5" s="30"/>
      <c r="F5" s="28"/>
      <c r="G5" s="29">
        <f>+G7+G63+G90+G114</f>
        <v>234616.87361490505</v>
      </c>
      <c r="H5" s="311"/>
      <c r="I5" s="28"/>
      <c r="J5" s="29">
        <f t="shared" ref="J5:K5" si="0">+J7+J63+J90+J114</f>
        <v>118287.73815886369</v>
      </c>
      <c r="K5" s="29">
        <f t="shared" si="0"/>
        <v>843565.26191896177</v>
      </c>
      <c r="L5" s="7">
        <f>K5/K196</f>
        <v>0.84356526186906444</v>
      </c>
      <c r="M5" s="8"/>
      <c r="N5" s="8"/>
      <c r="O5" s="8"/>
    </row>
    <row r="6" spans="1:15" ht="25.5" customHeight="1">
      <c r="A6" s="31" t="s">
        <v>9</v>
      </c>
      <c r="B6" s="32"/>
      <c r="C6" s="33"/>
      <c r="D6" s="34"/>
      <c r="E6" s="35"/>
      <c r="F6" s="33"/>
      <c r="G6" s="34"/>
      <c r="H6" s="312"/>
      <c r="I6" s="33"/>
      <c r="J6" s="34"/>
      <c r="K6" s="36"/>
      <c r="L6" s="7"/>
      <c r="M6" s="8"/>
      <c r="N6" s="8"/>
      <c r="O6" s="8"/>
    </row>
    <row r="7" spans="1:15" ht="32.25" customHeight="1">
      <c r="A7" s="37" t="s">
        <v>10</v>
      </c>
      <c r="B7" s="38"/>
      <c r="C7" s="39"/>
      <c r="D7" s="40">
        <f>+SUM(D8:D62)</f>
        <v>202914.21467762435</v>
      </c>
      <c r="E7" s="41"/>
      <c r="F7" s="39"/>
      <c r="G7" s="40">
        <f>+SUM(G8:G62)</f>
        <v>44492.583602726496</v>
      </c>
      <c r="H7" s="313"/>
      <c r="I7" s="39"/>
      <c r="J7" s="40">
        <f t="shared" ref="J7:K7" si="1">+SUM(J8:J62)</f>
        <v>0</v>
      </c>
      <c r="K7" s="42">
        <f t="shared" si="1"/>
        <v>247406.79828035081</v>
      </c>
      <c r="L7" s="7">
        <f>K7/$K$5</f>
        <v>0.293287086902493</v>
      </c>
      <c r="M7" s="8"/>
      <c r="N7" s="8"/>
      <c r="O7" s="8"/>
    </row>
    <row r="8" spans="1:15" ht="12.75" customHeight="1">
      <c r="A8" s="43" t="s">
        <v>11</v>
      </c>
      <c r="B8" s="21"/>
      <c r="C8" s="22"/>
      <c r="D8" s="23"/>
      <c r="E8" s="310"/>
      <c r="F8" s="22"/>
      <c r="G8" s="23"/>
      <c r="H8" s="310"/>
      <c r="I8" s="22"/>
      <c r="J8" s="23"/>
      <c r="K8" s="25"/>
      <c r="L8" s="7"/>
      <c r="M8" s="8"/>
      <c r="N8" s="8"/>
      <c r="O8" s="8"/>
    </row>
    <row r="9" spans="1:15" ht="12.75" customHeight="1">
      <c r="A9" s="44" t="s">
        <v>12</v>
      </c>
      <c r="B9" s="45">
        <v>1</v>
      </c>
      <c r="C9" s="46">
        <v>3811.2254309352597</v>
      </c>
      <c r="D9" s="47">
        <v>3811.2254309352597</v>
      </c>
      <c r="E9" s="314">
        <v>0</v>
      </c>
      <c r="F9" s="46">
        <v>3811.2254309352597</v>
      </c>
      <c r="G9" s="47">
        <v>0</v>
      </c>
      <c r="H9" s="315">
        <v>0</v>
      </c>
      <c r="I9" s="46">
        <v>3811.2254309352597</v>
      </c>
      <c r="J9" s="47">
        <v>0</v>
      </c>
      <c r="K9" s="25">
        <v>3811.2254309352597</v>
      </c>
      <c r="L9" s="7"/>
      <c r="M9" s="8"/>
      <c r="N9" s="8"/>
      <c r="O9" s="8"/>
    </row>
    <row r="10" spans="1:15" ht="12.75" customHeight="1">
      <c r="A10" s="44" t="s">
        <v>13</v>
      </c>
      <c r="B10" s="45">
        <v>1</v>
      </c>
      <c r="C10" s="46">
        <v>6860.2057756834674</v>
      </c>
      <c r="D10" s="47">
        <v>6860.2057756834674</v>
      </c>
      <c r="E10" s="314">
        <v>0</v>
      </c>
      <c r="F10" s="46">
        <v>6860.2057756834674</v>
      </c>
      <c r="G10" s="47">
        <v>0</v>
      </c>
      <c r="H10" s="315">
        <v>0</v>
      </c>
      <c r="I10" s="46">
        <v>6860.2057756834674</v>
      </c>
      <c r="J10" s="47">
        <v>0</v>
      </c>
      <c r="K10" s="25">
        <v>6860.2057756834674</v>
      </c>
      <c r="L10" s="7"/>
      <c r="M10" s="8"/>
      <c r="N10" s="8"/>
      <c r="O10" s="8"/>
    </row>
    <row r="11" spans="1:15" ht="12.75" customHeight="1">
      <c r="A11" s="44" t="s">
        <v>14</v>
      </c>
      <c r="B11" s="45">
        <v>1</v>
      </c>
      <c r="C11" s="46">
        <v>1143.3676292805778</v>
      </c>
      <c r="D11" s="47">
        <v>1143.3676292805778</v>
      </c>
      <c r="E11" s="314">
        <v>4</v>
      </c>
      <c r="F11" s="46">
        <v>1143.3676292805778</v>
      </c>
      <c r="G11" s="47">
        <v>4573.4705171223113</v>
      </c>
      <c r="H11" s="315">
        <v>0</v>
      </c>
      <c r="I11" s="46">
        <v>1143.3676292805778</v>
      </c>
      <c r="J11" s="47">
        <v>0</v>
      </c>
      <c r="K11" s="25">
        <v>5716.8381464028889</v>
      </c>
      <c r="L11" s="7"/>
      <c r="M11" s="8"/>
      <c r="N11" s="8"/>
      <c r="O11" s="8"/>
    </row>
    <row r="12" spans="1:15" ht="12.75" customHeight="1">
      <c r="A12" s="48" t="s">
        <v>15</v>
      </c>
      <c r="B12" s="45">
        <v>4</v>
      </c>
      <c r="C12" s="46">
        <v>9889.9885663237073</v>
      </c>
      <c r="D12" s="47">
        <v>39559.954265294829</v>
      </c>
      <c r="E12" s="314">
        <v>0</v>
      </c>
      <c r="F12" s="46">
        <v>10483.387880303131</v>
      </c>
      <c r="G12" s="47">
        <v>0</v>
      </c>
      <c r="H12" s="315">
        <v>0</v>
      </c>
      <c r="I12" s="46">
        <v>11112.39115312132</v>
      </c>
      <c r="J12" s="47">
        <v>0</v>
      </c>
      <c r="K12" s="25">
        <v>39559.954265294829</v>
      </c>
      <c r="L12" s="7"/>
      <c r="M12" s="8"/>
      <c r="N12" s="8"/>
      <c r="O12" s="8"/>
    </row>
    <row r="13" spans="1:15" ht="12.75" customHeight="1">
      <c r="A13" s="48" t="s">
        <v>16</v>
      </c>
      <c r="B13" s="45">
        <v>2</v>
      </c>
      <c r="C13" s="46">
        <v>3741.1678204516456</v>
      </c>
      <c r="D13" s="47">
        <v>7482.3356409032913</v>
      </c>
      <c r="E13" s="314">
        <v>0</v>
      </c>
      <c r="F13" s="46">
        <v>3965.6378896787446</v>
      </c>
      <c r="G13" s="47">
        <v>0</v>
      </c>
      <c r="H13" s="315">
        <v>0</v>
      </c>
      <c r="I13" s="46">
        <v>4203.5761630594698</v>
      </c>
      <c r="J13" s="47">
        <v>0</v>
      </c>
      <c r="K13" s="25">
        <v>7482.3356409032913</v>
      </c>
      <c r="L13" s="7"/>
      <c r="M13" s="8"/>
      <c r="N13" s="8"/>
      <c r="O13" s="8"/>
    </row>
    <row r="14" spans="1:15" ht="12.75" customHeight="1">
      <c r="A14" s="48" t="s">
        <v>17</v>
      </c>
      <c r="B14" s="45">
        <v>3</v>
      </c>
      <c r="C14" s="46">
        <v>1970.9584317264698</v>
      </c>
      <c r="D14" s="47">
        <v>5912.8752951794095</v>
      </c>
      <c r="E14" s="314">
        <v>0</v>
      </c>
      <c r="F14" s="46">
        <v>2089.2159376300583</v>
      </c>
      <c r="G14" s="47">
        <v>0</v>
      </c>
      <c r="H14" s="315">
        <v>0</v>
      </c>
      <c r="I14" s="46">
        <v>2214.568893887862</v>
      </c>
      <c r="J14" s="47">
        <v>0</v>
      </c>
      <c r="K14" s="25">
        <v>5912.8752951794095</v>
      </c>
      <c r="L14" s="7"/>
      <c r="M14" s="8"/>
      <c r="N14" s="8"/>
      <c r="O14" s="8"/>
    </row>
    <row r="15" spans="1:15" ht="12.75" customHeight="1">
      <c r="A15" s="48" t="s">
        <v>18</v>
      </c>
      <c r="B15" s="45">
        <v>3</v>
      </c>
      <c r="C15" s="46">
        <v>3723.9077561486506</v>
      </c>
      <c r="D15" s="47">
        <v>11171.723268445952</v>
      </c>
      <c r="E15" s="314">
        <v>0</v>
      </c>
      <c r="F15" s="46">
        <v>3947.3422215175697</v>
      </c>
      <c r="G15" s="47">
        <v>0</v>
      </c>
      <c r="H15" s="315">
        <v>0</v>
      </c>
      <c r="I15" s="46">
        <v>4184.1827548086239</v>
      </c>
      <c r="J15" s="47">
        <v>0</v>
      </c>
      <c r="K15" s="25">
        <v>11171.723268445952</v>
      </c>
      <c r="L15" s="7"/>
      <c r="M15" s="8" t="s">
        <v>19</v>
      </c>
      <c r="N15" s="8"/>
      <c r="O15" s="8"/>
    </row>
    <row r="16" spans="1:15" ht="12.75" customHeight="1">
      <c r="A16" s="48" t="s">
        <v>20</v>
      </c>
      <c r="B16" s="45">
        <v>1.75</v>
      </c>
      <c r="C16" s="46">
        <v>8188.1184000000012</v>
      </c>
      <c r="D16" s="47">
        <v>14329.207200000003</v>
      </c>
      <c r="E16" s="314">
        <v>0.5</v>
      </c>
      <c r="F16" s="46">
        <v>8679.4055040000021</v>
      </c>
      <c r="G16" s="47">
        <v>4339.7027520000011</v>
      </c>
      <c r="H16" s="315">
        <v>0</v>
      </c>
      <c r="I16" s="46">
        <v>9200.1698342400032</v>
      </c>
      <c r="J16" s="47">
        <v>0</v>
      </c>
      <c r="K16" s="25">
        <v>18668.909952000002</v>
      </c>
      <c r="L16" s="7"/>
      <c r="M16" s="298">
        <f>K12+K13+K14+K15+K16</f>
        <v>82795.798421823478</v>
      </c>
      <c r="N16" s="8"/>
      <c r="O16" s="8"/>
    </row>
    <row r="17" spans="1:15" ht="12.75" customHeight="1">
      <c r="A17" s="43" t="s">
        <v>21</v>
      </c>
      <c r="B17" s="21"/>
      <c r="C17" s="22"/>
      <c r="D17" s="23"/>
      <c r="E17" s="310"/>
      <c r="F17" s="22"/>
      <c r="G17" s="23"/>
      <c r="H17" s="310"/>
      <c r="I17" s="22"/>
      <c r="J17" s="23"/>
      <c r="K17" s="25"/>
      <c r="L17" s="7"/>
      <c r="M17" s="8"/>
      <c r="N17" s="8"/>
      <c r="O17" s="8"/>
    </row>
    <row r="18" spans="1:15" ht="12.75" customHeight="1">
      <c r="A18" s="44" t="s">
        <v>22</v>
      </c>
      <c r="B18" s="45">
        <v>6</v>
      </c>
      <c r="C18" s="46">
        <v>152.44901723741037</v>
      </c>
      <c r="D18" s="47">
        <v>914.69410342446224</v>
      </c>
      <c r="E18" s="314">
        <v>0</v>
      </c>
      <c r="F18" s="46">
        <v>152.44901723741037</v>
      </c>
      <c r="G18" s="47">
        <v>0</v>
      </c>
      <c r="H18" s="315">
        <v>0</v>
      </c>
      <c r="I18" s="46">
        <v>152.44901723741037</v>
      </c>
      <c r="J18" s="47">
        <v>0</v>
      </c>
      <c r="K18" s="25">
        <v>914.69410342446224</v>
      </c>
      <c r="L18" s="7"/>
      <c r="M18" s="8"/>
      <c r="N18" s="8"/>
      <c r="O18" s="8"/>
    </row>
    <row r="19" spans="1:15" ht="12.75" customHeight="1">
      <c r="A19" s="44" t="s">
        <v>23</v>
      </c>
      <c r="B19" s="45">
        <v>150</v>
      </c>
      <c r="C19" s="46">
        <v>19.818372240863351</v>
      </c>
      <c r="D19" s="47">
        <v>2972.7558361295028</v>
      </c>
      <c r="E19" s="314">
        <v>0</v>
      </c>
      <c r="F19" s="46">
        <v>19.818372240863351</v>
      </c>
      <c r="G19" s="47">
        <v>0</v>
      </c>
      <c r="H19" s="315">
        <v>0</v>
      </c>
      <c r="I19" s="46">
        <v>19.818372240863351</v>
      </c>
      <c r="J19" s="47">
        <v>0</v>
      </c>
      <c r="K19" s="25">
        <v>2972.7558361295028</v>
      </c>
      <c r="L19" s="7"/>
      <c r="M19" s="8"/>
      <c r="N19" s="8"/>
      <c r="O19" s="8"/>
    </row>
    <row r="20" spans="1:15" ht="12.75" customHeight="1">
      <c r="A20" s="44" t="s">
        <v>24</v>
      </c>
      <c r="B20" s="45">
        <v>2</v>
      </c>
      <c r="C20" s="46">
        <v>68.602057756834668</v>
      </c>
      <c r="D20" s="47">
        <v>137.20411551366934</v>
      </c>
      <c r="E20" s="314">
        <v>0</v>
      </c>
      <c r="F20" s="46">
        <v>68.602057756834668</v>
      </c>
      <c r="G20" s="47">
        <v>0</v>
      </c>
      <c r="H20" s="315">
        <v>0</v>
      </c>
      <c r="I20" s="46">
        <v>68.602057756834668</v>
      </c>
      <c r="J20" s="47">
        <v>0</v>
      </c>
      <c r="K20" s="25">
        <v>137.20411551366934</v>
      </c>
      <c r="L20" s="7"/>
      <c r="M20" s="8"/>
      <c r="N20" s="8"/>
      <c r="O20" s="8"/>
    </row>
    <row r="21" spans="1:15" ht="12.75" customHeight="1">
      <c r="A21" s="44" t="s">
        <v>25</v>
      </c>
      <c r="B21" s="45">
        <v>2</v>
      </c>
      <c r="C21" s="46">
        <v>76.224508618705187</v>
      </c>
      <c r="D21" s="47">
        <v>152.44901723741037</v>
      </c>
      <c r="E21" s="314">
        <v>0</v>
      </c>
      <c r="F21" s="46">
        <v>76.224508618705187</v>
      </c>
      <c r="G21" s="47">
        <v>0</v>
      </c>
      <c r="H21" s="315">
        <v>0</v>
      </c>
      <c r="I21" s="46">
        <v>76.224508618705187</v>
      </c>
      <c r="J21" s="47">
        <v>0</v>
      </c>
      <c r="K21" s="25">
        <v>152.44901723741037</v>
      </c>
      <c r="L21" s="7"/>
      <c r="M21" s="8"/>
      <c r="N21" s="8"/>
      <c r="O21" s="8"/>
    </row>
    <row r="22" spans="1:15" ht="12.75" customHeight="1">
      <c r="A22" s="44" t="s">
        <v>26</v>
      </c>
      <c r="B22" s="45">
        <v>120</v>
      </c>
      <c r="C22" s="46">
        <v>7.6224508618705187</v>
      </c>
      <c r="D22" s="47">
        <v>914.69410342446224</v>
      </c>
      <c r="E22" s="314">
        <v>0</v>
      </c>
      <c r="F22" s="46">
        <v>7.6224508618705187</v>
      </c>
      <c r="G22" s="47">
        <v>0</v>
      </c>
      <c r="H22" s="315">
        <v>0</v>
      </c>
      <c r="I22" s="46">
        <v>7.6224508618705187</v>
      </c>
      <c r="J22" s="47">
        <v>0</v>
      </c>
      <c r="K22" s="25">
        <v>914.69410342446224</v>
      </c>
      <c r="L22" s="7"/>
      <c r="M22" s="8"/>
      <c r="N22" s="8"/>
      <c r="O22" s="8"/>
    </row>
    <row r="23" spans="1:15" ht="12.75" customHeight="1">
      <c r="A23" s="44" t="s">
        <v>27</v>
      </c>
      <c r="B23" s="45">
        <v>80</v>
      </c>
      <c r="C23" s="46">
        <v>15.244901723741037</v>
      </c>
      <c r="D23" s="47">
        <v>1219.592137899283</v>
      </c>
      <c r="E23" s="314">
        <v>0</v>
      </c>
      <c r="F23" s="46">
        <v>15.244901723741037</v>
      </c>
      <c r="G23" s="47">
        <v>0</v>
      </c>
      <c r="H23" s="315">
        <v>0</v>
      </c>
      <c r="I23" s="46">
        <v>15.244901723741037</v>
      </c>
      <c r="J23" s="47">
        <v>0</v>
      </c>
      <c r="K23" s="25">
        <v>1219.592137899283</v>
      </c>
      <c r="L23" s="7"/>
      <c r="M23" s="8"/>
      <c r="N23" s="8"/>
      <c r="O23" s="8"/>
    </row>
    <row r="24" spans="1:15" ht="12.75" customHeight="1">
      <c r="A24" s="44" t="s">
        <v>28</v>
      </c>
      <c r="B24" s="45">
        <v>10</v>
      </c>
      <c r="C24" s="46">
        <v>30.489803447482075</v>
      </c>
      <c r="D24" s="47">
        <v>304.89803447482075</v>
      </c>
      <c r="E24" s="314">
        <v>0</v>
      </c>
      <c r="F24" s="46">
        <v>30.489803447482075</v>
      </c>
      <c r="G24" s="47">
        <v>0</v>
      </c>
      <c r="H24" s="315">
        <v>0</v>
      </c>
      <c r="I24" s="46">
        <v>30.489803447482075</v>
      </c>
      <c r="J24" s="47">
        <v>0</v>
      </c>
      <c r="K24" s="25">
        <v>304.89803447482075</v>
      </c>
      <c r="L24" s="7"/>
      <c r="M24" s="8"/>
      <c r="N24" s="8"/>
      <c r="O24" s="8"/>
    </row>
    <row r="25" spans="1:15" ht="12.75" customHeight="1">
      <c r="A25" s="44" t="s">
        <v>29</v>
      </c>
      <c r="B25" s="45">
        <v>80</v>
      </c>
      <c r="C25" s="46">
        <v>15.244901723741037</v>
      </c>
      <c r="D25" s="47">
        <v>1219.592137899283</v>
      </c>
      <c r="E25" s="314">
        <v>0</v>
      </c>
      <c r="F25" s="46">
        <v>15.244901723741037</v>
      </c>
      <c r="G25" s="47">
        <v>0</v>
      </c>
      <c r="H25" s="315">
        <v>0</v>
      </c>
      <c r="I25" s="46">
        <v>15.244901723741037</v>
      </c>
      <c r="J25" s="47">
        <v>0</v>
      </c>
      <c r="K25" s="25">
        <v>1219.592137899283</v>
      </c>
      <c r="L25" s="7"/>
      <c r="M25" s="8"/>
      <c r="N25" s="8"/>
      <c r="O25" s="8"/>
    </row>
    <row r="26" spans="1:15" ht="12.75" customHeight="1">
      <c r="A26" s="44" t="s">
        <v>30</v>
      </c>
      <c r="B26" s="45">
        <v>10</v>
      </c>
      <c r="C26" s="46">
        <v>457.34705171223112</v>
      </c>
      <c r="D26" s="47">
        <v>4573.4705171223113</v>
      </c>
      <c r="E26" s="314">
        <v>0</v>
      </c>
      <c r="F26" s="46">
        <v>457.34705171223112</v>
      </c>
      <c r="G26" s="47">
        <v>0</v>
      </c>
      <c r="H26" s="315">
        <v>0</v>
      </c>
      <c r="I26" s="46">
        <v>457.34705171223112</v>
      </c>
      <c r="J26" s="47">
        <v>0</v>
      </c>
      <c r="K26" s="25">
        <v>4573.4705171223113</v>
      </c>
      <c r="L26" s="7"/>
      <c r="M26" s="8"/>
      <c r="N26" s="8"/>
      <c r="O26" s="8"/>
    </row>
    <row r="27" spans="1:15" ht="12.75" customHeight="1">
      <c r="A27" s="44" t="s">
        <v>31</v>
      </c>
      <c r="B27" s="45">
        <v>2</v>
      </c>
      <c r="C27" s="46">
        <v>76.224508618705187</v>
      </c>
      <c r="D27" s="47">
        <v>152.44901723741037</v>
      </c>
      <c r="E27" s="314">
        <v>0</v>
      </c>
      <c r="F27" s="46">
        <v>76.224508618705187</v>
      </c>
      <c r="G27" s="47">
        <v>0</v>
      </c>
      <c r="H27" s="315">
        <v>0</v>
      </c>
      <c r="I27" s="46">
        <v>76.224508618705187</v>
      </c>
      <c r="J27" s="47">
        <v>0</v>
      </c>
      <c r="K27" s="25">
        <v>152.44901723741037</v>
      </c>
      <c r="L27" s="7"/>
      <c r="M27" s="8"/>
      <c r="N27" s="8"/>
      <c r="O27" s="8"/>
    </row>
    <row r="28" spans="1:15" ht="12.75" customHeight="1">
      <c r="A28" s="44" t="s">
        <v>32</v>
      </c>
      <c r="B28" s="45">
        <v>6</v>
      </c>
      <c r="C28" s="46">
        <v>7.6224508618705187</v>
      </c>
      <c r="D28" s="47">
        <v>45.734705171223112</v>
      </c>
      <c r="E28" s="314">
        <v>0</v>
      </c>
      <c r="F28" s="46">
        <v>7.6224508618705187</v>
      </c>
      <c r="G28" s="47">
        <v>0</v>
      </c>
      <c r="H28" s="315">
        <v>0</v>
      </c>
      <c r="I28" s="46">
        <v>7.6224508618705187</v>
      </c>
      <c r="J28" s="47">
        <v>0</v>
      </c>
      <c r="K28" s="25">
        <v>45.734705171223112</v>
      </c>
      <c r="L28" s="7"/>
      <c r="M28" s="8"/>
      <c r="N28" s="8"/>
      <c r="O28" s="8"/>
    </row>
    <row r="29" spans="1:15" ht="12.75" customHeight="1">
      <c r="A29" s="44" t="s">
        <v>33</v>
      </c>
      <c r="B29" s="45">
        <v>6</v>
      </c>
      <c r="C29" s="46">
        <v>121.9592137899283</v>
      </c>
      <c r="D29" s="47">
        <v>731.75528273956979</v>
      </c>
      <c r="E29" s="314">
        <v>0</v>
      </c>
      <c r="F29" s="46">
        <v>121.9592137899283</v>
      </c>
      <c r="G29" s="47">
        <v>0</v>
      </c>
      <c r="H29" s="315">
        <v>0</v>
      </c>
      <c r="I29" s="46">
        <v>121.9592137899283</v>
      </c>
      <c r="J29" s="47">
        <v>0</v>
      </c>
      <c r="K29" s="25">
        <v>731.75528273956979</v>
      </c>
      <c r="L29" s="7"/>
      <c r="M29" s="8"/>
      <c r="N29" s="8"/>
      <c r="O29" s="8"/>
    </row>
    <row r="30" spans="1:15" ht="12.75" customHeight="1">
      <c r="A30" s="44" t="s">
        <v>34</v>
      </c>
      <c r="B30" s="45">
        <v>2</v>
      </c>
      <c r="C30" s="46">
        <v>1970.9584317264698</v>
      </c>
      <c r="D30" s="47">
        <v>3941.9168634529397</v>
      </c>
      <c r="E30" s="314">
        <v>0</v>
      </c>
      <c r="F30" s="46">
        <v>2089.2159376300583</v>
      </c>
      <c r="G30" s="47">
        <v>0</v>
      </c>
      <c r="H30" s="315">
        <v>0</v>
      </c>
      <c r="I30" s="46">
        <v>2214.568893887862</v>
      </c>
      <c r="J30" s="47">
        <v>0</v>
      </c>
      <c r="K30" s="25">
        <v>3941.9168634529397</v>
      </c>
      <c r="L30" s="7"/>
      <c r="M30" s="8"/>
      <c r="N30" s="8"/>
      <c r="O30" s="8"/>
    </row>
    <row r="31" spans="1:15" ht="12.75" customHeight="1">
      <c r="A31" s="44" t="s">
        <v>18</v>
      </c>
      <c r="B31" s="45">
        <v>3</v>
      </c>
      <c r="C31" s="46">
        <v>3723.9077561486506</v>
      </c>
      <c r="D31" s="47">
        <v>11171.723268445952</v>
      </c>
      <c r="E31" s="314">
        <v>0</v>
      </c>
      <c r="F31" s="46">
        <v>3947.3422215175697</v>
      </c>
      <c r="G31" s="47">
        <v>0</v>
      </c>
      <c r="H31" s="315">
        <v>0</v>
      </c>
      <c r="I31" s="46">
        <v>4184.1827548086239</v>
      </c>
      <c r="J31" s="47">
        <v>0</v>
      </c>
      <c r="K31" s="25">
        <v>11171.723268445952</v>
      </c>
      <c r="L31" s="7"/>
      <c r="M31" s="8"/>
      <c r="N31" s="8"/>
      <c r="O31" s="8"/>
    </row>
    <row r="32" spans="1:15" ht="12.75" customHeight="1">
      <c r="A32" s="48" t="s">
        <v>16</v>
      </c>
      <c r="B32" s="45">
        <v>2</v>
      </c>
      <c r="C32" s="46">
        <v>1006.0043265031093</v>
      </c>
      <c r="D32" s="47">
        <v>2012.0086530062185</v>
      </c>
      <c r="E32" s="314">
        <v>0</v>
      </c>
      <c r="F32" s="46">
        <v>1066.3645860932959</v>
      </c>
      <c r="G32" s="47">
        <v>0</v>
      </c>
      <c r="H32" s="315">
        <v>0</v>
      </c>
      <c r="I32" s="46">
        <v>1130.3464612588937</v>
      </c>
      <c r="J32" s="47">
        <v>0</v>
      </c>
      <c r="K32" s="25">
        <v>2012.0086530062185</v>
      </c>
      <c r="L32" s="7"/>
      <c r="M32" s="8"/>
      <c r="N32" s="8"/>
      <c r="O32" s="8"/>
    </row>
    <row r="33" spans="1:15" ht="12.75" customHeight="1">
      <c r="A33" s="48" t="s">
        <v>15</v>
      </c>
      <c r="B33" s="45">
        <v>1</v>
      </c>
      <c r="C33" s="46">
        <v>2473.1671588229106</v>
      </c>
      <c r="D33" s="47">
        <v>2473.1671588229106</v>
      </c>
      <c r="E33" s="314">
        <v>0</v>
      </c>
      <c r="F33" s="46">
        <v>2621.5571883522853</v>
      </c>
      <c r="G33" s="47">
        <v>0</v>
      </c>
      <c r="H33" s="315">
        <v>0</v>
      </c>
      <c r="I33" s="46">
        <v>2778.8506196534227</v>
      </c>
      <c r="J33" s="47">
        <v>0</v>
      </c>
      <c r="K33" s="25">
        <v>2473.1671588229106</v>
      </c>
      <c r="L33" s="7"/>
      <c r="M33" s="8" t="s">
        <v>19</v>
      </c>
      <c r="N33" s="8"/>
      <c r="O33" s="8"/>
    </row>
    <row r="34" spans="1:15" ht="12.75" customHeight="1">
      <c r="A34" s="48" t="s">
        <v>35</v>
      </c>
      <c r="B34" s="45">
        <v>2</v>
      </c>
      <c r="C34" s="46">
        <v>6026.7277275797042</v>
      </c>
      <c r="D34" s="47">
        <v>12053.455455159408</v>
      </c>
      <c r="E34" s="314">
        <v>0</v>
      </c>
      <c r="F34" s="46">
        <v>6388.3313912344865</v>
      </c>
      <c r="G34" s="47">
        <v>0</v>
      </c>
      <c r="H34" s="315">
        <v>0</v>
      </c>
      <c r="I34" s="46">
        <v>6771.6312747085558</v>
      </c>
      <c r="J34" s="47">
        <v>0</v>
      </c>
      <c r="K34" s="25">
        <v>12053.455455159408</v>
      </c>
      <c r="L34" s="7"/>
      <c r="M34" s="298">
        <f>K33+K34+K32+K31+K30</f>
        <v>31652.271398887431</v>
      </c>
      <c r="N34" s="8"/>
      <c r="O34" s="8"/>
    </row>
    <row r="35" spans="1:15" ht="12.75" customHeight="1">
      <c r="A35" s="43" t="s">
        <v>36</v>
      </c>
      <c r="B35" s="21"/>
      <c r="C35" s="22"/>
      <c r="D35" s="23"/>
      <c r="E35" s="310"/>
      <c r="F35" s="22"/>
      <c r="G35" s="23"/>
      <c r="H35" s="310"/>
      <c r="I35" s="22"/>
      <c r="J35" s="23"/>
      <c r="K35" s="25"/>
      <c r="L35" s="7"/>
      <c r="M35" s="8"/>
      <c r="N35" s="8"/>
      <c r="O35" s="8"/>
    </row>
    <row r="36" spans="1:15" ht="12.75" customHeight="1">
      <c r="A36" s="44" t="s">
        <v>22</v>
      </c>
      <c r="B36" s="45">
        <v>6</v>
      </c>
      <c r="C36" s="46">
        <v>152.44901723741037</v>
      </c>
      <c r="D36" s="47">
        <v>914.69410342446224</v>
      </c>
      <c r="E36" s="314">
        <v>0</v>
      </c>
      <c r="F36" s="46">
        <v>152.44901723741037</v>
      </c>
      <c r="G36" s="47">
        <v>0</v>
      </c>
      <c r="H36" s="315">
        <v>0</v>
      </c>
      <c r="I36" s="46">
        <v>152.44901723741037</v>
      </c>
      <c r="J36" s="47">
        <v>0</v>
      </c>
      <c r="K36" s="25">
        <v>914.69410342446224</v>
      </c>
      <c r="L36" s="7"/>
      <c r="M36" s="8"/>
      <c r="N36" s="8"/>
      <c r="O36" s="8"/>
    </row>
    <row r="37" spans="1:15" ht="12.75" customHeight="1">
      <c r="A37" s="44" t="s">
        <v>23</v>
      </c>
      <c r="B37" s="45">
        <v>150</v>
      </c>
      <c r="C37" s="46">
        <v>19.818372240863351</v>
      </c>
      <c r="D37" s="47">
        <v>2972.7558361295028</v>
      </c>
      <c r="E37" s="314">
        <v>0</v>
      </c>
      <c r="F37" s="46">
        <v>19.818372240863351</v>
      </c>
      <c r="G37" s="47">
        <v>0</v>
      </c>
      <c r="H37" s="315">
        <v>0</v>
      </c>
      <c r="I37" s="46">
        <v>19.818372240863351</v>
      </c>
      <c r="J37" s="47">
        <v>0</v>
      </c>
      <c r="K37" s="25">
        <v>2972.7558361295028</v>
      </c>
      <c r="L37" s="7"/>
      <c r="M37" s="8"/>
      <c r="N37" s="8"/>
      <c r="O37" s="8"/>
    </row>
    <row r="38" spans="1:15" ht="12.75" customHeight="1">
      <c r="A38" s="44" t="s">
        <v>24</v>
      </c>
      <c r="B38" s="45">
        <v>2</v>
      </c>
      <c r="C38" s="46">
        <v>68.602057756834668</v>
      </c>
      <c r="D38" s="47">
        <v>137.20411551366934</v>
      </c>
      <c r="E38" s="314">
        <v>0</v>
      </c>
      <c r="F38" s="46">
        <v>68.602057756834668</v>
      </c>
      <c r="G38" s="47">
        <v>0</v>
      </c>
      <c r="H38" s="315">
        <v>0</v>
      </c>
      <c r="I38" s="46">
        <v>68.602057756834668</v>
      </c>
      <c r="J38" s="47">
        <v>0</v>
      </c>
      <c r="K38" s="25">
        <v>137.20411551366934</v>
      </c>
      <c r="L38" s="7"/>
      <c r="M38" s="8"/>
      <c r="N38" s="8"/>
      <c r="O38" s="8"/>
    </row>
    <row r="39" spans="1:15" ht="12.75" customHeight="1">
      <c r="A39" s="44" t="s">
        <v>25</v>
      </c>
      <c r="B39" s="45">
        <v>2</v>
      </c>
      <c r="C39" s="46">
        <v>76.224508618705187</v>
      </c>
      <c r="D39" s="47">
        <v>152.44901723741037</v>
      </c>
      <c r="E39" s="314">
        <v>0</v>
      </c>
      <c r="F39" s="46">
        <v>76.224508618705187</v>
      </c>
      <c r="G39" s="47">
        <v>0</v>
      </c>
      <c r="H39" s="315">
        <v>0</v>
      </c>
      <c r="I39" s="46">
        <v>76.224508618705187</v>
      </c>
      <c r="J39" s="47">
        <v>0</v>
      </c>
      <c r="K39" s="25">
        <v>152.44901723741037</v>
      </c>
      <c r="L39" s="7"/>
      <c r="M39" s="8"/>
      <c r="N39" s="8"/>
      <c r="O39" s="8"/>
    </row>
    <row r="40" spans="1:15" ht="12.75" customHeight="1">
      <c r="A40" s="44" t="s">
        <v>26</v>
      </c>
      <c r="B40" s="45">
        <v>120</v>
      </c>
      <c r="C40" s="46">
        <v>7.6224508618705187</v>
      </c>
      <c r="D40" s="47">
        <v>914.69410342446224</v>
      </c>
      <c r="E40" s="314">
        <v>0</v>
      </c>
      <c r="F40" s="46">
        <v>7.6224508618705187</v>
      </c>
      <c r="G40" s="47">
        <v>0</v>
      </c>
      <c r="H40" s="315">
        <v>0</v>
      </c>
      <c r="I40" s="46">
        <v>7.6224508618705187</v>
      </c>
      <c r="J40" s="47">
        <v>0</v>
      </c>
      <c r="K40" s="25">
        <v>914.69410342446224</v>
      </c>
      <c r="L40" s="7"/>
      <c r="M40" s="8"/>
      <c r="N40" s="8"/>
      <c r="O40" s="8"/>
    </row>
    <row r="41" spans="1:15" ht="12.75" customHeight="1">
      <c r="A41" s="44" t="s">
        <v>27</v>
      </c>
      <c r="B41" s="45">
        <v>80</v>
      </c>
      <c r="C41" s="46">
        <v>15.244901723741037</v>
      </c>
      <c r="D41" s="47">
        <v>1219.592137899283</v>
      </c>
      <c r="E41" s="314">
        <v>0</v>
      </c>
      <c r="F41" s="46">
        <v>15.244901723741037</v>
      </c>
      <c r="G41" s="47">
        <v>0</v>
      </c>
      <c r="H41" s="315">
        <v>0</v>
      </c>
      <c r="I41" s="46">
        <v>15.244901723741037</v>
      </c>
      <c r="J41" s="47">
        <v>0</v>
      </c>
      <c r="K41" s="25">
        <v>1219.592137899283</v>
      </c>
      <c r="L41" s="7"/>
      <c r="M41" s="8"/>
      <c r="N41" s="8"/>
      <c r="O41" s="8"/>
    </row>
    <row r="42" spans="1:15" ht="12.75" customHeight="1">
      <c r="A42" s="44" t="s">
        <v>28</v>
      </c>
      <c r="B42" s="45">
        <v>10</v>
      </c>
      <c r="C42" s="46">
        <v>30.489803447482075</v>
      </c>
      <c r="D42" s="47">
        <v>304.89803447482075</v>
      </c>
      <c r="E42" s="314">
        <v>0</v>
      </c>
      <c r="F42" s="46">
        <v>30.489803447482075</v>
      </c>
      <c r="G42" s="47">
        <v>0</v>
      </c>
      <c r="H42" s="315">
        <v>0</v>
      </c>
      <c r="I42" s="46">
        <v>30.489803447482075</v>
      </c>
      <c r="J42" s="47">
        <v>0</v>
      </c>
      <c r="K42" s="25">
        <v>304.89803447482075</v>
      </c>
      <c r="L42" s="7"/>
      <c r="M42" s="8"/>
      <c r="N42" s="8"/>
      <c r="O42" s="8"/>
    </row>
    <row r="43" spans="1:15" ht="12.75" customHeight="1">
      <c r="A43" s="44" t="s">
        <v>29</v>
      </c>
      <c r="B43" s="45">
        <v>80</v>
      </c>
      <c r="C43" s="46">
        <v>15.244901723741037</v>
      </c>
      <c r="D43" s="47">
        <v>1219.592137899283</v>
      </c>
      <c r="E43" s="314">
        <v>0</v>
      </c>
      <c r="F43" s="46">
        <v>15.244901723741037</v>
      </c>
      <c r="G43" s="47">
        <v>0</v>
      </c>
      <c r="H43" s="315">
        <v>0</v>
      </c>
      <c r="I43" s="46">
        <v>15.244901723741037</v>
      </c>
      <c r="J43" s="47">
        <v>0</v>
      </c>
      <c r="K43" s="25">
        <v>1219.592137899283</v>
      </c>
      <c r="L43" s="7"/>
      <c r="M43" s="8"/>
      <c r="N43" s="8"/>
      <c r="O43" s="8"/>
    </row>
    <row r="44" spans="1:15" ht="12.75" customHeight="1">
      <c r="A44" s="44" t="s">
        <v>37</v>
      </c>
      <c r="B44" s="45">
        <v>10</v>
      </c>
      <c r="C44" s="46">
        <v>457.34705171223112</v>
      </c>
      <c r="D44" s="47">
        <v>4573.4705171223113</v>
      </c>
      <c r="E44" s="314">
        <v>0</v>
      </c>
      <c r="F44" s="46">
        <v>457.34705171223112</v>
      </c>
      <c r="G44" s="47">
        <v>0</v>
      </c>
      <c r="H44" s="315">
        <v>0</v>
      </c>
      <c r="I44" s="46">
        <v>457.34705171223112</v>
      </c>
      <c r="J44" s="47">
        <v>0</v>
      </c>
      <c r="K44" s="25">
        <v>4573.4705171223113</v>
      </c>
      <c r="L44" s="7"/>
      <c r="M44" s="8"/>
      <c r="N44" s="8"/>
      <c r="O44" s="8"/>
    </row>
    <row r="45" spans="1:15" ht="12.75" customHeight="1">
      <c r="A45" s="44" t="s">
        <v>31</v>
      </c>
      <c r="B45" s="45">
        <v>2</v>
      </c>
      <c r="C45" s="46">
        <v>76.224508618705187</v>
      </c>
      <c r="D45" s="47">
        <v>152.44901723741037</v>
      </c>
      <c r="E45" s="314">
        <v>0</v>
      </c>
      <c r="F45" s="46">
        <v>76.224508618705187</v>
      </c>
      <c r="G45" s="47">
        <v>0</v>
      </c>
      <c r="H45" s="315">
        <v>0</v>
      </c>
      <c r="I45" s="46">
        <v>76.224508618705187</v>
      </c>
      <c r="J45" s="47">
        <v>0</v>
      </c>
      <c r="K45" s="25">
        <v>152.44901723741037</v>
      </c>
      <c r="L45" s="7"/>
      <c r="M45" s="8"/>
      <c r="N45" s="8"/>
      <c r="O45" s="8"/>
    </row>
    <row r="46" spans="1:15" ht="12.75" customHeight="1">
      <c r="A46" s="44" t="s">
        <v>32</v>
      </c>
      <c r="B46" s="45">
        <v>6</v>
      </c>
      <c r="C46" s="46">
        <v>7.6224508618705187</v>
      </c>
      <c r="D46" s="47">
        <v>45.734705171223112</v>
      </c>
      <c r="E46" s="314">
        <v>0</v>
      </c>
      <c r="F46" s="46">
        <v>7.6224508618705187</v>
      </c>
      <c r="G46" s="47">
        <v>0</v>
      </c>
      <c r="H46" s="315">
        <v>0</v>
      </c>
      <c r="I46" s="46">
        <v>7.6224508618705187</v>
      </c>
      <c r="J46" s="47">
        <v>0</v>
      </c>
      <c r="K46" s="25">
        <v>45.734705171223112</v>
      </c>
      <c r="L46" s="7"/>
      <c r="M46" s="8"/>
      <c r="N46" s="8"/>
      <c r="O46" s="8"/>
    </row>
    <row r="47" spans="1:15" ht="12.75" customHeight="1">
      <c r="A47" s="48" t="s">
        <v>16</v>
      </c>
      <c r="B47" s="45">
        <v>1</v>
      </c>
      <c r="C47" s="46">
        <v>1006.0043265031093</v>
      </c>
      <c r="D47" s="47">
        <v>6036.0259590186561</v>
      </c>
      <c r="E47" s="314">
        <v>0</v>
      </c>
      <c r="F47" s="46">
        <v>1006.0043265031093</v>
      </c>
      <c r="G47" s="47">
        <v>0</v>
      </c>
      <c r="H47" s="315">
        <v>0</v>
      </c>
      <c r="I47" s="46">
        <v>1006.0043265031093</v>
      </c>
      <c r="J47" s="47">
        <v>0</v>
      </c>
      <c r="K47" s="25">
        <v>6036.0259590186561</v>
      </c>
      <c r="L47" s="7"/>
      <c r="M47" s="8"/>
      <c r="N47" s="8"/>
      <c r="O47" s="8"/>
    </row>
    <row r="48" spans="1:15" ht="12.75" customHeight="1">
      <c r="A48" s="48" t="s">
        <v>15</v>
      </c>
      <c r="B48" s="45">
        <v>1</v>
      </c>
      <c r="C48" s="46">
        <v>2473.1671588229106</v>
      </c>
      <c r="D48" s="47">
        <v>14839.002952937462</v>
      </c>
      <c r="E48" s="314">
        <v>0</v>
      </c>
      <c r="F48" s="46">
        <v>2621.5571883522853</v>
      </c>
      <c r="G48" s="47">
        <v>0</v>
      </c>
      <c r="H48" s="315">
        <v>0</v>
      </c>
      <c r="I48" s="46">
        <v>2778.8506196534227</v>
      </c>
      <c r="J48" s="47">
        <v>0</v>
      </c>
      <c r="K48" s="25">
        <v>14839.002952937462</v>
      </c>
      <c r="L48" s="7"/>
      <c r="M48" s="8"/>
      <c r="N48" s="8"/>
      <c r="O48" s="8"/>
    </row>
    <row r="49" spans="1:15" ht="12.75" customHeight="1">
      <c r="A49" s="44" t="s">
        <v>34</v>
      </c>
      <c r="B49" s="45">
        <v>2</v>
      </c>
      <c r="C49" s="46">
        <v>1970.9584317264698</v>
      </c>
      <c r="D49" s="47">
        <v>11825.750590358819</v>
      </c>
      <c r="E49" s="314">
        <v>0</v>
      </c>
      <c r="F49" s="46">
        <v>2089.2159376300583</v>
      </c>
      <c r="G49" s="47">
        <v>0</v>
      </c>
      <c r="H49" s="315">
        <v>0</v>
      </c>
      <c r="I49" s="46">
        <v>2214.568893887862</v>
      </c>
      <c r="J49" s="47">
        <v>0</v>
      </c>
      <c r="K49" s="25">
        <v>11825.750590358819</v>
      </c>
      <c r="L49" s="7"/>
      <c r="M49" s="8" t="s">
        <v>19</v>
      </c>
      <c r="N49" s="8"/>
      <c r="O49" s="8"/>
    </row>
    <row r="50" spans="1:15" ht="12.75" customHeight="1">
      <c r="A50" s="44" t="s">
        <v>18</v>
      </c>
      <c r="B50" s="45">
        <v>2</v>
      </c>
      <c r="C50" s="46">
        <v>3723.9077561486506</v>
      </c>
      <c r="D50" s="47">
        <v>22343.446536891905</v>
      </c>
      <c r="E50" s="314">
        <v>0</v>
      </c>
      <c r="F50" s="46">
        <v>3947.3422215175697</v>
      </c>
      <c r="G50" s="47">
        <v>0</v>
      </c>
      <c r="H50" s="315">
        <v>0</v>
      </c>
      <c r="I50" s="46">
        <v>4184.1827548086239</v>
      </c>
      <c r="J50" s="47">
        <v>0</v>
      </c>
      <c r="K50" s="25">
        <v>22343.446536891905</v>
      </c>
      <c r="L50" s="7"/>
      <c r="M50" s="298">
        <f>K50+K49+K48+K47</f>
        <v>55044.226039206835</v>
      </c>
      <c r="N50" s="8"/>
      <c r="O50" s="8"/>
    </row>
    <row r="51" spans="1:15" ht="12.75" customHeight="1">
      <c r="A51" s="43" t="s">
        <v>38</v>
      </c>
      <c r="B51" s="21"/>
      <c r="C51" s="22"/>
      <c r="D51" s="23"/>
      <c r="E51" s="310"/>
      <c r="F51" s="22"/>
      <c r="G51" s="23"/>
      <c r="H51" s="310"/>
      <c r="I51" s="22"/>
      <c r="J51" s="23"/>
      <c r="K51" s="25"/>
      <c r="L51" s="7"/>
      <c r="M51" s="8"/>
      <c r="N51" s="8"/>
      <c r="O51" s="8"/>
    </row>
    <row r="52" spans="1:15" ht="12.75" customHeight="1">
      <c r="A52" s="44" t="s">
        <v>39</v>
      </c>
      <c r="B52" s="45">
        <v>0</v>
      </c>
      <c r="C52" s="46">
        <v>15.244901723741037</v>
      </c>
      <c r="D52" s="47">
        <v>0</v>
      </c>
      <c r="E52" s="314">
        <v>180</v>
      </c>
      <c r="F52" s="46">
        <v>15.244901723741037</v>
      </c>
      <c r="G52" s="47">
        <v>2744.0823102733866</v>
      </c>
      <c r="H52" s="315">
        <v>0</v>
      </c>
      <c r="I52" s="46">
        <v>15.244901723741037</v>
      </c>
      <c r="J52" s="47">
        <v>0</v>
      </c>
      <c r="K52" s="25">
        <v>2744.0823102733866</v>
      </c>
      <c r="L52" s="7"/>
      <c r="M52" s="8"/>
      <c r="N52" s="8"/>
      <c r="O52" s="8"/>
    </row>
    <row r="53" spans="1:15" ht="12.75" customHeight="1">
      <c r="A53" s="44" t="s">
        <v>40</v>
      </c>
      <c r="B53" s="45">
        <v>0</v>
      </c>
      <c r="C53" s="46">
        <v>7.6224508618705187</v>
      </c>
      <c r="D53" s="47">
        <v>0</v>
      </c>
      <c r="E53" s="314">
        <v>160</v>
      </c>
      <c r="F53" s="46">
        <v>7.6224508618705187</v>
      </c>
      <c r="G53" s="47">
        <v>1219.592137899283</v>
      </c>
      <c r="H53" s="315">
        <v>0</v>
      </c>
      <c r="I53" s="46">
        <v>7.6224508618705187</v>
      </c>
      <c r="J53" s="47">
        <v>0</v>
      </c>
      <c r="K53" s="25">
        <v>1219.592137899283</v>
      </c>
      <c r="L53" s="7"/>
      <c r="M53" s="8"/>
      <c r="N53" s="8"/>
      <c r="O53" s="8"/>
    </row>
    <row r="54" spans="1:15" ht="12.75" customHeight="1">
      <c r="A54" s="44" t="s">
        <v>37</v>
      </c>
      <c r="B54" s="45">
        <v>0</v>
      </c>
      <c r="C54" s="46">
        <v>457.34705171223112</v>
      </c>
      <c r="D54" s="47">
        <v>0</v>
      </c>
      <c r="E54" s="314">
        <v>20</v>
      </c>
      <c r="F54" s="46">
        <v>457.34705171223112</v>
      </c>
      <c r="G54" s="47">
        <v>9146.9410342446226</v>
      </c>
      <c r="H54" s="315">
        <v>0</v>
      </c>
      <c r="I54" s="46">
        <v>457.34705171223112</v>
      </c>
      <c r="J54" s="47">
        <v>0</v>
      </c>
      <c r="K54" s="25">
        <v>9146.9410342446226</v>
      </c>
      <c r="L54" s="7"/>
      <c r="M54" s="8"/>
      <c r="N54" s="8"/>
      <c r="O54" s="8"/>
    </row>
    <row r="55" spans="1:15" ht="12.75" customHeight="1">
      <c r="A55" s="44" t="s">
        <v>41</v>
      </c>
      <c r="B55" s="45">
        <v>0</v>
      </c>
      <c r="C55" s="46">
        <v>114.33676292805778</v>
      </c>
      <c r="D55" s="47">
        <v>0</v>
      </c>
      <c r="E55" s="314">
        <v>4</v>
      </c>
      <c r="F55" s="46">
        <v>114.33676292805778</v>
      </c>
      <c r="G55" s="47">
        <v>457.34705171223112</v>
      </c>
      <c r="H55" s="315">
        <v>0</v>
      </c>
      <c r="I55" s="46">
        <v>114.33676292805778</v>
      </c>
      <c r="J55" s="47">
        <v>0</v>
      </c>
      <c r="K55" s="25">
        <v>457.34705171223112</v>
      </c>
      <c r="L55" s="7"/>
      <c r="M55" s="8"/>
      <c r="N55" s="8"/>
      <c r="O55" s="8"/>
    </row>
    <row r="56" spans="1:15" ht="12.75" customHeight="1">
      <c r="A56" s="44" t="s">
        <v>42</v>
      </c>
      <c r="B56" s="45">
        <v>0</v>
      </c>
      <c r="C56" s="46">
        <v>7.6224508618705187</v>
      </c>
      <c r="D56" s="47">
        <v>0</v>
      </c>
      <c r="E56" s="314">
        <v>20</v>
      </c>
      <c r="F56" s="46">
        <v>7.6224508618705187</v>
      </c>
      <c r="G56" s="47">
        <v>152.44901723741037</v>
      </c>
      <c r="H56" s="315">
        <v>0</v>
      </c>
      <c r="I56" s="46">
        <v>7.6224508618705187</v>
      </c>
      <c r="J56" s="47">
        <v>0</v>
      </c>
      <c r="K56" s="25">
        <v>152.44901723741037</v>
      </c>
      <c r="L56" s="7"/>
      <c r="M56" s="8"/>
      <c r="N56" s="8"/>
      <c r="O56" s="8"/>
    </row>
    <row r="57" spans="1:15" ht="12.75" customHeight="1">
      <c r="A57" s="44" t="s">
        <v>28</v>
      </c>
      <c r="B57" s="45">
        <v>0</v>
      </c>
      <c r="C57" s="46">
        <v>15.244901723741037</v>
      </c>
      <c r="D57" s="47">
        <v>0</v>
      </c>
      <c r="E57" s="314">
        <v>160</v>
      </c>
      <c r="F57" s="46">
        <v>15.244901723741037</v>
      </c>
      <c r="G57" s="47">
        <v>2439.184275798566</v>
      </c>
      <c r="H57" s="315">
        <v>0</v>
      </c>
      <c r="I57" s="46">
        <v>15.244901723741037</v>
      </c>
      <c r="J57" s="47">
        <v>0</v>
      </c>
      <c r="K57" s="25">
        <v>2439.184275798566</v>
      </c>
      <c r="L57" s="7"/>
      <c r="M57" s="8"/>
      <c r="N57" s="8"/>
      <c r="O57" s="8"/>
    </row>
    <row r="58" spans="1:15" ht="12.75" customHeight="1">
      <c r="A58" s="44" t="s">
        <v>29</v>
      </c>
      <c r="B58" s="45">
        <v>0</v>
      </c>
      <c r="C58" s="46">
        <v>15.244901723741037</v>
      </c>
      <c r="D58" s="47">
        <v>0</v>
      </c>
      <c r="E58" s="314">
        <v>240</v>
      </c>
      <c r="F58" s="46">
        <v>15.244901723741037</v>
      </c>
      <c r="G58" s="47">
        <v>3658.776413697849</v>
      </c>
      <c r="H58" s="315">
        <v>0</v>
      </c>
      <c r="I58" s="46">
        <v>15.244901723741037</v>
      </c>
      <c r="J58" s="47">
        <v>0</v>
      </c>
      <c r="K58" s="25">
        <v>3658.776413697849</v>
      </c>
      <c r="L58" s="7"/>
      <c r="M58" s="8"/>
      <c r="N58" s="8"/>
      <c r="O58" s="8"/>
    </row>
    <row r="59" spans="1:15" ht="12.75" customHeight="1">
      <c r="A59" s="44" t="s">
        <v>34</v>
      </c>
      <c r="B59" s="45">
        <v>0</v>
      </c>
      <c r="C59" s="46">
        <v>1970.9584317264698</v>
      </c>
      <c r="D59" s="47">
        <v>0</v>
      </c>
      <c r="E59" s="314">
        <v>2</v>
      </c>
      <c r="F59" s="46">
        <v>2089.2159376300583</v>
      </c>
      <c r="G59" s="47">
        <v>4178.4318752601166</v>
      </c>
      <c r="H59" s="315">
        <v>0</v>
      </c>
      <c r="I59" s="46">
        <v>2214.568893887862</v>
      </c>
      <c r="J59" s="47">
        <v>0</v>
      </c>
      <c r="K59" s="25">
        <v>4178.4318752601166</v>
      </c>
      <c r="L59" s="7"/>
      <c r="M59" s="8"/>
      <c r="N59" s="8"/>
      <c r="O59" s="8"/>
    </row>
    <row r="60" spans="1:15" ht="12.75" customHeight="1">
      <c r="A60" s="44" t="s">
        <v>18</v>
      </c>
      <c r="B60" s="45">
        <v>0</v>
      </c>
      <c r="C60" s="46">
        <v>3723.9077561486506</v>
      </c>
      <c r="D60" s="47">
        <v>0</v>
      </c>
      <c r="E60" s="314">
        <v>2</v>
      </c>
      <c r="F60" s="46">
        <v>3947.3422215175697</v>
      </c>
      <c r="G60" s="47">
        <v>7894.6844430351393</v>
      </c>
      <c r="H60" s="315">
        <v>0</v>
      </c>
      <c r="I60" s="46">
        <v>4184.1827548086239</v>
      </c>
      <c r="J60" s="47">
        <v>0</v>
      </c>
      <c r="K60" s="25">
        <v>7894.6844430351393</v>
      </c>
      <c r="L60" s="7"/>
      <c r="M60" s="8"/>
      <c r="N60" s="8"/>
      <c r="O60" s="8"/>
    </row>
    <row r="61" spans="1:15" ht="12.75" customHeight="1">
      <c r="A61" s="48" t="s">
        <v>16</v>
      </c>
      <c r="B61" s="45">
        <v>0</v>
      </c>
      <c r="C61" s="46">
        <v>1006.0043265031093</v>
      </c>
      <c r="D61" s="47">
        <v>0</v>
      </c>
      <c r="E61" s="314">
        <v>1</v>
      </c>
      <c r="F61" s="46">
        <v>1066.3645860932959</v>
      </c>
      <c r="G61" s="47">
        <v>1066.3645860932959</v>
      </c>
      <c r="H61" s="315">
        <v>0</v>
      </c>
      <c r="I61" s="46">
        <v>1130.3464612588937</v>
      </c>
      <c r="J61" s="47">
        <v>0</v>
      </c>
      <c r="K61" s="25">
        <v>1066.3645860932959</v>
      </c>
      <c r="L61" s="7"/>
      <c r="M61" s="8" t="s">
        <v>43</v>
      </c>
      <c r="N61" s="8"/>
      <c r="O61" s="8"/>
    </row>
    <row r="62" spans="1:15" ht="12.75" customHeight="1">
      <c r="A62" s="48" t="s">
        <v>15</v>
      </c>
      <c r="B62" s="45">
        <v>0</v>
      </c>
      <c r="C62" s="46">
        <v>2473.1671588229106</v>
      </c>
      <c r="D62" s="47">
        <v>0</v>
      </c>
      <c r="E62" s="314">
        <v>1</v>
      </c>
      <c r="F62" s="46">
        <v>2621.5571883522853</v>
      </c>
      <c r="G62" s="47">
        <v>2621.5571883522853</v>
      </c>
      <c r="H62" s="315">
        <v>0</v>
      </c>
      <c r="I62" s="46">
        <v>2778.8506196534227</v>
      </c>
      <c r="J62" s="47">
        <v>0</v>
      </c>
      <c r="K62" s="25">
        <v>2621.5571883522853</v>
      </c>
      <c r="L62" s="7"/>
      <c r="M62" s="298">
        <f>K62+K61+K60+K59</f>
        <v>15761.038092740837</v>
      </c>
      <c r="N62" s="8"/>
      <c r="O62" s="8"/>
    </row>
    <row r="63" spans="1:15" ht="38.25" customHeight="1">
      <c r="A63" s="37" t="s">
        <v>44</v>
      </c>
      <c r="B63" s="38"/>
      <c r="C63" s="39"/>
      <c r="D63" s="40">
        <f>+SUM(D64:D89)</f>
        <v>26634.634099491279</v>
      </c>
      <c r="E63" s="41"/>
      <c r="F63" s="39"/>
      <c r="G63" s="40">
        <f>+SUM(G64:G89)</f>
        <v>102865.83806913963</v>
      </c>
      <c r="H63" s="313"/>
      <c r="I63" s="39"/>
      <c r="J63" s="40">
        <f t="shared" ref="J63:K63" si="2">+SUM(J64:J89)</f>
        <v>77515.164354385648</v>
      </c>
      <c r="K63" s="42">
        <f t="shared" si="2"/>
        <v>207015.63652301655</v>
      </c>
      <c r="L63" s="7">
        <f>K63/$K$5</f>
        <v>0.24540559677871585</v>
      </c>
      <c r="N63" s="8"/>
      <c r="O63" s="8"/>
    </row>
    <row r="64" spans="1:15" ht="12.75" customHeight="1">
      <c r="A64" s="43" t="s">
        <v>45</v>
      </c>
      <c r="B64" s="44"/>
      <c r="C64" s="49"/>
      <c r="D64" s="50"/>
      <c r="E64" s="316"/>
      <c r="F64" s="49"/>
      <c r="G64" s="50"/>
      <c r="H64" s="316"/>
      <c r="I64" s="49"/>
      <c r="J64" s="50"/>
      <c r="K64" s="25"/>
      <c r="L64" s="7"/>
      <c r="M64" s="8"/>
      <c r="N64" s="8"/>
      <c r="O64" s="8"/>
    </row>
    <row r="65" spans="1:15" ht="12.75" customHeight="1">
      <c r="A65" s="44" t="s">
        <v>46</v>
      </c>
      <c r="B65" s="51">
        <v>0</v>
      </c>
      <c r="C65" s="52">
        <v>304.89803447482075</v>
      </c>
      <c r="D65" s="53">
        <v>0</v>
      </c>
      <c r="E65" s="317">
        <v>1</v>
      </c>
      <c r="F65" s="52">
        <v>304.89803447482075</v>
      </c>
      <c r="G65" s="53">
        <v>304.89803447482075</v>
      </c>
      <c r="H65" s="318">
        <v>1</v>
      </c>
      <c r="I65" s="52">
        <v>304.89803447482075</v>
      </c>
      <c r="J65" s="53">
        <v>304.89803447482075</v>
      </c>
      <c r="K65" s="25">
        <v>609.79606894964149</v>
      </c>
      <c r="L65" s="7"/>
      <c r="M65" s="8"/>
      <c r="N65" s="8"/>
      <c r="O65" s="8"/>
    </row>
    <row r="66" spans="1:15" ht="12.75" customHeight="1">
      <c r="A66" s="44" t="s">
        <v>23</v>
      </c>
      <c r="B66" s="51">
        <v>0</v>
      </c>
      <c r="C66" s="52">
        <v>15.244901723741037</v>
      </c>
      <c r="D66" s="53">
        <v>0</v>
      </c>
      <c r="E66" s="317">
        <v>110</v>
      </c>
      <c r="F66" s="52">
        <v>15.244901723741037</v>
      </c>
      <c r="G66" s="53">
        <v>1676.9391896115142</v>
      </c>
      <c r="H66" s="318">
        <v>110</v>
      </c>
      <c r="I66" s="52">
        <v>15.244901723741037</v>
      </c>
      <c r="J66" s="53">
        <v>1676.9391896115142</v>
      </c>
      <c r="K66" s="25">
        <v>3353.8783792230283</v>
      </c>
      <c r="L66" s="7"/>
      <c r="M66" s="8"/>
      <c r="N66" s="8"/>
      <c r="O66" s="8"/>
    </row>
    <row r="67" spans="1:15" ht="12.75" customHeight="1">
      <c r="A67" s="44" t="s">
        <v>24</v>
      </c>
      <c r="B67" s="51">
        <v>0</v>
      </c>
      <c r="C67" s="52">
        <v>68.602057756834668</v>
      </c>
      <c r="D67" s="53">
        <v>0</v>
      </c>
      <c r="E67" s="317">
        <v>2</v>
      </c>
      <c r="F67" s="52">
        <v>68.602057756834668</v>
      </c>
      <c r="G67" s="53">
        <v>137.20411551366934</v>
      </c>
      <c r="H67" s="318">
        <v>2</v>
      </c>
      <c r="I67" s="52">
        <v>68.602057756834668</v>
      </c>
      <c r="J67" s="53">
        <v>137.20411551366934</v>
      </c>
      <c r="K67" s="25">
        <v>274.40823102733867</v>
      </c>
      <c r="L67" s="7"/>
      <c r="M67" s="8"/>
      <c r="N67" s="8"/>
      <c r="O67" s="8"/>
    </row>
    <row r="68" spans="1:15" ht="12.75" customHeight="1">
      <c r="A68" s="44" t="s">
        <v>47</v>
      </c>
      <c r="B68" s="51">
        <v>0</v>
      </c>
      <c r="C68" s="52">
        <v>15.244901723741037</v>
      </c>
      <c r="D68" s="53">
        <v>0</v>
      </c>
      <c r="E68" s="317">
        <v>150</v>
      </c>
      <c r="F68" s="52">
        <v>15.244901723741037</v>
      </c>
      <c r="G68" s="53">
        <v>2286.7352585611557</v>
      </c>
      <c r="H68" s="318">
        <v>150</v>
      </c>
      <c r="I68" s="52">
        <v>15.244901723741037</v>
      </c>
      <c r="J68" s="53">
        <v>2286.7352585611557</v>
      </c>
      <c r="K68" s="25">
        <v>4573.4705171223113</v>
      </c>
      <c r="L68" s="7"/>
      <c r="M68" s="8"/>
      <c r="N68" s="8"/>
      <c r="O68" s="8"/>
    </row>
    <row r="69" spans="1:15" ht="12.75" customHeight="1">
      <c r="A69" s="44" t="s">
        <v>48</v>
      </c>
      <c r="B69" s="51">
        <v>0</v>
      </c>
      <c r="C69" s="52">
        <v>1219.592137899283</v>
      </c>
      <c r="D69" s="53">
        <v>0</v>
      </c>
      <c r="E69" s="317">
        <v>1</v>
      </c>
      <c r="F69" s="52">
        <v>1219.592137899283</v>
      </c>
      <c r="G69" s="53">
        <v>1219.592137899283</v>
      </c>
      <c r="H69" s="318">
        <v>1</v>
      </c>
      <c r="I69" s="52">
        <v>1219.592137899283</v>
      </c>
      <c r="J69" s="53">
        <v>1219.592137899283</v>
      </c>
      <c r="K69" s="25">
        <v>2439.184275798566</v>
      </c>
      <c r="L69" s="7"/>
      <c r="M69" s="8"/>
      <c r="N69" s="8"/>
      <c r="O69" s="8"/>
    </row>
    <row r="70" spans="1:15" ht="12.75" customHeight="1">
      <c r="A70" s="44" t="s">
        <v>25</v>
      </c>
      <c r="B70" s="51">
        <v>0</v>
      </c>
      <c r="C70" s="52">
        <v>76.224508618705187</v>
      </c>
      <c r="D70" s="53">
        <v>0</v>
      </c>
      <c r="E70" s="317">
        <v>1</v>
      </c>
      <c r="F70" s="52">
        <v>76.224508618705187</v>
      </c>
      <c r="G70" s="53">
        <v>76.224508618705187</v>
      </c>
      <c r="H70" s="318">
        <v>1</v>
      </c>
      <c r="I70" s="52">
        <v>76.224508618705187</v>
      </c>
      <c r="J70" s="53">
        <v>76.224508618705187</v>
      </c>
      <c r="K70" s="25">
        <v>152.44901723741037</v>
      </c>
      <c r="L70" s="7"/>
      <c r="M70" s="8"/>
      <c r="N70" s="8"/>
      <c r="O70" s="8"/>
    </row>
    <row r="71" spans="1:15" ht="12.75" customHeight="1">
      <c r="A71" s="44" t="s">
        <v>49</v>
      </c>
      <c r="B71" s="51">
        <v>0</v>
      </c>
      <c r="C71" s="52">
        <v>18.293882068489246</v>
      </c>
      <c r="D71" s="53">
        <v>0</v>
      </c>
      <c r="E71" s="317">
        <v>20</v>
      </c>
      <c r="F71" s="52">
        <v>18.293882068489246</v>
      </c>
      <c r="G71" s="53">
        <v>365.8776413697849</v>
      </c>
      <c r="H71" s="318">
        <v>20</v>
      </c>
      <c r="I71" s="52">
        <v>18.293882068489246</v>
      </c>
      <c r="J71" s="53">
        <v>365.8776413697849</v>
      </c>
      <c r="K71" s="25">
        <v>731.75528273956979</v>
      </c>
      <c r="L71" s="7"/>
      <c r="M71" s="8"/>
      <c r="N71" s="8"/>
      <c r="O71" s="8"/>
    </row>
    <row r="72" spans="1:15" ht="12.75" customHeight="1">
      <c r="A72" s="44" t="s">
        <v>50</v>
      </c>
      <c r="B72" s="51">
        <v>0</v>
      </c>
      <c r="C72" s="52">
        <v>7.6224508618705187</v>
      </c>
      <c r="D72" s="53">
        <v>0</v>
      </c>
      <c r="E72" s="317">
        <v>100</v>
      </c>
      <c r="F72" s="52">
        <v>7.6224508618705187</v>
      </c>
      <c r="G72" s="53">
        <v>762.24508618705181</v>
      </c>
      <c r="H72" s="318">
        <v>100</v>
      </c>
      <c r="I72" s="52">
        <v>7.6224508618705187</v>
      </c>
      <c r="J72" s="53">
        <v>762.24508618705181</v>
      </c>
      <c r="K72" s="25">
        <v>1524.4901723741036</v>
      </c>
      <c r="L72" s="7"/>
      <c r="M72" s="8"/>
      <c r="N72" s="8"/>
      <c r="O72" s="8"/>
    </row>
    <row r="73" spans="1:15" ht="12.75" customHeight="1">
      <c r="A73" s="44" t="s">
        <v>51</v>
      </c>
      <c r="B73" s="51">
        <v>0</v>
      </c>
      <c r="C73" s="52">
        <v>30.489803447482075</v>
      </c>
      <c r="D73" s="53">
        <v>0</v>
      </c>
      <c r="E73" s="317">
        <v>15</v>
      </c>
      <c r="F73" s="52">
        <v>30.489803447482075</v>
      </c>
      <c r="G73" s="53">
        <v>457.34705171223112</v>
      </c>
      <c r="H73" s="318">
        <v>15</v>
      </c>
      <c r="I73" s="52">
        <v>30.489803447482075</v>
      </c>
      <c r="J73" s="53">
        <v>457.34705171223112</v>
      </c>
      <c r="K73" s="25">
        <v>914.69410342446224</v>
      </c>
      <c r="L73" s="7"/>
      <c r="M73" s="8"/>
      <c r="N73" s="8"/>
      <c r="O73" s="8"/>
    </row>
    <row r="74" spans="1:15" ht="12.75" customHeight="1">
      <c r="A74" s="44" t="s">
        <v>52</v>
      </c>
      <c r="B74" s="51">
        <v>0</v>
      </c>
      <c r="C74" s="52">
        <v>15.244901723741037</v>
      </c>
      <c r="D74" s="53">
        <v>0</v>
      </c>
      <c r="E74" s="317">
        <v>75</v>
      </c>
      <c r="F74" s="52">
        <v>15.244901723741037</v>
      </c>
      <c r="G74" s="53">
        <v>1143.3676292805778</v>
      </c>
      <c r="H74" s="318">
        <v>75</v>
      </c>
      <c r="I74" s="52">
        <v>15.244901723741037</v>
      </c>
      <c r="J74" s="53">
        <v>1143.3676292805778</v>
      </c>
      <c r="K74" s="25">
        <v>2286.7352585611557</v>
      </c>
      <c r="L74" s="7"/>
      <c r="M74" s="8"/>
      <c r="N74" s="8"/>
      <c r="O74" s="8"/>
    </row>
    <row r="75" spans="1:15" ht="12.75" customHeight="1">
      <c r="A75" s="44" t="s">
        <v>53</v>
      </c>
      <c r="B75" s="51">
        <v>0</v>
      </c>
      <c r="C75" s="52">
        <v>91.469410342446224</v>
      </c>
      <c r="D75" s="53">
        <v>0</v>
      </c>
      <c r="E75" s="317">
        <v>3</v>
      </c>
      <c r="F75" s="52">
        <v>91.469410342446224</v>
      </c>
      <c r="G75" s="53">
        <v>274.40823102733867</v>
      </c>
      <c r="H75" s="318">
        <v>3</v>
      </c>
      <c r="I75" s="52">
        <v>91.469410342446224</v>
      </c>
      <c r="J75" s="53">
        <v>274.40823102733867</v>
      </c>
      <c r="K75" s="25">
        <v>548.81646205467734</v>
      </c>
      <c r="L75" s="7"/>
      <c r="M75" s="8"/>
      <c r="N75" s="8"/>
      <c r="O75" s="8"/>
    </row>
    <row r="76" spans="1:15" ht="12.75" customHeight="1">
      <c r="A76" s="44" t="s">
        <v>54</v>
      </c>
      <c r="B76" s="51">
        <v>0</v>
      </c>
      <c r="C76" s="52">
        <v>30.489803447482075</v>
      </c>
      <c r="D76" s="53">
        <v>0</v>
      </c>
      <c r="E76" s="317">
        <v>3</v>
      </c>
      <c r="F76" s="52">
        <v>30.489803447482075</v>
      </c>
      <c r="G76" s="53">
        <v>91.469410342446224</v>
      </c>
      <c r="H76" s="318">
        <v>3</v>
      </c>
      <c r="I76" s="52">
        <v>30.489803447482075</v>
      </c>
      <c r="J76" s="53">
        <v>91.469410342446224</v>
      </c>
      <c r="K76" s="25">
        <v>182.93882068489245</v>
      </c>
      <c r="L76" s="7"/>
      <c r="M76" s="8"/>
      <c r="N76" s="8"/>
      <c r="O76" s="8"/>
    </row>
    <row r="77" spans="1:15" ht="12.75" customHeight="1">
      <c r="A77" s="44" t="s">
        <v>37</v>
      </c>
      <c r="B77" s="51">
        <v>0</v>
      </c>
      <c r="C77" s="52">
        <v>457.34705171223112</v>
      </c>
      <c r="D77" s="53">
        <v>0</v>
      </c>
      <c r="E77" s="317">
        <v>10</v>
      </c>
      <c r="F77" s="52">
        <v>457.34705171223112</v>
      </c>
      <c r="G77" s="53">
        <v>4573.4705171223113</v>
      </c>
      <c r="H77" s="318">
        <v>10</v>
      </c>
      <c r="I77" s="52">
        <v>457.34705171223112</v>
      </c>
      <c r="J77" s="53">
        <v>4573.4705171223113</v>
      </c>
      <c r="K77" s="25">
        <v>9146.9410342446226</v>
      </c>
      <c r="L77" s="7"/>
      <c r="M77" s="8"/>
      <c r="N77" s="8"/>
      <c r="O77" s="8"/>
    </row>
    <row r="78" spans="1:15" ht="12.75" customHeight="1">
      <c r="A78" s="48" t="s">
        <v>55</v>
      </c>
      <c r="B78" s="51">
        <v>0</v>
      </c>
      <c r="C78" s="52">
        <v>609.79606894964149</v>
      </c>
      <c r="D78" s="53">
        <v>0</v>
      </c>
      <c r="E78" s="317">
        <v>1</v>
      </c>
      <c r="F78" s="52">
        <v>609.79606894964149</v>
      </c>
      <c r="G78" s="53">
        <v>609.79606894964149</v>
      </c>
      <c r="H78" s="319">
        <v>1</v>
      </c>
      <c r="I78" s="52">
        <v>609.79606894964149</v>
      </c>
      <c r="J78" s="53">
        <v>609.79606894964149</v>
      </c>
      <c r="K78" s="25">
        <v>1219.592137899283</v>
      </c>
      <c r="L78" s="7"/>
      <c r="M78" s="8"/>
      <c r="N78" s="8"/>
      <c r="O78" s="8"/>
    </row>
    <row r="79" spans="1:15" ht="12.75" customHeight="1">
      <c r="A79" s="48" t="s">
        <v>56</v>
      </c>
      <c r="B79" s="51">
        <v>0</v>
      </c>
      <c r="C79" s="52">
        <v>46.039603205697937</v>
      </c>
      <c r="D79" s="53">
        <v>0</v>
      </c>
      <c r="E79" s="317">
        <v>7</v>
      </c>
      <c r="F79" s="52">
        <v>46.039603205697937</v>
      </c>
      <c r="G79" s="53">
        <v>322.27722243988558</v>
      </c>
      <c r="H79" s="319">
        <v>3</v>
      </c>
      <c r="I79" s="52">
        <v>46.039603205697937</v>
      </c>
      <c r="J79" s="53">
        <v>138.1188096170938</v>
      </c>
      <c r="K79" s="25">
        <v>460.39603205697938</v>
      </c>
      <c r="L79" s="7"/>
      <c r="M79" s="8"/>
      <c r="N79" s="8"/>
      <c r="O79" s="8"/>
    </row>
    <row r="80" spans="1:15" ht="12.75" customHeight="1">
      <c r="A80" s="48" t="s">
        <v>57</v>
      </c>
      <c r="B80" s="51">
        <v>0</v>
      </c>
      <c r="C80" s="52">
        <v>69.364302843021719</v>
      </c>
      <c r="D80" s="53">
        <v>0</v>
      </c>
      <c r="E80" s="317">
        <v>3</v>
      </c>
      <c r="F80" s="52">
        <v>69.364302843021719</v>
      </c>
      <c r="G80" s="53">
        <v>208.09290852906514</v>
      </c>
      <c r="H80" s="319">
        <v>1</v>
      </c>
      <c r="I80" s="52">
        <v>69.364302843021719</v>
      </c>
      <c r="J80" s="53">
        <v>69.364302843021719</v>
      </c>
      <c r="K80" s="25">
        <v>277.45721137208687</v>
      </c>
      <c r="L80" s="7"/>
      <c r="M80" s="8"/>
      <c r="N80" s="8"/>
      <c r="O80" s="8"/>
    </row>
    <row r="81" spans="1:15" ht="12.75" customHeight="1">
      <c r="A81" s="44" t="s">
        <v>34</v>
      </c>
      <c r="B81" s="51">
        <v>0</v>
      </c>
      <c r="C81" s="52">
        <v>1970.9584317264698</v>
      </c>
      <c r="D81" s="53">
        <v>0</v>
      </c>
      <c r="E81" s="317">
        <v>2</v>
      </c>
      <c r="F81" s="52">
        <v>2089.2159376300583</v>
      </c>
      <c r="G81" s="53">
        <v>4178.4318752601166</v>
      </c>
      <c r="H81" s="318">
        <v>1</v>
      </c>
      <c r="I81" s="52">
        <v>2214.568893887862</v>
      </c>
      <c r="J81" s="53">
        <v>2214.568893887862</v>
      </c>
      <c r="K81" s="25">
        <v>6393.0007691479786</v>
      </c>
      <c r="L81" s="7"/>
      <c r="M81" s="8"/>
      <c r="N81" s="8"/>
      <c r="O81" s="8"/>
    </row>
    <row r="82" spans="1:15" ht="12.75" customHeight="1">
      <c r="A82" s="44" t="s">
        <v>18</v>
      </c>
      <c r="B82" s="51">
        <v>0</v>
      </c>
      <c r="C82" s="52">
        <v>3723.9077561486506</v>
      </c>
      <c r="D82" s="53">
        <v>0</v>
      </c>
      <c r="E82" s="317">
        <v>2</v>
      </c>
      <c r="F82" s="52">
        <v>3947.3422215175697</v>
      </c>
      <c r="G82" s="53">
        <v>7894.6844430351393</v>
      </c>
      <c r="H82" s="318">
        <v>1</v>
      </c>
      <c r="I82" s="52">
        <v>4184.1827548086239</v>
      </c>
      <c r="J82" s="53">
        <v>4184.1827548086239</v>
      </c>
      <c r="K82" s="25">
        <v>12078.867197843763</v>
      </c>
      <c r="L82" s="7"/>
      <c r="M82" s="8"/>
      <c r="N82" s="8"/>
      <c r="O82" s="8"/>
    </row>
    <row r="83" spans="1:15" ht="12.75" customHeight="1">
      <c r="A83" s="48" t="s">
        <v>35</v>
      </c>
      <c r="B83" s="51">
        <v>0</v>
      </c>
      <c r="C83" s="52">
        <v>6974.2472448651361</v>
      </c>
      <c r="D83" s="53">
        <v>0</v>
      </c>
      <c r="E83" s="317">
        <v>1</v>
      </c>
      <c r="F83" s="52">
        <v>7392.7020795570443</v>
      </c>
      <c r="G83" s="53">
        <v>7392.7020795570443</v>
      </c>
      <c r="H83" s="318">
        <v>1</v>
      </c>
      <c r="I83" s="52">
        <v>7836.2642043304677</v>
      </c>
      <c r="J83" s="53">
        <v>7836.2642043304677</v>
      </c>
      <c r="K83" s="25">
        <v>15228.966283887512</v>
      </c>
      <c r="L83" s="7"/>
      <c r="M83" s="8"/>
      <c r="N83" s="8"/>
      <c r="O83" s="8"/>
    </row>
    <row r="84" spans="1:15" ht="12.75" customHeight="1">
      <c r="A84" s="48" t="s">
        <v>20</v>
      </c>
      <c r="B84" s="51">
        <v>0</v>
      </c>
      <c r="C84" s="52">
        <v>17645.947200000002</v>
      </c>
      <c r="D84" s="53">
        <v>0</v>
      </c>
      <c r="E84" s="317">
        <v>1</v>
      </c>
      <c r="F84" s="52">
        <v>18704.704032000005</v>
      </c>
      <c r="G84" s="53">
        <v>18704.704032000005</v>
      </c>
      <c r="H84" s="318">
        <v>1</v>
      </c>
      <c r="I84" s="52">
        <v>19826.986273920007</v>
      </c>
      <c r="J84" s="53">
        <v>19826.986273920007</v>
      </c>
      <c r="K84" s="25">
        <v>38531.690305920012</v>
      </c>
      <c r="L84" s="7"/>
      <c r="M84" s="8"/>
      <c r="N84" s="8"/>
      <c r="O84" s="8"/>
    </row>
    <row r="85" spans="1:15" ht="12.75" customHeight="1">
      <c r="A85" s="43" t="s">
        <v>58</v>
      </c>
      <c r="B85" s="44"/>
      <c r="C85" s="49"/>
      <c r="D85" s="50"/>
      <c r="E85" s="316"/>
      <c r="F85" s="49"/>
      <c r="G85" s="50"/>
      <c r="H85" s="316"/>
      <c r="I85" s="49"/>
      <c r="J85" s="50"/>
      <c r="K85" s="25"/>
      <c r="L85" s="7"/>
      <c r="M85" s="8"/>
      <c r="N85" s="8"/>
      <c r="O85" s="8"/>
    </row>
    <row r="86" spans="1:15" ht="12.75" customHeight="1">
      <c r="A86" s="44" t="s">
        <v>59</v>
      </c>
      <c r="B86" s="45">
        <v>2</v>
      </c>
      <c r="C86" s="46">
        <v>7622.4508618705195</v>
      </c>
      <c r="D86" s="47">
        <v>15244.901723741039</v>
      </c>
      <c r="E86" s="314">
        <v>5</v>
      </c>
      <c r="F86" s="46">
        <v>7622.4508618705195</v>
      </c>
      <c r="G86" s="47">
        <v>38112.254309352596</v>
      </c>
      <c r="H86" s="315">
        <v>3</v>
      </c>
      <c r="I86" s="46">
        <v>7622.4508618705195</v>
      </c>
      <c r="J86" s="47">
        <v>22867.352585611559</v>
      </c>
      <c r="K86" s="25">
        <v>76224.508618705193</v>
      </c>
      <c r="L86" s="7"/>
      <c r="M86" s="8"/>
      <c r="N86" s="8"/>
      <c r="O86" s="8"/>
    </row>
    <row r="87" spans="1:15" ht="12.75" customHeight="1">
      <c r="A87" s="44" t="s">
        <v>34</v>
      </c>
      <c r="B87" s="45">
        <v>2</v>
      </c>
      <c r="C87" s="46">
        <v>1970.9584317264698</v>
      </c>
      <c r="D87" s="47">
        <v>3941.9168634529397</v>
      </c>
      <c r="E87" s="314">
        <v>2</v>
      </c>
      <c r="F87" s="46">
        <v>2089.2159376300583</v>
      </c>
      <c r="G87" s="47">
        <v>4178.4318752601166</v>
      </c>
      <c r="H87" s="315">
        <v>1</v>
      </c>
      <c r="I87" s="46">
        <v>2214.568893887862</v>
      </c>
      <c r="J87" s="47">
        <v>2214.568893887862</v>
      </c>
      <c r="K87" s="25">
        <v>10334.917632600918</v>
      </c>
      <c r="L87" s="7"/>
      <c r="M87" s="8" t="s">
        <v>19</v>
      </c>
      <c r="N87" s="8"/>
      <c r="O87" s="8"/>
    </row>
    <row r="88" spans="1:15" ht="12.75" customHeight="1">
      <c r="A88" s="44" t="s">
        <v>18</v>
      </c>
      <c r="B88" s="45">
        <v>2</v>
      </c>
      <c r="C88" s="46">
        <v>3723.9077561486506</v>
      </c>
      <c r="D88" s="47">
        <v>7447.8155122973012</v>
      </c>
      <c r="E88" s="314">
        <v>2</v>
      </c>
      <c r="F88" s="46">
        <v>3947.3422215175697</v>
      </c>
      <c r="G88" s="47">
        <v>7894.6844430351393</v>
      </c>
      <c r="H88" s="315">
        <v>1</v>
      </c>
      <c r="I88" s="46">
        <v>4184.1827548086239</v>
      </c>
      <c r="J88" s="47">
        <v>4184.1827548086239</v>
      </c>
      <c r="K88" s="25">
        <v>19526.682710141064</v>
      </c>
      <c r="L88" s="7"/>
      <c r="M88" s="298">
        <f>K88+K87+K84+K83+K82+K81</f>
        <v>102094.12489954125</v>
      </c>
      <c r="N88" s="8"/>
      <c r="O88" s="8"/>
    </row>
    <row r="89" spans="1:15" ht="46.5" customHeight="1">
      <c r="A89" s="31" t="s">
        <v>60</v>
      </c>
      <c r="B89" s="21"/>
      <c r="C89" s="22"/>
      <c r="D89" s="23"/>
      <c r="E89" s="24"/>
      <c r="F89" s="22"/>
      <c r="G89" s="23"/>
      <c r="H89" s="310"/>
      <c r="I89" s="22"/>
      <c r="J89" s="23"/>
      <c r="K89" s="25"/>
      <c r="L89" s="7"/>
      <c r="M89" s="8"/>
      <c r="N89" s="8"/>
      <c r="O89" s="8"/>
    </row>
    <row r="90" spans="1:15" ht="27" customHeight="1">
      <c r="A90" s="37" t="s">
        <v>61</v>
      </c>
      <c r="B90" s="38"/>
      <c r="C90" s="39"/>
      <c r="D90" s="40">
        <f>+SUM(D91:D113)</f>
        <v>96588.403569136382</v>
      </c>
      <c r="E90" s="41"/>
      <c r="F90" s="39"/>
      <c r="G90" s="40">
        <f>+SUM(G91:G113)</f>
        <v>87258.451943038948</v>
      </c>
      <c r="H90" s="313"/>
      <c r="I90" s="39"/>
      <c r="J90" s="40">
        <f t="shared" ref="J90:K90" si="3">+SUM(J91:J113)</f>
        <v>40772.573804478045</v>
      </c>
      <c r="K90" s="42">
        <f t="shared" si="3"/>
        <v>224619.42931665338</v>
      </c>
      <c r="L90" s="7">
        <f>K90/$K$5</f>
        <v>0.2662739202959637</v>
      </c>
      <c r="M90" s="8"/>
      <c r="N90" s="8"/>
      <c r="O90" s="8"/>
    </row>
    <row r="91" spans="1:15" ht="12.75" customHeight="1">
      <c r="A91" s="54" t="s">
        <v>62</v>
      </c>
      <c r="B91" s="21"/>
      <c r="C91" s="22"/>
      <c r="D91" s="23"/>
      <c r="E91" s="310"/>
      <c r="F91" s="22"/>
      <c r="G91" s="23"/>
      <c r="H91" s="310"/>
      <c r="I91" s="22"/>
      <c r="J91" s="23"/>
      <c r="K91" s="25"/>
      <c r="L91" s="7"/>
      <c r="M91" s="8"/>
      <c r="N91" s="8"/>
      <c r="O91" s="8"/>
    </row>
    <row r="92" spans="1:15" ht="12.75" customHeight="1">
      <c r="A92" s="55" t="s">
        <v>63</v>
      </c>
      <c r="B92" s="45">
        <v>1</v>
      </c>
      <c r="C92" s="46">
        <v>1067.1431206618727</v>
      </c>
      <c r="D92" s="47">
        <v>1067.1431206618727</v>
      </c>
      <c r="E92" s="314">
        <v>0</v>
      </c>
      <c r="F92" s="46">
        <v>1067.1431206618727</v>
      </c>
      <c r="G92" s="47">
        <v>0</v>
      </c>
      <c r="H92" s="315">
        <v>0</v>
      </c>
      <c r="I92" s="46">
        <v>1067.1431206618727</v>
      </c>
      <c r="J92" s="47">
        <v>0</v>
      </c>
      <c r="K92" s="25">
        <v>1067.1431206618727</v>
      </c>
      <c r="L92" s="7"/>
      <c r="M92" s="8"/>
      <c r="N92" s="8"/>
      <c r="O92" s="8"/>
    </row>
    <row r="93" spans="1:15" ht="12.75" customHeight="1">
      <c r="A93" s="55" t="s">
        <v>64</v>
      </c>
      <c r="B93" s="45">
        <v>1</v>
      </c>
      <c r="C93" s="46">
        <v>686.02057756834677</v>
      </c>
      <c r="D93" s="47">
        <v>686.02057756834677</v>
      </c>
      <c r="E93" s="314">
        <v>1</v>
      </c>
      <c r="F93" s="46">
        <v>686.02057756834677</v>
      </c>
      <c r="G93" s="47">
        <v>686.02057756834677</v>
      </c>
      <c r="H93" s="315">
        <v>1</v>
      </c>
      <c r="I93" s="46">
        <v>686.02057756834677</v>
      </c>
      <c r="J93" s="47">
        <v>686.02057756834677</v>
      </c>
      <c r="K93" s="25">
        <v>2058.0617327050404</v>
      </c>
      <c r="L93" s="7"/>
      <c r="M93" s="8"/>
      <c r="N93" s="8"/>
      <c r="O93" s="8"/>
    </row>
    <row r="94" spans="1:15" ht="12.75" customHeight="1">
      <c r="A94" s="55" t="s">
        <v>65</v>
      </c>
      <c r="B94" s="45">
        <v>20</v>
      </c>
      <c r="C94" s="46">
        <v>457.34705171223112</v>
      </c>
      <c r="D94" s="47">
        <v>9146.9410342446226</v>
      </c>
      <c r="E94" s="314">
        <v>20</v>
      </c>
      <c r="F94" s="46">
        <v>457.34705171223112</v>
      </c>
      <c r="G94" s="47">
        <v>9146.9410342446226</v>
      </c>
      <c r="H94" s="315">
        <v>20</v>
      </c>
      <c r="I94" s="46">
        <v>457.34705171223112</v>
      </c>
      <c r="J94" s="47">
        <v>9146.9410342446226</v>
      </c>
      <c r="K94" s="25">
        <v>27440.82310273387</v>
      </c>
      <c r="L94" s="7"/>
      <c r="M94" s="8"/>
      <c r="N94" s="8"/>
      <c r="O94" s="8"/>
    </row>
    <row r="95" spans="1:15" ht="12.75" customHeight="1">
      <c r="A95" s="55" t="s">
        <v>66</v>
      </c>
      <c r="B95" s="45">
        <v>100</v>
      </c>
      <c r="C95" s="46">
        <v>15.244901723741037</v>
      </c>
      <c r="D95" s="47">
        <v>1524.4901723741036</v>
      </c>
      <c r="E95" s="314">
        <v>100</v>
      </c>
      <c r="F95" s="46">
        <v>15.244901723741037</v>
      </c>
      <c r="G95" s="47">
        <v>1524.4901723741036</v>
      </c>
      <c r="H95" s="315">
        <v>100</v>
      </c>
      <c r="I95" s="46">
        <v>15.244901723741037</v>
      </c>
      <c r="J95" s="47">
        <v>1524.4901723741036</v>
      </c>
      <c r="K95" s="25">
        <v>4573.4705171223104</v>
      </c>
      <c r="L95" s="7"/>
      <c r="M95" s="8"/>
      <c r="N95" s="8"/>
      <c r="O95" s="8"/>
    </row>
    <row r="96" spans="1:15" ht="12.75" customHeight="1">
      <c r="A96" s="55" t="s">
        <v>67</v>
      </c>
      <c r="B96" s="45">
        <v>1</v>
      </c>
      <c r="C96" s="46">
        <v>5236.6237421050464</v>
      </c>
      <c r="D96" s="47">
        <v>5236.6237421050464</v>
      </c>
      <c r="E96" s="314">
        <v>1</v>
      </c>
      <c r="F96" s="46">
        <v>5236.6237421050464</v>
      </c>
      <c r="G96" s="47">
        <v>5236.6237421050464</v>
      </c>
      <c r="H96" s="315">
        <v>1</v>
      </c>
      <c r="I96" s="46">
        <v>5236.6237421050464</v>
      </c>
      <c r="J96" s="47">
        <v>5236.6237421050464</v>
      </c>
      <c r="K96" s="25">
        <v>15709.871226315139</v>
      </c>
      <c r="L96" s="7"/>
      <c r="M96" s="8"/>
      <c r="N96" s="8"/>
      <c r="O96" s="8"/>
    </row>
    <row r="97" spans="1:15" ht="12.75" customHeight="1">
      <c r="A97" s="55" t="s">
        <v>68</v>
      </c>
      <c r="B97" s="45">
        <v>80</v>
      </c>
      <c r="C97" s="46">
        <v>91.469410342446224</v>
      </c>
      <c r="D97" s="47">
        <v>7317.5528273956979</v>
      </c>
      <c r="E97" s="314">
        <v>80</v>
      </c>
      <c r="F97" s="46">
        <v>91.469410342446224</v>
      </c>
      <c r="G97" s="47">
        <v>7317.5528273956979</v>
      </c>
      <c r="H97" s="315">
        <v>40</v>
      </c>
      <c r="I97" s="46">
        <v>91.469410342446224</v>
      </c>
      <c r="J97" s="47">
        <v>3658.776413697849</v>
      </c>
      <c r="K97" s="25">
        <v>18293.882068489245</v>
      </c>
      <c r="L97" s="7"/>
      <c r="M97" s="8"/>
      <c r="N97" s="8"/>
      <c r="O97" s="8"/>
    </row>
    <row r="98" spans="1:15" ht="12.75" customHeight="1">
      <c r="A98" s="55" t="s">
        <v>69</v>
      </c>
      <c r="B98" s="45">
        <v>1</v>
      </c>
      <c r="C98" s="46">
        <v>13720.411551366935</v>
      </c>
      <c r="D98" s="47">
        <v>13720.411551366935</v>
      </c>
      <c r="E98" s="314">
        <v>0</v>
      </c>
      <c r="F98" s="46">
        <v>13720.411551366935</v>
      </c>
      <c r="G98" s="47">
        <v>0</v>
      </c>
      <c r="H98" s="315">
        <v>0</v>
      </c>
      <c r="I98" s="46">
        <v>13720.411551366935</v>
      </c>
      <c r="J98" s="47">
        <v>0</v>
      </c>
      <c r="K98" s="25">
        <v>13720.411551366935</v>
      </c>
      <c r="L98" s="7"/>
      <c r="M98" s="8"/>
      <c r="N98" s="8"/>
      <c r="O98" s="8"/>
    </row>
    <row r="99" spans="1:15" ht="12.75" customHeight="1">
      <c r="A99" s="55" t="s">
        <v>70</v>
      </c>
      <c r="B99" s="45">
        <v>1</v>
      </c>
      <c r="C99" s="46">
        <v>228.67352585611556</v>
      </c>
      <c r="D99" s="47">
        <v>228.67352585611556</v>
      </c>
      <c r="E99" s="314">
        <v>1</v>
      </c>
      <c r="F99" s="46">
        <v>228.67352585611556</v>
      </c>
      <c r="G99" s="47">
        <v>228.67352585611556</v>
      </c>
      <c r="H99" s="315">
        <v>1</v>
      </c>
      <c r="I99" s="46">
        <v>228.67352585611556</v>
      </c>
      <c r="J99" s="47">
        <v>228.67352585611556</v>
      </c>
      <c r="K99" s="25">
        <v>686.02057756834665</v>
      </c>
      <c r="L99" s="7"/>
      <c r="M99" s="8"/>
      <c r="N99" s="8"/>
      <c r="O99" s="8"/>
    </row>
    <row r="100" spans="1:15" ht="12.75" customHeight="1">
      <c r="A100" s="55" t="s">
        <v>34</v>
      </c>
      <c r="B100" s="45">
        <v>1</v>
      </c>
      <c r="C100" s="46">
        <v>1970.9584317264698</v>
      </c>
      <c r="D100" s="47">
        <v>1970.9584317264698</v>
      </c>
      <c r="E100" s="314">
        <v>0</v>
      </c>
      <c r="F100" s="46">
        <v>2089.2159376300583</v>
      </c>
      <c r="G100" s="47">
        <v>0</v>
      </c>
      <c r="H100" s="315">
        <v>2</v>
      </c>
      <c r="I100" s="46">
        <v>2214.568893887862</v>
      </c>
      <c r="J100" s="47">
        <v>4429.1377877757241</v>
      </c>
      <c r="K100" s="25">
        <v>6400.0962195021939</v>
      </c>
      <c r="L100" s="7"/>
      <c r="M100" s="8"/>
      <c r="N100" s="8"/>
      <c r="O100" s="8"/>
    </row>
    <row r="101" spans="1:15" ht="12.75" customHeight="1">
      <c r="A101" s="55" t="s">
        <v>18</v>
      </c>
      <c r="B101" s="45">
        <v>1</v>
      </c>
      <c r="C101" s="46">
        <v>3723.9077561486506</v>
      </c>
      <c r="D101" s="47">
        <v>3723.9077561486506</v>
      </c>
      <c r="E101" s="314">
        <v>0</v>
      </c>
      <c r="F101" s="46">
        <v>3947.3422215175697</v>
      </c>
      <c r="G101" s="47">
        <v>0</v>
      </c>
      <c r="H101" s="315">
        <v>1</v>
      </c>
      <c r="I101" s="46">
        <v>4184.1827548086239</v>
      </c>
      <c r="J101" s="47">
        <v>4184.1827548086239</v>
      </c>
      <c r="K101" s="25">
        <v>7908.0905109572741</v>
      </c>
      <c r="L101" s="7"/>
      <c r="M101" s="8"/>
      <c r="N101" s="8"/>
      <c r="O101" s="8"/>
    </row>
    <row r="102" spans="1:15" ht="12.75" customHeight="1">
      <c r="A102" s="55" t="s">
        <v>16</v>
      </c>
      <c r="B102" s="45">
        <v>5</v>
      </c>
      <c r="C102" s="46">
        <v>9908.348291122742</v>
      </c>
      <c r="D102" s="47">
        <v>49541.741455613708</v>
      </c>
      <c r="E102" s="314">
        <v>3</v>
      </c>
      <c r="F102" s="46">
        <v>10502.849188590108</v>
      </c>
      <c r="G102" s="47">
        <v>31508.547565770321</v>
      </c>
      <c r="H102" s="320">
        <v>1</v>
      </c>
      <c r="I102" s="46">
        <v>11133.020139905515</v>
      </c>
      <c r="J102" s="47">
        <v>11133.020139905515</v>
      </c>
      <c r="K102" s="25">
        <v>92183.309161289537</v>
      </c>
      <c r="L102" s="7"/>
      <c r="M102" s="8"/>
      <c r="N102" s="8"/>
      <c r="O102" s="8"/>
    </row>
    <row r="103" spans="1:15" ht="12.75" customHeight="1">
      <c r="A103" s="55" t="s">
        <v>35</v>
      </c>
      <c r="B103" s="45">
        <v>5</v>
      </c>
      <c r="C103" s="46">
        <v>484.78787481496499</v>
      </c>
      <c r="D103" s="47">
        <v>2423.9393740748251</v>
      </c>
      <c r="E103" s="314">
        <v>5</v>
      </c>
      <c r="F103" s="46">
        <v>513.87514730386295</v>
      </c>
      <c r="G103" s="47">
        <v>2569.3757365193146</v>
      </c>
      <c r="H103" s="320">
        <v>1</v>
      </c>
      <c r="I103" s="46">
        <v>544.70765614209472</v>
      </c>
      <c r="J103" s="47">
        <v>544.70765614209472</v>
      </c>
      <c r="K103" s="25">
        <v>5538.0227667362342</v>
      </c>
      <c r="L103" s="7"/>
      <c r="M103" s="8"/>
      <c r="N103" s="8"/>
      <c r="O103" s="8"/>
    </row>
    <row r="104" spans="1:15" ht="12.75" customHeight="1">
      <c r="A104" s="54" t="s">
        <v>71</v>
      </c>
      <c r="B104" s="21"/>
      <c r="C104" s="22"/>
      <c r="D104" s="23"/>
      <c r="E104" s="310"/>
      <c r="F104" s="22"/>
      <c r="G104" s="23"/>
      <c r="H104" s="310"/>
      <c r="I104" s="22"/>
      <c r="J104" s="23"/>
      <c r="K104" s="25"/>
      <c r="L104" s="7"/>
      <c r="M104" s="8"/>
      <c r="N104" s="8"/>
      <c r="O104" s="8"/>
    </row>
    <row r="105" spans="1:15" ht="12.75" customHeight="1">
      <c r="A105" s="55" t="s">
        <v>72</v>
      </c>
      <c r="B105" s="45">
        <v>0</v>
      </c>
      <c r="C105" s="46">
        <v>3048.9803447482077</v>
      </c>
      <c r="D105" s="47">
        <v>0</v>
      </c>
      <c r="E105" s="314">
        <v>1</v>
      </c>
      <c r="F105" s="46">
        <v>3048.9803447482077</v>
      </c>
      <c r="G105" s="47">
        <v>3048.9803447482077</v>
      </c>
      <c r="H105" s="315">
        <v>0</v>
      </c>
      <c r="I105" s="46">
        <v>3048.9803447482077</v>
      </c>
      <c r="J105" s="47">
        <v>0</v>
      </c>
      <c r="K105" s="25">
        <v>3048.9803447482077</v>
      </c>
      <c r="L105" s="56"/>
      <c r="M105" s="8"/>
      <c r="N105" s="57"/>
      <c r="O105" s="8"/>
    </row>
    <row r="106" spans="1:15" ht="12.75" customHeight="1">
      <c r="A106" s="55" t="s">
        <v>73</v>
      </c>
      <c r="B106" s="45">
        <v>0</v>
      </c>
      <c r="C106" s="46">
        <v>304.89803447482075</v>
      </c>
      <c r="D106" s="47">
        <v>0</v>
      </c>
      <c r="E106" s="314">
        <v>1</v>
      </c>
      <c r="F106" s="46">
        <v>304.89803447482075</v>
      </c>
      <c r="G106" s="47">
        <v>304.89803447482075</v>
      </c>
      <c r="H106" s="315">
        <v>0</v>
      </c>
      <c r="I106" s="46">
        <v>304.89803447482075</v>
      </c>
      <c r="J106" s="47">
        <v>0</v>
      </c>
      <c r="K106" s="25">
        <v>304.89803447482075</v>
      </c>
      <c r="L106" s="56"/>
      <c r="M106" s="8"/>
      <c r="N106" s="57"/>
      <c r="O106" s="8"/>
    </row>
    <row r="107" spans="1:15" ht="12.75" customHeight="1">
      <c r="A107" s="55" t="s">
        <v>74</v>
      </c>
      <c r="B107" s="45">
        <v>0</v>
      </c>
      <c r="C107" s="46">
        <v>15.244901723741037</v>
      </c>
      <c r="D107" s="47">
        <v>0</v>
      </c>
      <c r="E107" s="314">
        <v>100</v>
      </c>
      <c r="F107" s="46">
        <v>15.244901723741037</v>
      </c>
      <c r="G107" s="47">
        <v>1524.4901723741036</v>
      </c>
      <c r="H107" s="315">
        <v>0</v>
      </c>
      <c r="I107" s="46">
        <v>15.244901723741037</v>
      </c>
      <c r="J107" s="47">
        <v>0</v>
      </c>
      <c r="K107" s="25">
        <v>1524.4901723741036</v>
      </c>
      <c r="L107" s="56"/>
      <c r="M107" s="8"/>
      <c r="N107" s="57"/>
      <c r="O107" s="8"/>
    </row>
    <row r="108" spans="1:15" ht="12.75" customHeight="1">
      <c r="A108" s="55" t="s">
        <v>75</v>
      </c>
      <c r="B108" s="45">
        <v>0</v>
      </c>
      <c r="C108" s="46">
        <v>3811.2254309352597</v>
      </c>
      <c r="D108" s="47">
        <v>0</v>
      </c>
      <c r="E108" s="314">
        <v>1</v>
      </c>
      <c r="F108" s="46">
        <v>3811.2254309352597</v>
      </c>
      <c r="G108" s="47">
        <v>3811.2254309352597</v>
      </c>
      <c r="H108" s="315">
        <v>0</v>
      </c>
      <c r="I108" s="46">
        <v>3811.2254309352597</v>
      </c>
      <c r="J108" s="47">
        <v>0</v>
      </c>
      <c r="K108" s="25">
        <v>3811.2254309352597</v>
      </c>
      <c r="L108" s="56"/>
      <c r="M108" s="8"/>
      <c r="N108" s="57"/>
      <c r="O108" s="8"/>
    </row>
    <row r="109" spans="1:15" ht="12.75" customHeight="1">
      <c r="A109" s="55" t="s">
        <v>76</v>
      </c>
      <c r="B109" s="45">
        <v>0</v>
      </c>
      <c r="C109" s="46">
        <v>2286.7352585611557</v>
      </c>
      <c r="D109" s="47">
        <v>0</v>
      </c>
      <c r="E109" s="314">
        <v>1</v>
      </c>
      <c r="F109" s="46">
        <v>2286.7352585611557</v>
      </c>
      <c r="G109" s="47">
        <v>2286.7352585611557</v>
      </c>
      <c r="H109" s="315">
        <v>0</v>
      </c>
      <c r="I109" s="46">
        <v>2286.7352585611557</v>
      </c>
      <c r="J109" s="47">
        <v>0</v>
      </c>
      <c r="K109" s="25">
        <v>2286.7352585611557</v>
      </c>
      <c r="L109" s="56"/>
      <c r="M109" s="8"/>
      <c r="N109" s="57"/>
      <c r="O109" s="8"/>
    </row>
    <row r="110" spans="1:15" ht="12.75" customHeight="1">
      <c r="A110" s="55" t="s">
        <v>77</v>
      </c>
      <c r="B110" s="45">
        <v>0</v>
      </c>
      <c r="C110" s="46">
        <v>1524.4901723741038</v>
      </c>
      <c r="D110" s="47">
        <v>0</v>
      </c>
      <c r="E110" s="314">
        <v>1</v>
      </c>
      <c r="F110" s="46">
        <v>1524.4901723741038</v>
      </c>
      <c r="G110" s="47">
        <v>1524.4901723741038</v>
      </c>
      <c r="H110" s="315">
        <v>0</v>
      </c>
      <c r="I110" s="46">
        <v>1524.4901723741038</v>
      </c>
      <c r="J110" s="47">
        <v>0</v>
      </c>
      <c r="K110" s="25">
        <v>1524.4901723741038</v>
      </c>
      <c r="L110" s="56"/>
      <c r="M110" s="8"/>
      <c r="N110" s="57"/>
      <c r="O110" s="8"/>
    </row>
    <row r="111" spans="1:15" ht="12.75" customHeight="1">
      <c r="A111" s="55" t="s">
        <v>34</v>
      </c>
      <c r="B111" s="45">
        <v>0</v>
      </c>
      <c r="C111" s="46">
        <v>1970.9584317264698</v>
      </c>
      <c r="D111" s="47">
        <v>0</v>
      </c>
      <c r="E111" s="314">
        <v>1</v>
      </c>
      <c r="F111" s="46">
        <v>2089.2159376300583</v>
      </c>
      <c r="G111" s="47">
        <v>2089.2159376300583</v>
      </c>
      <c r="H111" s="315">
        <v>0</v>
      </c>
      <c r="I111" s="46">
        <v>2214.568893887862</v>
      </c>
      <c r="J111" s="47">
        <v>0</v>
      </c>
      <c r="K111" s="25">
        <v>2089.2159376300583</v>
      </c>
      <c r="L111" s="56"/>
      <c r="M111" s="8"/>
      <c r="N111" s="57"/>
      <c r="O111" s="8"/>
    </row>
    <row r="112" spans="1:15" ht="12.75" customHeight="1">
      <c r="A112" s="55" t="s">
        <v>18</v>
      </c>
      <c r="B112" s="45">
        <v>0</v>
      </c>
      <c r="C112" s="46">
        <v>3723.9077561486506</v>
      </c>
      <c r="D112" s="47">
        <v>0</v>
      </c>
      <c r="E112" s="314">
        <v>1</v>
      </c>
      <c r="F112" s="46">
        <v>3947.3422215175697</v>
      </c>
      <c r="G112" s="47">
        <v>3947.3422215175697</v>
      </c>
      <c r="H112" s="315">
        <v>0</v>
      </c>
      <c r="I112" s="46">
        <v>4184.1827548086239</v>
      </c>
      <c r="J112" s="47">
        <v>0</v>
      </c>
      <c r="K112" s="25">
        <v>3947.3422215175697</v>
      </c>
      <c r="L112" s="56"/>
      <c r="M112" s="8" t="s">
        <v>43</v>
      </c>
      <c r="N112" s="57"/>
      <c r="O112" s="8"/>
    </row>
    <row r="113" spans="1:15" ht="12.75" customHeight="1">
      <c r="A113" s="55" t="s">
        <v>16</v>
      </c>
      <c r="B113" s="45">
        <v>0</v>
      </c>
      <c r="C113" s="46">
        <v>9908.348291122742</v>
      </c>
      <c r="D113" s="47">
        <v>0</v>
      </c>
      <c r="E113" s="314">
        <v>1</v>
      </c>
      <c r="F113" s="46">
        <v>10502.849188590108</v>
      </c>
      <c r="G113" s="47">
        <v>10502.849188590108</v>
      </c>
      <c r="H113" s="315">
        <v>0</v>
      </c>
      <c r="I113" s="46">
        <v>11133.020139905515</v>
      </c>
      <c r="J113" s="47">
        <v>0</v>
      </c>
      <c r="K113" s="25">
        <v>10502.849188590108</v>
      </c>
      <c r="L113" s="56"/>
      <c r="M113" s="298">
        <f>K113+K112+K111</f>
        <v>16539.407347737735</v>
      </c>
      <c r="N113" s="57"/>
      <c r="O113" s="8"/>
    </row>
    <row r="114" spans="1:15" ht="34.5" customHeight="1">
      <c r="A114" s="37" t="s">
        <v>78</v>
      </c>
      <c r="B114" s="38"/>
      <c r="C114" s="39"/>
      <c r="D114" s="40">
        <f>+SUM(D115:D159)</f>
        <v>164523.39779894106</v>
      </c>
      <c r="E114" s="41"/>
      <c r="F114" s="39"/>
      <c r="G114" s="40">
        <f>+SUM(G115:G159)</f>
        <v>0</v>
      </c>
      <c r="H114" s="313"/>
      <c r="I114" s="39"/>
      <c r="J114" s="40">
        <f t="shared" ref="J114:K114" si="4">+SUM(J115:J159)</f>
        <v>0</v>
      </c>
      <c r="K114" s="42">
        <f t="shared" si="4"/>
        <v>164523.39779894106</v>
      </c>
      <c r="L114" s="7">
        <f>K114/$K$5</f>
        <v>0.19503339602282749</v>
      </c>
      <c r="M114" s="8"/>
      <c r="N114" s="57"/>
      <c r="O114" s="8"/>
    </row>
    <row r="115" spans="1:15" ht="12.75" customHeight="1">
      <c r="A115" s="54" t="s">
        <v>79</v>
      </c>
      <c r="B115" s="21"/>
      <c r="C115" s="22"/>
      <c r="D115" s="23"/>
      <c r="E115" s="310"/>
      <c r="F115" s="22"/>
      <c r="G115" s="23"/>
      <c r="H115" s="310"/>
      <c r="I115" s="22"/>
      <c r="J115" s="23"/>
      <c r="K115" s="25"/>
      <c r="L115" s="56"/>
      <c r="M115" s="8"/>
      <c r="N115" s="57"/>
      <c r="O115" s="8"/>
    </row>
    <row r="116" spans="1:15" ht="12.75" customHeight="1">
      <c r="A116" s="55" t="s">
        <v>22</v>
      </c>
      <c r="B116" s="45">
        <v>9</v>
      </c>
      <c r="C116" s="46">
        <v>152.44901723741037</v>
      </c>
      <c r="D116" s="47">
        <v>1372.0411551366933</v>
      </c>
      <c r="E116" s="314">
        <v>0</v>
      </c>
      <c r="F116" s="46">
        <v>152.44901723741037</v>
      </c>
      <c r="G116" s="47">
        <v>0</v>
      </c>
      <c r="H116" s="315">
        <v>0</v>
      </c>
      <c r="I116" s="46">
        <v>152.44901723741037</v>
      </c>
      <c r="J116" s="47">
        <v>0</v>
      </c>
      <c r="K116" s="25">
        <v>1372.0411551366933</v>
      </c>
      <c r="L116" s="56"/>
      <c r="M116" s="8"/>
      <c r="N116" s="57"/>
      <c r="O116" s="8"/>
    </row>
    <row r="117" spans="1:15" ht="12.75" customHeight="1">
      <c r="A117" s="55" t="s">
        <v>23</v>
      </c>
      <c r="B117" s="45">
        <v>135</v>
      </c>
      <c r="C117" s="46">
        <v>19.818372240863351</v>
      </c>
      <c r="D117" s="47">
        <v>2675.4802525165524</v>
      </c>
      <c r="E117" s="314">
        <v>0</v>
      </c>
      <c r="F117" s="46">
        <v>19.818372240863351</v>
      </c>
      <c r="G117" s="47">
        <v>0</v>
      </c>
      <c r="H117" s="315">
        <v>0</v>
      </c>
      <c r="I117" s="46">
        <v>19.818372240863351</v>
      </c>
      <c r="J117" s="47">
        <v>0</v>
      </c>
      <c r="K117" s="25">
        <v>2675.4802525165524</v>
      </c>
      <c r="L117" s="56"/>
      <c r="M117" s="8"/>
      <c r="N117" s="57"/>
      <c r="O117" s="8"/>
    </row>
    <row r="118" spans="1:15" ht="12.75" customHeight="1">
      <c r="A118" s="55" t="s">
        <v>24</v>
      </c>
      <c r="B118" s="45">
        <v>6</v>
      </c>
      <c r="C118" s="46">
        <v>68.602057756834668</v>
      </c>
      <c r="D118" s="47">
        <v>411.61234654100804</v>
      </c>
      <c r="E118" s="314">
        <v>0</v>
      </c>
      <c r="F118" s="46">
        <v>68.602057756834668</v>
      </c>
      <c r="G118" s="47">
        <v>0</v>
      </c>
      <c r="H118" s="315">
        <v>0</v>
      </c>
      <c r="I118" s="46">
        <v>68.602057756834668</v>
      </c>
      <c r="J118" s="47">
        <v>0</v>
      </c>
      <c r="K118" s="25">
        <v>411.61234654100804</v>
      </c>
      <c r="L118" s="56"/>
      <c r="M118" s="8"/>
      <c r="N118" s="57"/>
      <c r="O118" s="8"/>
    </row>
    <row r="119" spans="1:15" ht="12.75" customHeight="1">
      <c r="A119" s="55" t="s">
        <v>25</v>
      </c>
      <c r="B119" s="45">
        <v>3</v>
      </c>
      <c r="C119" s="46">
        <v>76.224508618705187</v>
      </c>
      <c r="D119" s="47">
        <v>228.67352585611556</v>
      </c>
      <c r="E119" s="314">
        <v>0</v>
      </c>
      <c r="F119" s="46">
        <v>76.224508618705187</v>
      </c>
      <c r="G119" s="47">
        <v>0</v>
      </c>
      <c r="H119" s="315">
        <v>0</v>
      </c>
      <c r="I119" s="46">
        <v>76.224508618705187</v>
      </c>
      <c r="J119" s="47">
        <v>0</v>
      </c>
      <c r="K119" s="25">
        <v>228.67352585611556</v>
      </c>
      <c r="L119" s="56"/>
      <c r="M119" s="8"/>
      <c r="N119" s="57"/>
      <c r="O119" s="8"/>
    </row>
    <row r="120" spans="1:15" ht="12.75" customHeight="1">
      <c r="A120" s="55" t="s">
        <v>26</v>
      </c>
      <c r="B120" s="45">
        <v>90</v>
      </c>
      <c r="C120" s="46">
        <v>7.6224508618705187</v>
      </c>
      <c r="D120" s="47">
        <v>686.02057756834665</v>
      </c>
      <c r="E120" s="314">
        <v>0</v>
      </c>
      <c r="F120" s="46">
        <v>7.6224508618705187</v>
      </c>
      <c r="G120" s="47">
        <v>0</v>
      </c>
      <c r="H120" s="315">
        <v>0</v>
      </c>
      <c r="I120" s="46">
        <v>7.6224508618705187</v>
      </c>
      <c r="J120" s="47">
        <v>0</v>
      </c>
      <c r="K120" s="25">
        <v>686.02057756834665</v>
      </c>
      <c r="L120" s="56"/>
      <c r="M120" s="8"/>
      <c r="N120" s="57"/>
      <c r="O120" s="8"/>
    </row>
    <row r="121" spans="1:15" ht="12.75" customHeight="1">
      <c r="A121" s="55" t="s">
        <v>80</v>
      </c>
      <c r="B121" s="45">
        <v>16</v>
      </c>
      <c r="C121" s="46">
        <v>53.357156033093631</v>
      </c>
      <c r="D121" s="47">
        <v>853.71449652949809</v>
      </c>
      <c r="E121" s="314">
        <v>0</v>
      </c>
      <c r="F121" s="46">
        <v>53.357156033093631</v>
      </c>
      <c r="G121" s="47">
        <v>0</v>
      </c>
      <c r="H121" s="315">
        <v>0</v>
      </c>
      <c r="I121" s="46">
        <v>53.357156033093631</v>
      </c>
      <c r="J121" s="47">
        <v>0</v>
      </c>
      <c r="K121" s="25">
        <v>853.71449652949809</v>
      </c>
      <c r="L121" s="56"/>
      <c r="M121" s="8"/>
      <c r="N121" s="57"/>
      <c r="O121" s="8"/>
    </row>
    <row r="122" spans="1:15" ht="12.75" customHeight="1">
      <c r="A122" s="55" t="s">
        <v>81</v>
      </c>
      <c r="B122" s="45">
        <v>4</v>
      </c>
      <c r="C122" s="46">
        <v>381.12254309352596</v>
      </c>
      <c r="D122" s="47">
        <v>1524.4901723741038</v>
      </c>
      <c r="E122" s="314">
        <v>0</v>
      </c>
      <c r="F122" s="46">
        <v>381.12254309352596</v>
      </c>
      <c r="G122" s="47">
        <v>0</v>
      </c>
      <c r="H122" s="315">
        <v>0</v>
      </c>
      <c r="I122" s="46">
        <v>381.12254309352596</v>
      </c>
      <c r="J122" s="47">
        <v>0</v>
      </c>
      <c r="K122" s="25">
        <v>1524.4901723741038</v>
      </c>
      <c r="L122" s="56"/>
      <c r="M122" s="8"/>
      <c r="N122" s="57"/>
      <c r="O122" s="8"/>
    </row>
    <row r="123" spans="1:15" ht="12.75" customHeight="1">
      <c r="A123" s="55" t="s">
        <v>31</v>
      </c>
      <c r="B123" s="45">
        <v>3</v>
      </c>
      <c r="C123" s="46">
        <v>114.33676292805778</v>
      </c>
      <c r="D123" s="47">
        <v>343.01028878417333</v>
      </c>
      <c r="E123" s="314">
        <v>0</v>
      </c>
      <c r="F123" s="46">
        <v>114.33676292805778</v>
      </c>
      <c r="G123" s="47">
        <v>0</v>
      </c>
      <c r="H123" s="315">
        <v>0</v>
      </c>
      <c r="I123" s="46">
        <v>114.33676292805778</v>
      </c>
      <c r="J123" s="47">
        <v>0</v>
      </c>
      <c r="K123" s="25">
        <v>343.01028878417333</v>
      </c>
      <c r="L123" s="56"/>
      <c r="M123" s="8"/>
      <c r="N123" s="57"/>
      <c r="O123" s="8"/>
    </row>
    <row r="124" spans="1:15" ht="12.75" customHeight="1">
      <c r="A124" s="55" t="s">
        <v>32</v>
      </c>
      <c r="B124" s="45">
        <v>6</v>
      </c>
      <c r="C124" s="46">
        <v>7.6224508618705187</v>
      </c>
      <c r="D124" s="47">
        <v>45.734705171223112</v>
      </c>
      <c r="E124" s="314">
        <v>0</v>
      </c>
      <c r="F124" s="46">
        <v>7.6224508618705187</v>
      </c>
      <c r="G124" s="47">
        <v>0</v>
      </c>
      <c r="H124" s="315">
        <v>0</v>
      </c>
      <c r="I124" s="46">
        <v>7.6224508618705187</v>
      </c>
      <c r="J124" s="47">
        <v>0</v>
      </c>
      <c r="K124" s="25">
        <v>45.734705171223112</v>
      </c>
      <c r="L124" s="56"/>
      <c r="M124" s="8"/>
      <c r="N124" s="57"/>
      <c r="O124" s="8"/>
    </row>
    <row r="125" spans="1:15" ht="12.75" customHeight="1">
      <c r="A125" s="55" t="s">
        <v>82</v>
      </c>
      <c r="B125" s="45">
        <v>15</v>
      </c>
      <c r="C125" s="46">
        <v>121.9592137899283</v>
      </c>
      <c r="D125" s="47">
        <v>1829.3882068489245</v>
      </c>
      <c r="E125" s="314">
        <v>0</v>
      </c>
      <c r="F125" s="46">
        <v>121.9592137899283</v>
      </c>
      <c r="G125" s="47">
        <v>0</v>
      </c>
      <c r="H125" s="315">
        <v>0</v>
      </c>
      <c r="I125" s="46">
        <v>121.9592137899283</v>
      </c>
      <c r="J125" s="47">
        <v>0</v>
      </c>
      <c r="K125" s="25">
        <v>1829.3882068489245</v>
      </c>
      <c r="L125" s="56"/>
      <c r="M125" s="8"/>
      <c r="N125" s="57"/>
      <c r="O125" s="8"/>
    </row>
    <row r="126" spans="1:15" ht="12.75" customHeight="1">
      <c r="A126" s="55" t="s">
        <v>83</v>
      </c>
      <c r="B126" s="45">
        <v>30</v>
      </c>
      <c r="C126" s="46">
        <v>18.293882068489246</v>
      </c>
      <c r="D126" s="47">
        <v>548.81646205467734</v>
      </c>
      <c r="E126" s="314">
        <v>0</v>
      </c>
      <c r="F126" s="46">
        <v>18.293882068489246</v>
      </c>
      <c r="G126" s="47">
        <v>0</v>
      </c>
      <c r="H126" s="315">
        <v>0</v>
      </c>
      <c r="I126" s="46">
        <v>18.293882068489246</v>
      </c>
      <c r="J126" s="47">
        <v>0</v>
      </c>
      <c r="K126" s="25">
        <v>548.81646205467734</v>
      </c>
      <c r="L126" s="56"/>
      <c r="M126" s="8"/>
      <c r="N126" s="57"/>
      <c r="O126" s="8"/>
    </row>
    <row r="127" spans="1:15" ht="12.75" customHeight="1">
      <c r="A127" s="55" t="s">
        <v>34</v>
      </c>
      <c r="B127" s="45">
        <v>2</v>
      </c>
      <c r="C127" s="46">
        <v>1970.9584317264698</v>
      </c>
      <c r="D127" s="47">
        <v>3941.9168634529397</v>
      </c>
      <c r="E127" s="314">
        <v>0</v>
      </c>
      <c r="F127" s="46">
        <v>2089.2159376300583</v>
      </c>
      <c r="G127" s="47">
        <v>0</v>
      </c>
      <c r="H127" s="315">
        <v>0</v>
      </c>
      <c r="I127" s="46">
        <v>2214.568893887862</v>
      </c>
      <c r="J127" s="47">
        <v>0</v>
      </c>
      <c r="K127" s="25">
        <v>3941.9168634529397</v>
      </c>
      <c r="L127" s="56"/>
      <c r="M127" s="8"/>
      <c r="N127" s="57"/>
      <c r="O127" s="8"/>
    </row>
    <row r="128" spans="1:15" ht="12.75" customHeight="1">
      <c r="A128" s="55" t="s">
        <v>18</v>
      </c>
      <c r="B128" s="45">
        <v>2</v>
      </c>
      <c r="C128" s="46">
        <v>3723.9077561486506</v>
      </c>
      <c r="D128" s="47">
        <v>7447.8155122973012</v>
      </c>
      <c r="E128" s="314">
        <v>0</v>
      </c>
      <c r="F128" s="46">
        <v>3947.3422215175697</v>
      </c>
      <c r="G128" s="47">
        <v>0</v>
      </c>
      <c r="H128" s="315">
        <v>0</v>
      </c>
      <c r="I128" s="46">
        <v>4184.1827548086239</v>
      </c>
      <c r="J128" s="47">
        <v>0</v>
      </c>
      <c r="K128" s="25">
        <v>7447.8155122973012</v>
      </c>
      <c r="L128" s="56"/>
      <c r="M128" s="8"/>
      <c r="N128" s="57"/>
      <c r="O128" s="8"/>
    </row>
    <row r="129" spans="1:15" ht="12.75" customHeight="1">
      <c r="A129" s="55" t="s">
        <v>16</v>
      </c>
      <c r="B129" s="45">
        <v>0.5</v>
      </c>
      <c r="C129" s="46">
        <v>9908.348291122742</v>
      </c>
      <c r="D129" s="47">
        <v>4954.174145561371</v>
      </c>
      <c r="E129" s="314">
        <v>0</v>
      </c>
      <c r="F129" s="46">
        <v>10502.849188590108</v>
      </c>
      <c r="G129" s="47">
        <v>0</v>
      </c>
      <c r="H129" s="315">
        <v>0</v>
      </c>
      <c r="I129" s="46">
        <v>11133.020139905515</v>
      </c>
      <c r="J129" s="47">
        <v>0</v>
      </c>
      <c r="K129" s="25">
        <v>4954.174145561371</v>
      </c>
      <c r="L129" s="56"/>
      <c r="M129" s="8"/>
      <c r="N129" s="57"/>
      <c r="O129" s="8"/>
    </row>
    <row r="130" spans="1:15" ht="12.75" customHeight="1">
      <c r="A130" s="55" t="s">
        <v>35</v>
      </c>
      <c r="B130" s="45">
        <v>2</v>
      </c>
      <c r="C130" s="46">
        <v>5003.2888131386662</v>
      </c>
      <c r="D130" s="47">
        <v>10006.577626277332</v>
      </c>
      <c r="E130" s="314">
        <v>0</v>
      </c>
      <c r="F130" s="46">
        <v>5303.4861419269864</v>
      </c>
      <c r="G130" s="47">
        <v>0</v>
      </c>
      <c r="H130" s="315">
        <v>0</v>
      </c>
      <c r="I130" s="46">
        <v>5621.6953104426057</v>
      </c>
      <c r="J130" s="47">
        <v>0</v>
      </c>
      <c r="K130" s="25">
        <v>10006.577626277332</v>
      </c>
      <c r="L130" s="56"/>
      <c r="M130" s="8"/>
      <c r="N130" s="57"/>
      <c r="O130" s="8"/>
    </row>
    <row r="131" spans="1:15" ht="12.75" customHeight="1">
      <c r="A131" s="54" t="s">
        <v>84</v>
      </c>
      <c r="B131" s="21"/>
      <c r="C131" s="22"/>
      <c r="D131" s="23"/>
      <c r="E131" s="310">
        <v>0</v>
      </c>
      <c r="F131" s="22">
        <v>0</v>
      </c>
      <c r="G131" s="23">
        <v>0</v>
      </c>
      <c r="H131" s="310">
        <v>0</v>
      </c>
      <c r="I131" s="22">
        <v>0</v>
      </c>
      <c r="J131" s="23"/>
      <c r="K131" s="25"/>
      <c r="L131" s="56"/>
      <c r="M131" s="8"/>
      <c r="N131" s="57"/>
      <c r="O131" s="8"/>
    </row>
    <row r="132" spans="1:15" ht="12.75" customHeight="1">
      <c r="A132" s="55" t="s">
        <v>85</v>
      </c>
      <c r="B132" s="45">
        <v>1</v>
      </c>
      <c r="C132" s="46">
        <v>3811.2254309352597</v>
      </c>
      <c r="D132" s="47">
        <v>3811.2254309352597</v>
      </c>
      <c r="E132" s="314">
        <v>0</v>
      </c>
      <c r="F132" s="46">
        <v>3811.2254309352597</v>
      </c>
      <c r="G132" s="47">
        <v>0</v>
      </c>
      <c r="H132" s="315">
        <v>0</v>
      </c>
      <c r="I132" s="46">
        <v>3811.2254309352597</v>
      </c>
      <c r="J132" s="47">
        <v>0</v>
      </c>
      <c r="K132" s="25">
        <v>3811.2254309352597</v>
      </c>
      <c r="L132" s="56"/>
      <c r="M132" s="8"/>
      <c r="N132" s="57"/>
      <c r="O132" s="8"/>
    </row>
    <row r="133" spans="1:15" ht="12.75" customHeight="1">
      <c r="A133" s="55" t="s">
        <v>34</v>
      </c>
      <c r="B133" s="45">
        <v>1</v>
      </c>
      <c r="C133" s="46">
        <v>1970.9584317264698</v>
      </c>
      <c r="D133" s="47">
        <v>1970.9584317264698</v>
      </c>
      <c r="E133" s="314">
        <v>0</v>
      </c>
      <c r="F133" s="46">
        <v>2089.2159376300583</v>
      </c>
      <c r="G133" s="47">
        <v>0</v>
      </c>
      <c r="H133" s="315">
        <v>0</v>
      </c>
      <c r="I133" s="46">
        <v>2214.568893887862</v>
      </c>
      <c r="J133" s="47">
        <v>0</v>
      </c>
      <c r="K133" s="25">
        <v>1970.9584317264698</v>
      </c>
      <c r="L133" s="56"/>
      <c r="M133" s="8"/>
      <c r="N133" s="57"/>
      <c r="O133" s="8"/>
    </row>
    <row r="134" spans="1:15" ht="12.75" customHeight="1">
      <c r="A134" s="55" t="s">
        <v>18</v>
      </c>
      <c r="B134" s="45">
        <v>1</v>
      </c>
      <c r="C134" s="46">
        <v>3723.9077561486506</v>
      </c>
      <c r="D134" s="47">
        <v>3723.9077561486506</v>
      </c>
      <c r="E134" s="314">
        <v>0</v>
      </c>
      <c r="F134" s="46">
        <v>3947.3422215175697</v>
      </c>
      <c r="G134" s="47">
        <v>0</v>
      </c>
      <c r="H134" s="315">
        <v>0</v>
      </c>
      <c r="I134" s="46">
        <v>4184.1827548086239</v>
      </c>
      <c r="J134" s="47">
        <v>0</v>
      </c>
      <c r="K134" s="25">
        <v>3723.9077561486506</v>
      </c>
      <c r="L134" s="56"/>
      <c r="M134" s="8"/>
      <c r="N134" s="57"/>
      <c r="O134" s="8"/>
    </row>
    <row r="135" spans="1:15" ht="12.75" customHeight="1">
      <c r="A135" s="55" t="s">
        <v>86</v>
      </c>
      <c r="B135" s="45">
        <v>0.5</v>
      </c>
      <c r="C135" s="46">
        <v>3741.1678204516456</v>
      </c>
      <c r="D135" s="47">
        <v>1870.5839102258228</v>
      </c>
      <c r="E135" s="314">
        <v>0</v>
      </c>
      <c r="F135" s="46">
        <v>3965.6378896787446</v>
      </c>
      <c r="G135" s="47">
        <v>0</v>
      </c>
      <c r="H135" s="315">
        <v>0</v>
      </c>
      <c r="I135" s="46">
        <v>4203.5761630594698</v>
      </c>
      <c r="J135" s="47">
        <v>0</v>
      </c>
      <c r="K135" s="25">
        <v>1870.5839102258228</v>
      </c>
      <c r="L135" s="56"/>
      <c r="M135" s="8"/>
      <c r="N135" s="57"/>
      <c r="O135" s="8"/>
    </row>
    <row r="136" spans="1:15" ht="12.75" customHeight="1">
      <c r="A136" s="54" t="s">
        <v>87</v>
      </c>
      <c r="B136" s="21"/>
      <c r="C136" s="22"/>
      <c r="D136" s="23"/>
      <c r="E136" s="310">
        <v>0</v>
      </c>
      <c r="F136" s="22">
        <v>0</v>
      </c>
      <c r="G136" s="23">
        <v>0</v>
      </c>
      <c r="H136" s="310">
        <v>0</v>
      </c>
      <c r="I136" s="22">
        <v>0</v>
      </c>
      <c r="J136" s="23"/>
      <c r="K136" s="25"/>
      <c r="L136" s="56"/>
      <c r="M136" s="8"/>
      <c r="N136" s="57"/>
      <c r="O136" s="8"/>
    </row>
    <row r="137" spans="1:15" ht="12.75" customHeight="1">
      <c r="A137" s="55" t="s">
        <v>22</v>
      </c>
      <c r="B137" s="45">
        <v>1</v>
      </c>
      <c r="C137" s="46">
        <v>152.44901723741037</v>
      </c>
      <c r="D137" s="47">
        <v>152.44901723741037</v>
      </c>
      <c r="E137" s="314">
        <v>0</v>
      </c>
      <c r="F137" s="46">
        <v>152.44901723741037</v>
      </c>
      <c r="G137" s="47">
        <v>0</v>
      </c>
      <c r="H137" s="315">
        <v>0</v>
      </c>
      <c r="I137" s="46">
        <v>152.44901723741037</v>
      </c>
      <c r="J137" s="47">
        <v>0</v>
      </c>
      <c r="K137" s="25">
        <v>152.44901723741037</v>
      </c>
      <c r="L137" s="56"/>
      <c r="M137" s="8"/>
      <c r="N137" s="57"/>
      <c r="O137" s="8"/>
    </row>
    <row r="138" spans="1:15" ht="12.75" customHeight="1">
      <c r="A138" s="55" t="s">
        <v>23</v>
      </c>
      <c r="B138" s="45">
        <v>105</v>
      </c>
      <c r="C138" s="46">
        <v>19.818372240863351</v>
      </c>
      <c r="D138" s="47">
        <v>2080.929085290652</v>
      </c>
      <c r="E138" s="314">
        <v>0</v>
      </c>
      <c r="F138" s="46">
        <v>19.818372240863351</v>
      </c>
      <c r="G138" s="47">
        <v>0</v>
      </c>
      <c r="H138" s="315">
        <v>0</v>
      </c>
      <c r="I138" s="46">
        <v>19.818372240863351</v>
      </c>
      <c r="J138" s="47">
        <v>0</v>
      </c>
      <c r="K138" s="25">
        <v>2080.929085290652</v>
      </c>
      <c r="L138" s="56"/>
      <c r="M138" s="8"/>
      <c r="N138" s="57"/>
      <c r="O138" s="8"/>
    </row>
    <row r="139" spans="1:15" ht="12.75" customHeight="1">
      <c r="A139" s="55" t="s">
        <v>24</v>
      </c>
      <c r="B139" s="45">
        <v>2</v>
      </c>
      <c r="C139" s="46">
        <v>68.602057756834668</v>
      </c>
      <c r="D139" s="47">
        <v>137.20411551366934</v>
      </c>
      <c r="E139" s="314">
        <v>0</v>
      </c>
      <c r="F139" s="46">
        <v>68.602057756834668</v>
      </c>
      <c r="G139" s="47">
        <v>0</v>
      </c>
      <c r="H139" s="315">
        <v>0</v>
      </c>
      <c r="I139" s="46">
        <v>68.602057756834668</v>
      </c>
      <c r="J139" s="47">
        <v>0</v>
      </c>
      <c r="K139" s="25">
        <v>137.20411551366934</v>
      </c>
      <c r="L139" s="56"/>
      <c r="M139" s="8"/>
      <c r="N139" s="57"/>
      <c r="O139" s="8"/>
    </row>
    <row r="140" spans="1:15" ht="12.75" customHeight="1">
      <c r="A140" s="55" t="s">
        <v>25</v>
      </c>
      <c r="B140" s="45">
        <v>1</v>
      </c>
      <c r="C140" s="46">
        <v>76.224508618705187</v>
      </c>
      <c r="D140" s="47">
        <v>76.224508618705187</v>
      </c>
      <c r="E140" s="314">
        <v>0</v>
      </c>
      <c r="F140" s="46">
        <v>76.224508618705187</v>
      </c>
      <c r="G140" s="47">
        <v>0</v>
      </c>
      <c r="H140" s="315">
        <v>0</v>
      </c>
      <c r="I140" s="46">
        <v>76.224508618705187</v>
      </c>
      <c r="J140" s="47">
        <v>0</v>
      </c>
      <c r="K140" s="25">
        <v>76.224508618705187</v>
      </c>
      <c r="L140" s="56"/>
      <c r="M140" s="8"/>
      <c r="N140" s="57"/>
      <c r="O140" s="8"/>
    </row>
    <row r="141" spans="1:15" ht="12.75" customHeight="1">
      <c r="A141" s="55" t="s">
        <v>26</v>
      </c>
      <c r="B141" s="45">
        <v>90</v>
      </c>
      <c r="C141" s="46">
        <v>7.6224508618705187</v>
      </c>
      <c r="D141" s="47">
        <v>686.02057756834665</v>
      </c>
      <c r="E141" s="314">
        <v>0</v>
      </c>
      <c r="F141" s="46">
        <v>7.6224508618705187</v>
      </c>
      <c r="G141" s="47">
        <v>0</v>
      </c>
      <c r="H141" s="315">
        <v>0</v>
      </c>
      <c r="I141" s="46">
        <v>7.6224508618705187</v>
      </c>
      <c r="J141" s="47">
        <v>0</v>
      </c>
      <c r="K141" s="25">
        <v>686.02057756834665</v>
      </c>
      <c r="L141" s="56"/>
      <c r="M141" s="8"/>
      <c r="N141" s="57"/>
      <c r="O141" s="8"/>
    </row>
    <row r="142" spans="1:15" ht="12.75" customHeight="1">
      <c r="A142" s="55" t="s">
        <v>88</v>
      </c>
      <c r="B142" s="45">
        <v>40</v>
      </c>
      <c r="C142" s="46">
        <v>30.489803447482075</v>
      </c>
      <c r="D142" s="47">
        <v>1219.592137899283</v>
      </c>
      <c r="E142" s="314">
        <v>0</v>
      </c>
      <c r="F142" s="46">
        <v>30.489803447482075</v>
      </c>
      <c r="G142" s="47">
        <v>0</v>
      </c>
      <c r="H142" s="315">
        <v>0</v>
      </c>
      <c r="I142" s="46">
        <v>30.489803447482075</v>
      </c>
      <c r="J142" s="47">
        <v>0</v>
      </c>
      <c r="K142" s="25">
        <v>1219.592137899283</v>
      </c>
      <c r="L142" s="56"/>
      <c r="M142" s="8"/>
      <c r="N142" s="57"/>
      <c r="O142" s="8"/>
    </row>
    <row r="143" spans="1:15" ht="12.75" customHeight="1">
      <c r="A143" s="55" t="s">
        <v>81</v>
      </c>
      <c r="B143" s="45">
        <v>10</v>
      </c>
      <c r="C143" s="46">
        <v>381.12254309352596</v>
      </c>
      <c r="D143" s="47">
        <v>3811.2254309352597</v>
      </c>
      <c r="E143" s="314">
        <v>0</v>
      </c>
      <c r="F143" s="46">
        <v>381.12254309352596</v>
      </c>
      <c r="G143" s="47">
        <v>0</v>
      </c>
      <c r="H143" s="315">
        <v>0</v>
      </c>
      <c r="I143" s="46">
        <v>381.12254309352596</v>
      </c>
      <c r="J143" s="47">
        <v>0</v>
      </c>
      <c r="K143" s="25">
        <v>3811.2254309352597</v>
      </c>
      <c r="L143" s="56"/>
      <c r="M143" s="8"/>
      <c r="N143" s="57"/>
      <c r="O143" s="8"/>
    </row>
    <row r="144" spans="1:15" ht="12.75" customHeight="1">
      <c r="A144" s="55" t="s">
        <v>31</v>
      </c>
      <c r="B144" s="45">
        <v>1</v>
      </c>
      <c r="C144" s="46">
        <v>114.33676292805778</v>
      </c>
      <c r="D144" s="47">
        <v>114.33676292805778</v>
      </c>
      <c r="E144" s="314">
        <v>0</v>
      </c>
      <c r="F144" s="46">
        <v>114.33676292805778</v>
      </c>
      <c r="G144" s="47">
        <v>0</v>
      </c>
      <c r="H144" s="315">
        <v>0</v>
      </c>
      <c r="I144" s="46">
        <v>114.33676292805778</v>
      </c>
      <c r="J144" s="47">
        <v>0</v>
      </c>
      <c r="K144" s="25">
        <v>114.33676292805778</v>
      </c>
      <c r="L144" s="56"/>
      <c r="M144" s="8"/>
      <c r="N144" s="57"/>
      <c r="O144" s="8"/>
    </row>
    <row r="145" spans="1:15" ht="12.75" customHeight="1">
      <c r="A145" s="55" t="s">
        <v>32</v>
      </c>
      <c r="B145" s="45">
        <v>5</v>
      </c>
      <c r="C145" s="46">
        <v>7.6224508618705187</v>
      </c>
      <c r="D145" s="47">
        <v>38.112254309352593</v>
      </c>
      <c r="E145" s="314">
        <v>0</v>
      </c>
      <c r="F145" s="46">
        <v>7.6224508618705187</v>
      </c>
      <c r="G145" s="47">
        <v>0</v>
      </c>
      <c r="H145" s="315">
        <v>0</v>
      </c>
      <c r="I145" s="46">
        <v>7.6224508618705187</v>
      </c>
      <c r="J145" s="47">
        <v>0</v>
      </c>
      <c r="K145" s="25">
        <v>38.112254309352593</v>
      </c>
      <c r="L145" s="56"/>
      <c r="M145" s="8"/>
      <c r="N145" s="57"/>
      <c r="O145" s="8"/>
    </row>
    <row r="146" spans="1:15" ht="12.75" customHeight="1">
      <c r="A146" s="55" t="s">
        <v>82</v>
      </c>
      <c r="B146" s="45">
        <v>5</v>
      </c>
      <c r="C146" s="46">
        <v>121.9592137899283</v>
      </c>
      <c r="D146" s="47">
        <v>609.79606894964149</v>
      </c>
      <c r="E146" s="314">
        <v>0</v>
      </c>
      <c r="F146" s="46">
        <v>121.9592137899283</v>
      </c>
      <c r="G146" s="47">
        <v>0</v>
      </c>
      <c r="H146" s="315">
        <v>0</v>
      </c>
      <c r="I146" s="46">
        <v>121.9592137899283</v>
      </c>
      <c r="J146" s="47">
        <v>0</v>
      </c>
      <c r="K146" s="25">
        <v>609.79606894964149</v>
      </c>
      <c r="L146" s="56"/>
      <c r="M146" s="8"/>
      <c r="N146" s="57"/>
      <c r="O146" s="8"/>
    </row>
    <row r="147" spans="1:15" ht="12.75" customHeight="1">
      <c r="A147" s="55" t="s">
        <v>34</v>
      </c>
      <c r="B147" s="45">
        <v>1</v>
      </c>
      <c r="C147" s="46">
        <v>1970.9584317264698</v>
      </c>
      <c r="D147" s="47">
        <v>1970.9584317264698</v>
      </c>
      <c r="E147" s="314">
        <v>0</v>
      </c>
      <c r="F147" s="46">
        <v>2089.2159376300583</v>
      </c>
      <c r="G147" s="47">
        <v>0</v>
      </c>
      <c r="H147" s="315">
        <v>0</v>
      </c>
      <c r="I147" s="46">
        <v>2214.568893887862</v>
      </c>
      <c r="J147" s="47">
        <v>0</v>
      </c>
      <c r="K147" s="25">
        <v>1970.9584317264698</v>
      </c>
      <c r="L147" s="56"/>
      <c r="M147" s="8"/>
      <c r="N147" s="57"/>
      <c r="O147" s="8"/>
    </row>
    <row r="148" spans="1:15" ht="12.75" customHeight="1">
      <c r="A148" s="55" t="s">
        <v>18</v>
      </c>
      <c r="B148" s="45">
        <v>1</v>
      </c>
      <c r="C148" s="46">
        <v>3723.9077561486506</v>
      </c>
      <c r="D148" s="47">
        <v>3723.9077561486506</v>
      </c>
      <c r="E148" s="314">
        <v>0</v>
      </c>
      <c r="F148" s="46">
        <v>3947.3422215175697</v>
      </c>
      <c r="G148" s="47">
        <v>0</v>
      </c>
      <c r="H148" s="315">
        <v>0</v>
      </c>
      <c r="I148" s="46">
        <v>4184.1827548086239</v>
      </c>
      <c r="J148" s="47">
        <v>0</v>
      </c>
      <c r="K148" s="25">
        <v>3723.9077561486506</v>
      </c>
      <c r="L148" s="56"/>
      <c r="M148" s="8"/>
      <c r="N148" s="57"/>
      <c r="O148" s="8"/>
    </row>
    <row r="149" spans="1:15" ht="12.75" customHeight="1">
      <c r="A149" s="55" t="s">
        <v>16</v>
      </c>
      <c r="B149" s="45">
        <v>0.5</v>
      </c>
      <c r="C149" s="46">
        <v>9908.348291122742</v>
      </c>
      <c r="D149" s="47">
        <v>4954.174145561371</v>
      </c>
      <c r="E149" s="314">
        <v>0</v>
      </c>
      <c r="F149" s="46">
        <v>10502.849188590108</v>
      </c>
      <c r="G149" s="47">
        <v>0</v>
      </c>
      <c r="H149" s="315">
        <v>0</v>
      </c>
      <c r="I149" s="46">
        <v>11133.020139905515</v>
      </c>
      <c r="J149" s="47">
        <v>0</v>
      </c>
      <c r="K149" s="25">
        <v>4954.174145561371</v>
      </c>
      <c r="L149" s="56"/>
      <c r="M149" s="8"/>
      <c r="N149" s="57"/>
      <c r="O149" s="8"/>
    </row>
    <row r="150" spans="1:15" ht="12.75" customHeight="1">
      <c r="A150" s="54" t="s">
        <v>89</v>
      </c>
      <c r="B150" s="21"/>
      <c r="C150" s="22"/>
      <c r="D150" s="23"/>
      <c r="E150" s="310">
        <v>0</v>
      </c>
      <c r="F150" s="22">
        <v>0</v>
      </c>
      <c r="G150" s="23">
        <v>0</v>
      </c>
      <c r="H150" s="310">
        <v>0</v>
      </c>
      <c r="I150" s="22">
        <v>0</v>
      </c>
      <c r="J150" s="23"/>
      <c r="K150" s="25"/>
      <c r="L150" s="56"/>
      <c r="M150" s="8"/>
      <c r="N150" s="57"/>
      <c r="O150" s="8"/>
    </row>
    <row r="151" spans="1:15" ht="12" customHeight="1">
      <c r="A151" s="58" t="s">
        <v>90</v>
      </c>
      <c r="B151" s="45">
        <v>30</v>
      </c>
      <c r="C151" s="46">
        <v>1097.6329241093547</v>
      </c>
      <c r="D151" s="47">
        <v>32928.987723280639</v>
      </c>
      <c r="E151" s="314">
        <v>0</v>
      </c>
      <c r="F151" s="46">
        <v>1097.6329241093547</v>
      </c>
      <c r="G151" s="47">
        <v>0</v>
      </c>
      <c r="H151" s="315">
        <v>0</v>
      </c>
      <c r="I151" s="46">
        <v>1097.6329241093547</v>
      </c>
      <c r="J151" s="23"/>
      <c r="K151" s="25">
        <v>32928.987723280639</v>
      </c>
      <c r="L151" s="56"/>
      <c r="M151" s="8"/>
      <c r="N151" s="57"/>
      <c r="O151" s="8"/>
    </row>
    <row r="152" spans="1:15" ht="12" customHeight="1">
      <c r="A152" s="58" t="s">
        <v>91</v>
      </c>
      <c r="B152" s="45">
        <v>30</v>
      </c>
      <c r="C152" s="46">
        <v>30.489803447482075</v>
      </c>
      <c r="D152" s="47">
        <v>914.69410342446224</v>
      </c>
      <c r="E152" s="314">
        <v>0</v>
      </c>
      <c r="F152" s="46">
        <v>30.489803447482075</v>
      </c>
      <c r="G152" s="47">
        <v>0</v>
      </c>
      <c r="H152" s="315">
        <v>0</v>
      </c>
      <c r="I152" s="46">
        <v>30.489803447482075</v>
      </c>
      <c r="J152" s="23"/>
      <c r="K152" s="25">
        <v>914.69410342446224</v>
      </c>
      <c r="L152" s="56"/>
      <c r="M152" s="8"/>
      <c r="N152" s="57"/>
      <c r="O152" s="8"/>
    </row>
    <row r="153" spans="1:15" ht="12" customHeight="1">
      <c r="A153" s="58" t="s">
        <v>92</v>
      </c>
      <c r="B153" s="45">
        <v>1</v>
      </c>
      <c r="C153" s="46">
        <v>1067.1431206618727</v>
      </c>
      <c r="D153" s="47">
        <v>1067.1431206618727</v>
      </c>
      <c r="E153" s="314">
        <v>0</v>
      </c>
      <c r="F153" s="46">
        <v>1067.1431206618727</v>
      </c>
      <c r="G153" s="47">
        <v>0</v>
      </c>
      <c r="H153" s="315">
        <v>0</v>
      </c>
      <c r="I153" s="46">
        <v>1067.1431206618727</v>
      </c>
      <c r="J153" s="23"/>
      <c r="K153" s="25">
        <v>1067.1431206618727</v>
      </c>
      <c r="L153" s="56"/>
      <c r="M153" s="8"/>
      <c r="N153" s="57"/>
      <c r="O153" s="8"/>
    </row>
    <row r="154" spans="1:15" ht="12" customHeight="1">
      <c r="A154" s="58" t="s">
        <v>93</v>
      </c>
      <c r="B154" s="45">
        <v>30</v>
      </c>
      <c r="C154" s="46">
        <v>15.244901723741037</v>
      </c>
      <c r="D154" s="47">
        <v>457.34705171223112</v>
      </c>
      <c r="E154" s="314">
        <v>0</v>
      </c>
      <c r="F154" s="46">
        <v>15.244901723741037</v>
      </c>
      <c r="G154" s="47">
        <v>0</v>
      </c>
      <c r="H154" s="315">
        <v>0</v>
      </c>
      <c r="I154" s="46">
        <v>15.244901723741037</v>
      </c>
      <c r="J154" s="23"/>
      <c r="K154" s="25">
        <v>457.34705171223112</v>
      </c>
      <c r="L154" s="56"/>
      <c r="M154" s="8"/>
      <c r="N154" s="57"/>
      <c r="O154" s="8"/>
    </row>
    <row r="155" spans="1:15" ht="12" customHeight="1">
      <c r="A155" s="58" t="s">
        <v>94</v>
      </c>
      <c r="B155" s="45">
        <v>383</v>
      </c>
      <c r="C155" s="46">
        <v>91.469410342446224</v>
      </c>
      <c r="D155" s="47">
        <v>35032.784161156902</v>
      </c>
      <c r="E155" s="314">
        <v>0</v>
      </c>
      <c r="F155" s="46">
        <v>91.469410342446224</v>
      </c>
      <c r="G155" s="47">
        <v>0</v>
      </c>
      <c r="H155" s="315">
        <v>0</v>
      </c>
      <c r="I155" s="46">
        <v>91.469410342446224</v>
      </c>
      <c r="J155" s="23"/>
      <c r="K155" s="25">
        <v>35032.784161156902</v>
      </c>
      <c r="L155" s="56"/>
      <c r="M155" s="8"/>
      <c r="N155" s="57"/>
      <c r="O155" s="8"/>
    </row>
    <row r="156" spans="1:15" ht="12" customHeight="1">
      <c r="A156" s="58" t="s">
        <v>34</v>
      </c>
      <c r="B156" s="45">
        <v>2</v>
      </c>
      <c r="C156" s="46">
        <v>1970.9584317264698</v>
      </c>
      <c r="D156" s="47">
        <v>3941.9168634529397</v>
      </c>
      <c r="E156" s="314">
        <v>0</v>
      </c>
      <c r="F156" s="46">
        <v>2089.2159376300583</v>
      </c>
      <c r="G156" s="47">
        <v>0</v>
      </c>
      <c r="H156" s="315">
        <v>0</v>
      </c>
      <c r="I156" s="46">
        <v>2214.568893887862</v>
      </c>
      <c r="J156" s="23"/>
      <c r="K156" s="25">
        <v>3941.9168634529397</v>
      </c>
      <c r="L156" s="56"/>
      <c r="M156" s="8"/>
      <c r="N156" s="57"/>
      <c r="O156" s="8"/>
    </row>
    <row r="157" spans="1:15" ht="12" customHeight="1">
      <c r="A157" s="58" t="s">
        <v>18</v>
      </c>
      <c r="B157" s="45">
        <v>2</v>
      </c>
      <c r="C157" s="46">
        <v>3723.9077561486506</v>
      </c>
      <c r="D157" s="47">
        <v>7447.8155122973012</v>
      </c>
      <c r="E157" s="314">
        <v>0</v>
      </c>
      <c r="F157" s="46">
        <v>3947.3422215175697</v>
      </c>
      <c r="G157" s="47">
        <v>0</v>
      </c>
      <c r="H157" s="315">
        <v>0</v>
      </c>
      <c r="I157" s="46">
        <v>4184.1827548086239</v>
      </c>
      <c r="J157" s="23"/>
      <c r="K157" s="25">
        <v>7447.8155122973012</v>
      </c>
      <c r="L157" s="56"/>
      <c r="M157" s="8"/>
      <c r="N157" s="57"/>
      <c r="O157" s="8"/>
    </row>
    <row r="158" spans="1:15" ht="12" customHeight="1">
      <c r="A158" s="58" t="s">
        <v>16</v>
      </c>
      <c r="B158" s="45">
        <v>1</v>
      </c>
      <c r="C158" s="46">
        <v>9908.348291122742</v>
      </c>
      <c r="D158" s="47">
        <v>9908.348291122742</v>
      </c>
      <c r="E158" s="314">
        <v>0</v>
      </c>
      <c r="F158" s="46">
        <v>10502.849188590108</v>
      </c>
      <c r="G158" s="47">
        <v>0</v>
      </c>
      <c r="H158" s="315">
        <v>0</v>
      </c>
      <c r="I158" s="46">
        <v>11133.020139905515</v>
      </c>
      <c r="J158" s="23"/>
      <c r="K158" s="25">
        <v>9908.348291122742</v>
      </c>
      <c r="L158" s="56"/>
      <c r="M158" s="8" t="s">
        <v>19</v>
      </c>
      <c r="N158" s="57"/>
      <c r="O158" s="8"/>
    </row>
    <row r="159" spans="1:15" ht="12" customHeight="1">
      <c r="A159" s="58" t="s">
        <v>35</v>
      </c>
      <c r="B159" s="45">
        <v>1</v>
      </c>
      <c r="C159" s="46">
        <v>5003.2888131386662</v>
      </c>
      <c r="D159" s="47">
        <v>5003.2888131386662</v>
      </c>
      <c r="E159" s="314">
        <v>0</v>
      </c>
      <c r="F159" s="46">
        <v>5303.4861419269864</v>
      </c>
      <c r="G159" s="47">
        <v>0</v>
      </c>
      <c r="H159" s="315">
        <v>0</v>
      </c>
      <c r="I159" s="46">
        <v>5621.6953104426057</v>
      </c>
      <c r="J159" s="23"/>
      <c r="K159" s="25">
        <v>5003.2888131386662</v>
      </c>
      <c r="L159" s="56"/>
      <c r="M159" s="298">
        <f>K159+K158+K157+K156</f>
        <v>26301.36948001165</v>
      </c>
      <c r="N159" s="57"/>
      <c r="O159" s="8"/>
    </row>
    <row r="160" spans="1:15" ht="12" customHeight="1">
      <c r="A160" s="58"/>
      <c r="B160" s="21"/>
      <c r="C160" s="21"/>
      <c r="D160" s="59"/>
      <c r="E160" s="321"/>
      <c r="F160" s="21"/>
      <c r="G160" s="59"/>
      <c r="H160" s="321"/>
      <c r="I160" s="21"/>
      <c r="J160" s="23"/>
      <c r="K160" s="25"/>
      <c r="L160" s="56"/>
      <c r="M160" s="8"/>
      <c r="N160" s="57"/>
      <c r="O160" s="8"/>
    </row>
    <row r="161" spans="1:15" ht="12" customHeight="1">
      <c r="A161" s="26" t="s">
        <v>95</v>
      </c>
      <c r="B161" s="27"/>
      <c r="C161" s="28"/>
      <c r="D161" s="60">
        <f>SUM(D163:D191)</f>
        <v>28486.587194983815</v>
      </c>
      <c r="E161" s="30"/>
      <c r="F161" s="28"/>
      <c r="G161" s="60">
        <f>SUM(G163:G191)</f>
        <v>25300.966734920119</v>
      </c>
      <c r="H161" s="311"/>
      <c r="I161" s="28"/>
      <c r="J161" s="60">
        <f t="shared" ref="J161:K161" si="5">SUM(J163:J191)</f>
        <v>37226.623458751477</v>
      </c>
      <c r="K161" s="29">
        <f t="shared" si="5"/>
        <v>91014.177388655429</v>
      </c>
      <c r="L161" s="7">
        <f>K161/$K$196</f>
        <v>9.1014177383271888E-2</v>
      </c>
      <c r="M161" s="61">
        <f>K161/(K5+K161)</f>
        <v>9.7385169800100937E-2</v>
      </c>
      <c r="N161" s="57"/>
      <c r="O161" s="8"/>
    </row>
    <row r="162" spans="1:15" ht="12.75" customHeight="1">
      <c r="A162" s="62" t="s">
        <v>96</v>
      </c>
      <c r="B162" s="21"/>
      <c r="C162" s="22"/>
      <c r="D162" s="23"/>
      <c r="E162" s="24"/>
      <c r="F162" s="22"/>
      <c r="G162" s="23"/>
      <c r="H162" s="310"/>
      <c r="I162" s="22"/>
      <c r="J162" s="23"/>
      <c r="K162" s="25"/>
      <c r="L162" s="7"/>
      <c r="M162" s="8"/>
      <c r="N162" s="8"/>
      <c r="O162" s="8"/>
    </row>
    <row r="163" spans="1:15" ht="12.75" customHeight="1">
      <c r="A163" s="44" t="s">
        <v>97</v>
      </c>
      <c r="B163" s="63">
        <v>12</v>
      </c>
      <c r="C163" s="22">
        <v>185.46206534879573</v>
      </c>
      <c r="D163" s="23">
        <v>2225.5447841855489</v>
      </c>
      <c r="E163" s="25">
        <v>12</v>
      </c>
      <c r="F163" s="23">
        <v>196.5897892697235</v>
      </c>
      <c r="G163" s="23">
        <v>2359.077471236682</v>
      </c>
      <c r="H163" s="25">
        <v>6</v>
      </c>
      <c r="I163" s="23">
        <v>208.38517662590692</v>
      </c>
      <c r="J163" s="23">
        <v>1250.3110597554414</v>
      </c>
      <c r="K163" s="25">
        <v>5834.9333151776718</v>
      </c>
      <c r="L163" s="7"/>
      <c r="M163" s="8"/>
      <c r="N163" s="8"/>
      <c r="O163" s="8"/>
    </row>
    <row r="164" spans="1:15" ht="12.75" customHeight="1">
      <c r="A164" s="44" t="s">
        <v>98</v>
      </c>
      <c r="B164" s="63">
        <v>12</v>
      </c>
      <c r="C164" s="22">
        <v>126.88514643490352</v>
      </c>
      <c r="D164" s="23">
        <v>1522.6217572188423</v>
      </c>
      <c r="E164" s="25">
        <v>12</v>
      </c>
      <c r="F164" s="23">
        <v>134.49825522099775</v>
      </c>
      <c r="G164" s="23">
        <v>1613.979062651973</v>
      </c>
      <c r="H164" s="25">
        <v>6</v>
      </c>
      <c r="I164" s="23">
        <v>142.56815053425763</v>
      </c>
      <c r="J164" s="23">
        <v>855.40890320554581</v>
      </c>
      <c r="K164" s="25">
        <v>3992.0097230763613</v>
      </c>
      <c r="L164" s="7"/>
      <c r="M164" s="8"/>
      <c r="N164" s="8"/>
      <c r="O164" s="8"/>
    </row>
    <row r="165" spans="1:15" ht="12.75" customHeight="1">
      <c r="A165" s="44" t="s">
        <v>99</v>
      </c>
      <c r="B165" s="63">
        <v>12</v>
      </c>
      <c r="C165" s="63">
        <v>146.28703588802315</v>
      </c>
      <c r="D165" s="64">
        <v>1755.4444306562777</v>
      </c>
      <c r="E165" s="65">
        <v>12</v>
      </c>
      <c r="F165" s="64">
        <v>155.06425804130456</v>
      </c>
      <c r="G165" s="64">
        <v>1860.7710964956545</v>
      </c>
      <c r="H165" s="65">
        <v>6</v>
      </c>
      <c r="I165" s="64">
        <v>164.36811352378282</v>
      </c>
      <c r="J165" s="64">
        <v>986.20868114269695</v>
      </c>
      <c r="K165" s="25">
        <v>4602.4242082946294</v>
      </c>
      <c r="L165" s="7"/>
      <c r="M165" s="8"/>
      <c r="N165" s="8"/>
      <c r="O165" s="8"/>
    </row>
    <row r="166" spans="1:15" ht="12.75" customHeight="1">
      <c r="A166" s="44" t="s">
        <v>100</v>
      </c>
      <c r="B166" s="63">
        <v>12</v>
      </c>
      <c r="C166" s="63">
        <v>271.57113804715857</v>
      </c>
      <c r="D166" s="64">
        <v>3258.8536565659028</v>
      </c>
      <c r="E166" s="65">
        <v>12</v>
      </c>
      <c r="F166" s="64">
        <v>287.8654063299881</v>
      </c>
      <c r="G166" s="64">
        <v>3454.3848759598573</v>
      </c>
      <c r="H166" s="65">
        <v>6</v>
      </c>
      <c r="I166" s="64">
        <v>305.13733070978742</v>
      </c>
      <c r="J166" s="64">
        <v>1830.8239842587245</v>
      </c>
      <c r="K166" s="25">
        <v>8544.0625167844846</v>
      </c>
      <c r="L166" s="7"/>
      <c r="M166" s="8"/>
      <c r="N166" s="8"/>
      <c r="O166" s="8"/>
    </row>
    <row r="167" spans="1:15" ht="12.75" customHeight="1">
      <c r="A167" s="44" t="s">
        <v>101</v>
      </c>
      <c r="B167" s="63">
        <v>12</v>
      </c>
      <c r="C167" s="63">
        <v>157.71700888930221</v>
      </c>
      <c r="D167" s="64">
        <v>1892.6041066716266</v>
      </c>
      <c r="E167" s="65">
        <v>12</v>
      </c>
      <c r="F167" s="64">
        <v>167.18002942266034</v>
      </c>
      <c r="G167" s="64">
        <v>2006.160353071924</v>
      </c>
      <c r="H167" s="65">
        <v>6</v>
      </c>
      <c r="I167" s="64">
        <v>177.21083118801997</v>
      </c>
      <c r="J167" s="64">
        <v>1063.2649871281199</v>
      </c>
      <c r="K167" s="25">
        <v>4962.0294468716711</v>
      </c>
      <c r="L167" s="7"/>
      <c r="M167" s="8"/>
      <c r="N167" s="8"/>
      <c r="O167" s="8"/>
    </row>
    <row r="168" spans="1:15" ht="12.75" customHeight="1">
      <c r="A168" s="44" t="s">
        <v>102</v>
      </c>
      <c r="B168" s="63">
        <v>12</v>
      </c>
      <c r="C168" s="63">
        <v>241.84864800589062</v>
      </c>
      <c r="D168" s="64">
        <v>2902.1837760706876</v>
      </c>
      <c r="E168" s="65">
        <v>12</v>
      </c>
      <c r="F168" s="64">
        <v>256.35956688624407</v>
      </c>
      <c r="G168" s="64">
        <v>3076.314802634929</v>
      </c>
      <c r="H168" s="65">
        <v>6</v>
      </c>
      <c r="I168" s="64">
        <v>271.74114089941872</v>
      </c>
      <c r="J168" s="64">
        <v>1630.4468453965123</v>
      </c>
      <c r="K168" s="25">
        <v>7608.9454241021285</v>
      </c>
      <c r="L168" s="7"/>
      <c r="M168" s="8"/>
      <c r="N168" s="8"/>
      <c r="O168" s="8"/>
    </row>
    <row r="169" spans="1:15" ht="12.75" customHeight="1">
      <c r="A169" s="44" t="s">
        <v>103</v>
      </c>
      <c r="B169" s="63">
        <v>12</v>
      </c>
      <c r="C169" s="63">
        <v>159.83068402349545</v>
      </c>
      <c r="D169" s="64">
        <v>1917.9682082819454</v>
      </c>
      <c r="E169" s="65">
        <v>12</v>
      </c>
      <c r="F169" s="64">
        <v>169.42052506490518</v>
      </c>
      <c r="G169" s="64">
        <v>2033.0463007788621</v>
      </c>
      <c r="H169" s="65">
        <v>6</v>
      </c>
      <c r="I169" s="64">
        <v>179.5857565687995</v>
      </c>
      <c r="J169" s="64">
        <v>1077.5145394127969</v>
      </c>
      <c r="K169" s="25">
        <v>5028.5290484736042</v>
      </c>
      <c r="L169" s="7"/>
      <c r="M169" s="8"/>
      <c r="N169" s="8"/>
      <c r="O169" s="8"/>
    </row>
    <row r="170" spans="1:15" ht="12.75" customHeight="1">
      <c r="A170" s="44" t="s">
        <v>104</v>
      </c>
      <c r="B170" s="63">
        <v>12</v>
      </c>
      <c r="C170" s="63">
        <v>79.099734891159031</v>
      </c>
      <c r="D170" s="64">
        <v>949.19681869390843</v>
      </c>
      <c r="E170" s="65">
        <v>12</v>
      </c>
      <c r="F170" s="64">
        <v>83.845718984628576</v>
      </c>
      <c r="G170" s="64">
        <v>1006.1486278155429</v>
      </c>
      <c r="H170" s="65">
        <v>6</v>
      </c>
      <c r="I170" s="64">
        <v>88.87646212370629</v>
      </c>
      <c r="J170" s="64">
        <v>533.25877274223774</v>
      </c>
      <c r="K170" s="25">
        <v>2488.6042192516888</v>
      </c>
      <c r="L170" s="7"/>
      <c r="M170" s="8"/>
      <c r="N170" s="8"/>
      <c r="O170" s="8"/>
    </row>
    <row r="171" spans="1:15" ht="12.75" customHeight="1">
      <c r="A171" s="44" t="s">
        <v>105</v>
      </c>
      <c r="B171" s="63">
        <v>12</v>
      </c>
      <c r="C171" s="63">
        <v>53.678816141911746</v>
      </c>
      <c r="D171" s="64">
        <v>644.14579370294098</v>
      </c>
      <c r="E171" s="65">
        <v>12</v>
      </c>
      <c r="F171" s="64">
        <v>56.899545110426452</v>
      </c>
      <c r="G171" s="64">
        <v>682.79454132511739</v>
      </c>
      <c r="H171" s="65">
        <v>6</v>
      </c>
      <c r="I171" s="64">
        <v>60.313517817052045</v>
      </c>
      <c r="J171" s="64">
        <v>361.88110690231224</v>
      </c>
      <c r="K171" s="25">
        <v>1688.8214419303704</v>
      </c>
      <c r="L171" s="7"/>
      <c r="M171" s="8"/>
      <c r="N171" s="8"/>
      <c r="O171" s="8"/>
    </row>
    <row r="172" spans="1:15" ht="15" customHeight="1">
      <c r="A172" s="44" t="s">
        <v>106</v>
      </c>
      <c r="B172" s="63">
        <v>12</v>
      </c>
      <c r="C172" s="63">
        <v>24.039806572686931</v>
      </c>
      <c r="D172" s="64">
        <v>288.47767887224319</v>
      </c>
      <c r="E172" s="65">
        <v>12</v>
      </c>
      <c r="F172" s="64">
        <v>25.482194967048148</v>
      </c>
      <c r="G172" s="64">
        <v>305.78633960457779</v>
      </c>
      <c r="H172" s="65">
        <v>6</v>
      </c>
      <c r="I172" s="64">
        <v>27.011126665071039</v>
      </c>
      <c r="J172" s="64">
        <v>162.06675999042625</v>
      </c>
      <c r="K172" s="25">
        <v>756.33077846724723</v>
      </c>
      <c r="L172" s="7"/>
      <c r="M172" s="8" t="s">
        <v>19</v>
      </c>
      <c r="N172" s="8"/>
      <c r="O172" s="8"/>
    </row>
    <row r="173" spans="1:15" ht="12.75" customHeight="1">
      <c r="A173" s="44" t="s">
        <v>107</v>
      </c>
      <c r="B173" s="63">
        <v>12</v>
      </c>
      <c r="C173" s="63">
        <v>23.934171294764749</v>
      </c>
      <c r="D173" s="64">
        <v>287.21005553717697</v>
      </c>
      <c r="E173" s="65">
        <v>12</v>
      </c>
      <c r="F173" s="64">
        <v>25.370221572450635</v>
      </c>
      <c r="G173" s="64">
        <v>304.44265886940764</v>
      </c>
      <c r="H173" s="65">
        <v>6</v>
      </c>
      <c r="I173" s="64">
        <v>26.892434866797675</v>
      </c>
      <c r="J173" s="64">
        <v>161.35460920078606</v>
      </c>
      <c r="K173" s="25">
        <v>753.00732360737061</v>
      </c>
      <c r="L173" s="7"/>
      <c r="M173" s="298">
        <f>K173+K172+K171+K170+K169+K168+K167+K166+K165+K164+K163</f>
        <v>46259.697446037237</v>
      </c>
      <c r="N173" s="57"/>
      <c r="O173" s="8"/>
    </row>
    <row r="174" spans="1:15" ht="12.75" customHeight="1">
      <c r="A174" s="62" t="s">
        <v>108</v>
      </c>
      <c r="B174" s="21"/>
      <c r="C174" s="22"/>
      <c r="D174" s="23"/>
      <c r="E174" s="24"/>
      <c r="F174" s="22"/>
      <c r="G174" s="23"/>
      <c r="H174" s="310"/>
      <c r="I174" s="22"/>
      <c r="J174" s="23"/>
      <c r="K174" s="25"/>
      <c r="L174" s="7"/>
      <c r="M174" s="8"/>
      <c r="N174" s="8"/>
      <c r="O174" s="8"/>
    </row>
    <row r="175" spans="1:15" ht="12.75" customHeight="1">
      <c r="A175" s="66" t="s">
        <v>109</v>
      </c>
      <c r="B175" s="63">
        <v>0</v>
      </c>
      <c r="C175" s="63">
        <v>0</v>
      </c>
      <c r="D175" s="64">
        <v>0</v>
      </c>
      <c r="E175" s="322">
        <v>0</v>
      </c>
      <c r="F175" s="63">
        <v>0</v>
      </c>
      <c r="G175" s="64">
        <v>0</v>
      </c>
      <c r="H175" s="322">
        <v>1</v>
      </c>
      <c r="I175" s="63">
        <v>12724.405715618554</v>
      </c>
      <c r="J175" s="64">
        <v>12724.405715618554</v>
      </c>
      <c r="K175" s="25">
        <v>12724.405715618554</v>
      </c>
      <c r="L175" s="7"/>
      <c r="M175" s="8"/>
      <c r="N175" s="8"/>
      <c r="O175" s="8"/>
    </row>
    <row r="176" spans="1:15" ht="12.75" customHeight="1">
      <c r="A176" s="66" t="s">
        <v>110</v>
      </c>
      <c r="B176" s="63">
        <v>0</v>
      </c>
      <c r="C176" s="63">
        <v>0</v>
      </c>
      <c r="D176" s="64">
        <v>0</v>
      </c>
      <c r="E176" s="322">
        <v>0</v>
      </c>
      <c r="F176" s="63">
        <v>0</v>
      </c>
      <c r="G176" s="64">
        <v>0</v>
      </c>
      <c r="H176" s="322">
        <v>1</v>
      </c>
      <c r="I176" s="63">
        <v>10803.098282356923</v>
      </c>
      <c r="J176" s="64">
        <v>10803.098282356923</v>
      </c>
      <c r="K176" s="25">
        <v>10803.098282356923</v>
      </c>
      <c r="L176" s="7"/>
      <c r="M176" s="8"/>
      <c r="N176" s="8"/>
      <c r="O176" s="8"/>
    </row>
    <row r="177" spans="1:19" ht="12.75" customHeight="1">
      <c r="A177" s="67" t="s">
        <v>111</v>
      </c>
      <c r="B177" s="63">
        <v>1</v>
      </c>
      <c r="C177" s="63">
        <v>1219.592137899283</v>
      </c>
      <c r="D177" s="64">
        <v>1219.592137899283</v>
      </c>
      <c r="E177" s="322">
        <v>2</v>
      </c>
      <c r="F177" s="63">
        <v>1219.592137899283</v>
      </c>
      <c r="G177" s="64">
        <v>2439.184275798566</v>
      </c>
      <c r="H177" s="322">
        <v>1</v>
      </c>
      <c r="I177" s="63">
        <v>1219.592137899283</v>
      </c>
      <c r="J177" s="64">
        <v>1219.592137899283</v>
      </c>
      <c r="K177" s="25">
        <v>4878.368551597132</v>
      </c>
      <c r="L177" s="7"/>
      <c r="M177" s="8"/>
      <c r="N177" s="8"/>
      <c r="O177" s="8"/>
    </row>
    <row r="178" spans="1:19" ht="12.75" customHeight="1">
      <c r="A178" s="62" t="s">
        <v>112</v>
      </c>
      <c r="B178" s="21"/>
      <c r="C178" s="22"/>
      <c r="D178" s="23"/>
      <c r="E178" s="24"/>
      <c r="F178" s="22"/>
      <c r="G178" s="23"/>
      <c r="H178" s="310"/>
      <c r="I178" s="22"/>
      <c r="J178" s="23"/>
      <c r="K178" s="25"/>
      <c r="L178" s="7"/>
      <c r="M178" s="8"/>
      <c r="N178" s="8"/>
      <c r="O178" s="8"/>
    </row>
    <row r="179" spans="1:19" ht="12.75" customHeight="1">
      <c r="A179" s="67" t="s">
        <v>113</v>
      </c>
      <c r="B179" s="63">
        <v>2</v>
      </c>
      <c r="C179" s="63">
        <v>1370.47855271001</v>
      </c>
      <c r="D179" s="64">
        <v>2740.9571054200201</v>
      </c>
      <c r="E179" s="322">
        <v>0</v>
      </c>
      <c r="F179" s="63">
        <v>0</v>
      </c>
      <c r="G179" s="64">
        <v>0</v>
      </c>
      <c r="H179" s="322">
        <v>0</v>
      </c>
      <c r="I179" s="63">
        <v>0</v>
      </c>
      <c r="J179" s="64">
        <v>0</v>
      </c>
      <c r="K179" s="25">
        <v>2740.9571054200201</v>
      </c>
      <c r="L179" s="7"/>
      <c r="M179" s="8"/>
      <c r="N179" s="8"/>
      <c r="O179" s="8"/>
    </row>
    <row r="180" spans="1:19" ht="12.75" customHeight="1">
      <c r="A180" s="67" t="s">
        <v>114</v>
      </c>
      <c r="B180" s="63">
        <v>1</v>
      </c>
      <c r="C180" s="63">
        <v>627.22404060022222</v>
      </c>
      <c r="D180" s="64">
        <v>627.22404060022222</v>
      </c>
      <c r="E180" s="322">
        <v>0</v>
      </c>
      <c r="F180" s="63">
        <v>0</v>
      </c>
      <c r="G180" s="64">
        <v>0</v>
      </c>
      <c r="H180" s="322">
        <v>0</v>
      </c>
      <c r="I180" s="63">
        <v>0</v>
      </c>
      <c r="J180" s="64">
        <v>0</v>
      </c>
      <c r="K180" s="25">
        <v>627.22404060022222</v>
      </c>
      <c r="L180" s="7"/>
      <c r="M180" s="8"/>
      <c r="N180" s="8"/>
      <c r="O180" s="8"/>
    </row>
    <row r="181" spans="1:19" ht="12.75" customHeight="1">
      <c r="A181" s="67" t="s">
        <v>115</v>
      </c>
      <c r="B181" s="63">
        <v>1</v>
      </c>
      <c r="C181" s="63">
        <v>738.75879059145643</v>
      </c>
      <c r="D181" s="64">
        <v>738.75879059145643</v>
      </c>
      <c r="E181" s="322">
        <v>0</v>
      </c>
      <c r="F181" s="63">
        <v>0</v>
      </c>
      <c r="G181" s="64">
        <v>0</v>
      </c>
      <c r="H181" s="322">
        <v>0</v>
      </c>
      <c r="I181" s="63">
        <v>0</v>
      </c>
      <c r="J181" s="64">
        <v>0</v>
      </c>
      <c r="K181" s="25">
        <v>738.75879059145643</v>
      </c>
      <c r="L181" s="7"/>
      <c r="M181" s="8"/>
      <c r="N181" s="8"/>
      <c r="O181" s="8"/>
    </row>
    <row r="182" spans="1:19" ht="12.75" customHeight="1">
      <c r="A182" s="67" t="s">
        <v>116</v>
      </c>
      <c r="B182" s="63">
        <v>12</v>
      </c>
      <c r="C182" s="68">
        <v>109.76329241093546</v>
      </c>
      <c r="D182" s="69">
        <v>1317.1595089312254</v>
      </c>
      <c r="E182" s="322">
        <v>12</v>
      </c>
      <c r="F182" s="68">
        <v>109.76329241093546</v>
      </c>
      <c r="G182" s="69">
        <v>1317.1595089312254</v>
      </c>
      <c r="H182" s="322">
        <v>6</v>
      </c>
      <c r="I182" s="68">
        <v>109.76329241093546</v>
      </c>
      <c r="J182" s="69">
        <v>658.57975446561272</v>
      </c>
      <c r="K182" s="25">
        <v>3292.8987723280634</v>
      </c>
      <c r="L182" s="7"/>
      <c r="M182" s="8"/>
      <c r="N182" s="8"/>
      <c r="O182" s="8"/>
    </row>
    <row r="183" spans="1:19" ht="12.75" customHeight="1">
      <c r="A183" s="67" t="s">
        <v>117</v>
      </c>
      <c r="B183" s="63">
        <v>12</v>
      </c>
      <c r="C183" s="68">
        <v>22.867352585611556</v>
      </c>
      <c r="D183" s="69">
        <v>274.40823102733867</v>
      </c>
      <c r="E183" s="322">
        <v>12</v>
      </c>
      <c r="F183" s="68">
        <v>22.867352585611556</v>
      </c>
      <c r="G183" s="69">
        <v>274.40823102733867</v>
      </c>
      <c r="H183" s="322">
        <v>6</v>
      </c>
      <c r="I183" s="68">
        <v>22.867352585611556</v>
      </c>
      <c r="J183" s="69">
        <v>137.20411551366934</v>
      </c>
      <c r="K183" s="25">
        <v>686.02057756834665</v>
      </c>
      <c r="L183" s="7"/>
      <c r="M183" s="8"/>
      <c r="N183" s="8"/>
      <c r="O183" s="8"/>
    </row>
    <row r="184" spans="1:19" ht="12.75" customHeight="1">
      <c r="A184" s="67" t="s">
        <v>118</v>
      </c>
      <c r="B184" s="63">
        <v>12</v>
      </c>
      <c r="C184" s="68">
        <v>45.734705171223112</v>
      </c>
      <c r="D184" s="69">
        <v>548.81646205467734</v>
      </c>
      <c r="E184" s="322">
        <v>12</v>
      </c>
      <c r="F184" s="68">
        <v>45.734705171223112</v>
      </c>
      <c r="G184" s="69">
        <v>548.81646205467734</v>
      </c>
      <c r="H184" s="322">
        <v>6</v>
      </c>
      <c r="I184" s="68">
        <v>45.734705171223112</v>
      </c>
      <c r="J184" s="69">
        <v>274.40823102733867</v>
      </c>
      <c r="K184" s="25">
        <v>1372.0411551366933</v>
      </c>
      <c r="L184" s="7"/>
      <c r="M184" s="8"/>
      <c r="N184" s="8"/>
      <c r="O184" s="8"/>
    </row>
    <row r="185" spans="1:19" ht="12.75" customHeight="1">
      <c r="A185" s="67" t="s">
        <v>119</v>
      </c>
      <c r="B185" s="63">
        <v>12</v>
      </c>
      <c r="C185" s="68">
        <v>11.877531606492498</v>
      </c>
      <c r="D185" s="69">
        <v>142.53037927790999</v>
      </c>
      <c r="E185" s="322">
        <v>12</v>
      </c>
      <c r="F185" s="68">
        <v>11.877531606492498</v>
      </c>
      <c r="G185" s="69">
        <v>142.53037927790999</v>
      </c>
      <c r="H185" s="322">
        <v>6</v>
      </c>
      <c r="I185" s="68">
        <v>11.877531606492498</v>
      </c>
      <c r="J185" s="69">
        <v>71.265189638954993</v>
      </c>
      <c r="K185" s="25">
        <v>356.32594819477492</v>
      </c>
      <c r="L185" s="7"/>
      <c r="M185" s="8"/>
      <c r="N185" s="8"/>
      <c r="O185" s="8"/>
    </row>
    <row r="186" spans="1:19" ht="12.75" customHeight="1">
      <c r="A186" s="67" t="s">
        <v>120</v>
      </c>
      <c r="B186" s="63">
        <v>12</v>
      </c>
      <c r="C186" s="68">
        <v>6.8602057756834665</v>
      </c>
      <c r="D186" s="69">
        <v>82.32246930820159</v>
      </c>
      <c r="E186" s="322">
        <v>12</v>
      </c>
      <c r="F186" s="68">
        <v>6.8602057756834665</v>
      </c>
      <c r="G186" s="69">
        <v>82.32246930820159</v>
      </c>
      <c r="H186" s="322">
        <v>6</v>
      </c>
      <c r="I186" s="68">
        <v>6.8602057756834665</v>
      </c>
      <c r="J186" s="69">
        <v>41.161234654100795</v>
      </c>
      <c r="K186" s="25">
        <v>205.80617327050396</v>
      </c>
      <c r="L186" s="7"/>
      <c r="M186" s="8"/>
      <c r="N186" s="8"/>
      <c r="O186" s="8"/>
    </row>
    <row r="187" spans="1:19" ht="12.75" customHeight="1">
      <c r="A187" s="67" t="s">
        <v>121</v>
      </c>
      <c r="B187" s="63">
        <v>30</v>
      </c>
      <c r="C187" s="68">
        <v>27.409723503217435</v>
      </c>
      <c r="D187" s="69">
        <v>822.29170509652306</v>
      </c>
      <c r="E187" s="322">
        <v>20</v>
      </c>
      <c r="F187" s="68">
        <v>27.409723503217435</v>
      </c>
      <c r="G187" s="69">
        <v>548.19447006434871</v>
      </c>
      <c r="H187" s="322">
        <v>10</v>
      </c>
      <c r="I187" s="68">
        <v>27.409723503217435</v>
      </c>
      <c r="J187" s="69">
        <v>274.09723503217435</v>
      </c>
      <c r="K187" s="25">
        <v>1644.5834101930461</v>
      </c>
      <c r="L187" s="7"/>
      <c r="M187" s="8"/>
      <c r="N187" s="8"/>
      <c r="O187" s="8"/>
    </row>
    <row r="188" spans="1:19" ht="12.75" customHeight="1">
      <c r="A188" s="67" t="s">
        <v>122</v>
      </c>
      <c r="B188" s="63">
        <v>12</v>
      </c>
      <c r="C188" s="68">
        <v>4.5734705171223107</v>
      </c>
      <c r="D188" s="69">
        <v>54.881646205467732</v>
      </c>
      <c r="E188" s="322">
        <v>12</v>
      </c>
      <c r="F188" s="68">
        <v>4.5734705171223107</v>
      </c>
      <c r="G188" s="69">
        <v>54.881646205467732</v>
      </c>
      <c r="H188" s="322">
        <v>6</v>
      </c>
      <c r="I188" s="68">
        <v>4.5734705171223107</v>
      </c>
      <c r="J188" s="69">
        <v>27.440823102733866</v>
      </c>
      <c r="K188" s="25">
        <v>137.20411551366931</v>
      </c>
      <c r="L188" s="7"/>
      <c r="M188" s="8" t="s">
        <v>123</v>
      </c>
      <c r="N188" s="298">
        <f>M173+M159+M113+M88+M62+M50+M34+M16</f>
        <v>376447.93312598648</v>
      </c>
      <c r="O188" s="299">
        <f>N188/K196</f>
        <v>0.37644793310371938</v>
      </c>
      <c r="P188" t="s">
        <v>124</v>
      </c>
      <c r="Q188" t="s">
        <v>125</v>
      </c>
      <c r="R188" s="300">
        <f>N196/N188</f>
        <v>0.12288471625252734</v>
      </c>
      <c r="S188" t="s">
        <v>126</v>
      </c>
    </row>
    <row r="189" spans="1:19" ht="12.75" customHeight="1">
      <c r="A189" s="67" t="s">
        <v>127</v>
      </c>
      <c r="B189" s="70">
        <v>0.5</v>
      </c>
      <c r="C189" s="68">
        <v>3206.8225476974862</v>
      </c>
      <c r="D189" s="69">
        <v>1603.4112738487431</v>
      </c>
      <c r="E189" s="323">
        <v>0.25</v>
      </c>
      <c r="F189" s="68">
        <v>3206.8225476974862</v>
      </c>
      <c r="G189" s="69">
        <v>801.70563692437156</v>
      </c>
      <c r="H189" s="323">
        <v>0.25</v>
      </c>
      <c r="I189" s="68">
        <v>3206.8225476974862</v>
      </c>
      <c r="J189" s="69">
        <v>801.70563692437156</v>
      </c>
      <c r="K189" s="25">
        <v>3206.8225476974862</v>
      </c>
      <c r="L189" s="7"/>
      <c r="M189" s="8"/>
      <c r="N189" s="8"/>
      <c r="O189" s="8"/>
    </row>
    <row r="190" spans="1:19" ht="12.75" customHeight="1">
      <c r="A190" s="67" t="s">
        <v>128</v>
      </c>
      <c r="B190" s="70">
        <v>0.5</v>
      </c>
      <c r="C190" s="68">
        <v>693.56872752329809</v>
      </c>
      <c r="D190" s="69">
        <v>346.78436376164905</v>
      </c>
      <c r="E190" s="323">
        <v>0.25</v>
      </c>
      <c r="F190" s="68">
        <v>693.56872752329809</v>
      </c>
      <c r="G190" s="69">
        <v>173.39218188082452</v>
      </c>
      <c r="H190" s="323">
        <v>0.25</v>
      </c>
      <c r="I190" s="68">
        <v>693.56872752329809</v>
      </c>
      <c r="J190" s="69">
        <v>173.39218188082452</v>
      </c>
      <c r="K190" s="25">
        <v>693.56872752329809</v>
      </c>
      <c r="L190" s="7"/>
      <c r="M190" s="8"/>
      <c r="N190" s="8"/>
      <c r="O190" s="8"/>
    </row>
    <row r="191" spans="1:19" ht="12.75" customHeight="1">
      <c r="A191" s="67" t="s">
        <v>129</v>
      </c>
      <c r="B191" s="63">
        <v>30</v>
      </c>
      <c r="C191" s="68">
        <v>10.773267150133316</v>
      </c>
      <c r="D191" s="69">
        <v>323.1980145039995</v>
      </c>
      <c r="E191" s="322">
        <v>20</v>
      </c>
      <c r="F191" s="68">
        <v>10.773267150133316</v>
      </c>
      <c r="G191" s="69">
        <v>215.46534300266632</v>
      </c>
      <c r="H191" s="322">
        <v>10</v>
      </c>
      <c r="I191" s="68">
        <v>10.773267150133316</v>
      </c>
      <c r="J191" s="69">
        <v>107.73267150133316</v>
      </c>
      <c r="K191" s="25">
        <v>646.396029007999</v>
      </c>
      <c r="L191" s="7"/>
      <c r="M191" s="8"/>
      <c r="N191" s="8"/>
      <c r="O191" s="8"/>
    </row>
    <row r="192" spans="1:19" ht="12.75" customHeight="1">
      <c r="A192" s="67"/>
      <c r="B192" s="63"/>
      <c r="C192" s="68"/>
      <c r="D192" s="69"/>
      <c r="E192" s="322"/>
      <c r="F192" s="68"/>
      <c r="G192" s="69"/>
      <c r="H192" s="322"/>
      <c r="I192" s="68"/>
      <c r="J192" s="69"/>
      <c r="K192" s="25"/>
      <c r="L192" s="7"/>
      <c r="M192" s="8"/>
      <c r="N192" s="8"/>
      <c r="O192" s="8"/>
    </row>
    <row r="193" spans="1:16" ht="15" customHeight="1">
      <c r="A193" s="71" t="s">
        <v>130</v>
      </c>
      <c r="B193" s="72"/>
      <c r="C193" s="73"/>
      <c r="D193" s="74">
        <f>D161+D5</f>
        <v>519147.23734017689</v>
      </c>
      <c r="E193" s="75"/>
      <c r="F193" s="76"/>
      <c r="G193" s="74">
        <f>G161+G5</f>
        <v>259917.84034982516</v>
      </c>
      <c r="H193" s="324"/>
      <c r="I193" s="76"/>
      <c r="J193" s="74">
        <f t="shared" ref="J193:K193" si="6">J161+J5</f>
        <v>155514.36161761516</v>
      </c>
      <c r="K193" s="74">
        <f t="shared" si="6"/>
        <v>934579.43930761726</v>
      </c>
      <c r="L193" s="7"/>
      <c r="M193" s="8"/>
      <c r="N193" s="8"/>
      <c r="O193" s="8"/>
    </row>
    <row r="194" spans="1:16" ht="12.75" customHeight="1">
      <c r="A194" s="26" t="s">
        <v>131</v>
      </c>
      <c r="B194" s="77"/>
      <c r="C194" s="78"/>
      <c r="D194" s="79">
        <f>+SUM(D195)</f>
        <v>36340.306613812383</v>
      </c>
      <c r="E194" s="80"/>
      <c r="F194" s="78"/>
      <c r="G194" s="79">
        <f>+SUM(G195)</f>
        <v>18194.248824487764</v>
      </c>
      <c r="H194" s="325"/>
      <c r="I194" s="78"/>
      <c r="J194" s="79">
        <f t="shared" ref="J194:K194" si="7">+SUM(J195)</f>
        <v>10886.005313233061</v>
      </c>
      <c r="K194" s="81">
        <f t="shared" si="7"/>
        <v>65420.560751533209</v>
      </c>
      <c r="L194" s="7">
        <f>K194/$K$196</f>
        <v>6.5420560747663545E-2</v>
      </c>
      <c r="M194" s="8"/>
      <c r="N194" s="296">
        <f>K161+K5</f>
        <v>934579.43930761726</v>
      </c>
      <c r="O194" s="297" t="s">
        <v>132</v>
      </c>
      <c r="P194" s="296">
        <f>(N194/100)*10</f>
        <v>93457.943930761714</v>
      </c>
    </row>
    <row r="195" spans="1:16" ht="12.75" customHeight="1">
      <c r="A195" s="82" t="s">
        <v>133</v>
      </c>
      <c r="B195" s="83">
        <v>7.0000000000000007E-2</v>
      </c>
      <c r="C195" s="33"/>
      <c r="D195" s="34">
        <f>D193*B195</f>
        <v>36340.306613812383</v>
      </c>
      <c r="E195" s="35">
        <f>B195</f>
        <v>7.0000000000000007E-2</v>
      </c>
      <c r="F195" s="33"/>
      <c r="G195" s="34">
        <f>G193*E195</f>
        <v>18194.248824487764</v>
      </c>
      <c r="H195" s="84">
        <f>B195</f>
        <v>7.0000000000000007E-2</v>
      </c>
      <c r="I195" s="85"/>
      <c r="J195" s="34">
        <f>J193*H195</f>
        <v>10886.005313233061</v>
      </c>
      <c r="K195" s="25">
        <f>J195+G195+D195</f>
        <v>65420.560751533209</v>
      </c>
      <c r="L195" s="56"/>
      <c r="M195" s="57"/>
      <c r="N195" s="297"/>
      <c r="O195" s="297" t="s">
        <v>134</v>
      </c>
      <c r="P195" s="296">
        <f>(N194/100)*7</f>
        <v>65420.560751533209</v>
      </c>
    </row>
    <row r="196" spans="1:16" ht="15" customHeight="1">
      <c r="A196" s="86" t="s">
        <v>135</v>
      </c>
      <c r="B196" s="87"/>
      <c r="C196" s="88"/>
      <c r="D196" s="89">
        <f>+D194+D193</f>
        <v>555487.54395398928</v>
      </c>
      <c r="E196" s="90"/>
      <c r="F196" s="91"/>
      <c r="G196" s="89">
        <f>+G194+G193</f>
        <v>278112.08917431295</v>
      </c>
      <c r="H196" s="326"/>
      <c r="I196" s="91"/>
      <c r="J196" s="89">
        <f t="shared" ref="J196:K196" si="8">+J194+J193</f>
        <v>166400.36693084822</v>
      </c>
      <c r="K196" s="89">
        <f t="shared" si="8"/>
        <v>1000000.0000591505</v>
      </c>
      <c r="L196" s="7">
        <f>K196/1000000</f>
        <v>1.0000000000591505</v>
      </c>
      <c r="M196" s="8"/>
      <c r="N196" s="298">
        <f>K173+K172+K171+K170+K169+K168+K167+K166+K165+K164+K163+P174</f>
        <v>46259.697446037237</v>
      </c>
      <c r="O196" s="8" t="s">
        <v>136</v>
      </c>
    </row>
    <row r="197" spans="1:16" ht="12.75" customHeight="1">
      <c r="A197" s="92"/>
      <c r="C197" s="93"/>
      <c r="D197" s="93"/>
      <c r="E197" s="93"/>
      <c r="F197" s="93"/>
      <c r="G197" s="93"/>
      <c r="H197" s="93"/>
      <c r="I197" s="93"/>
      <c r="J197" s="93"/>
      <c r="L197" s="7"/>
      <c r="M197" s="8"/>
      <c r="N197" s="8">
        <v>71415.160521192694</v>
      </c>
      <c r="O197" s="8"/>
    </row>
    <row r="198" spans="1:16" ht="12.75" customHeight="1">
      <c r="A198" s="94"/>
      <c r="C198" s="93"/>
      <c r="D198" s="93"/>
      <c r="E198" s="93"/>
      <c r="F198" s="93"/>
      <c r="G198" s="93"/>
      <c r="H198" s="93"/>
      <c r="I198" s="93"/>
      <c r="J198" s="93"/>
      <c r="L198" s="7"/>
      <c r="M198" s="8"/>
      <c r="N198" s="8"/>
      <c r="O198" s="8"/>
    </row>
    <row r="199" spans="1:16" ht="15" customHeight="1">
      <c r="A199" s="95"/>
      <c r="B199" s="96"/>
      <c r="C199" s="97"/>
      <c r="D199" s="97"/>
      <c r="E199" s="97"/>
      <c r="F199" s="97"/>
      <c r="G199" s="97"/>
      <c r="H199" s="97"/>
      <c r="I199" s="97"/>
      <c r="J199" s="97"/>
      <c r="K199" s="96"/>
      <c r="L199" s="56"/>
      <c r="M199" s="57"/>
      <c r="N199" s="57"/>
      <c r="O199" s="8"/>
    </row>
    <row r="200" spans="1:16" ht="12.75" customHeight="1">
      <c r="A200" s="95"/>
      <c r="B200" s="96"/>
      <c r="C200" s="97"/>
      <c r="D200" s="97"/>
      <c r="E200" s="97"/>
      <c r="F200" s="97"/>
      <c r="G200" s="97"/>
      <c r="H200" s="97"/>
      <c r="I200" s="97"/>
      <c r="J200" s="97"/>
      <c r="K200" s="96"/>
      <c r="L200" s="56"/>
      <c r="M200" s="57"/>
      <c r="N200" s="57"/>
      <c r="O200" s="8"/>
    </row>
    <row r="201" spans="1:16" ht="12.75" customHeight="1">
      <c r="A201" s="98"/>
      <c r="C201" s="93"/>
      <c r="D201" s="93"/>
      <c r="E201" s="93"/>
      <c r="F201" s="93"/>
      <c r="G201" s="93"/>
      <c r="H201" s="93"/>
      <c r="I201" s="93"/>
      <c r="J201" s="93"/>
      <c r="L201" s="7"/>
      <c r="M201" s="8"/>
      <c r="N201" s="8"/>
      <c r="O201" s="8"/>
    </row>
    <row r="202" spans="1:16" ht="12.75" customHeight="1">
      <c r="A202" s="99"/>
      <c r="C202" s="93"/>
      <c r="D202" s="93"/>
      <c r="E202" s="93"/>
      <c r="F202" s="93"/>
      <c r="G202" s="93"/>
      <c r="H202" s="93"/>
      <c r="I202" s="93"/>
      <c r="J202" s="93"/>
      <c r="L202" s="7"/>
      <c r="M202" s="8"/>
      <c r="N202" s="8"/>
      <c r="O202" s="8"/>
    </row>
    <row r="203" spans="1:16" ht="15" customHeight="1">
      <c r="A203" s="95"/>
      <c r="B203" s="96"/>
      <c r="C203" s="97"/>
      <c r="D203" s="97"/>
      <c r="E203" s="97"/>
      <c r="F203" s="97"/>
      <c r="G203" s="97"/>
      <c r="H203" s="97"/>
      <c r="I203" s="97"/>
      <c r="J203" s="97"/>
      <c r="K203" s="96"/>
      <c r="L203" s="56"/>
      <c r="M203" s="57"/>
      <c r="N203" s="57"/>
      <c r="O203" s="8"/>
    </row>
    <row r="204" spans="1:16" ht="12.75" customHeight="1">
      <c r="A204" s="95"/>
      <c r="C204" s="93"/>
      <c r="D204" s="93"/>
      <c r="E204" s="93"/>
      <c r="F204" s="93"/>
      <c r="G204" s="93"/>
      <c r="H204" s="93"/>
      <c r="I204" s="93"/>
      <c r="J204" s="93"/>
      <c r="L204" s="7"/>
      <c r="M204" s="8"/>
      <c r="N204" s="8"/>
      <c r="O204" s="8"/>
    </row>
    <row r="205" spans="1:16" ht="12.75" customHeight="1">
      <c r="A205" s="95"/>
      <c r="C205" s="93"/>
      <c r="D205" s="93"/>
      <c r="E205" s="93"/>
      <c r="F205" s="93"/>
      <c r="G205" s="93"/>
      <c r="H205" s="93"/>
      <c r="I205" s="93"/>
      <c r="J205" s="93"/>
      <c r="L205" s="7"/>
      <c r="M205" s="8"/>
      <c r="N205" s="8"/>
      <c r="O205" s="8"/>
    </row>
    <row r="206" spans="1:16" ht="12.75" customHeight="1">
      <c r="A206" s="95"/>
      <c r="C206" s="93"/>
      <c r="D206" s="93"/>
      <c r="E206" s="93"/>
      <c r="F206" s="93"/>
      <c r="G206" s="93"/>
      <c r="H206" s="93"/>
      <c r="I206" s="93"/>
      <c r="J206" s="93"/>
      <c r="L206" s="7"/>
      <c r="M206" s="8"/>
      <c r="N206" s="8"/>
      <c r="O206" s="8"/>
    </row>
    <row r="207" spans="1:16" ht="12.75" customHeight="1">
      <c r="A207" s="95"/>
      <c r="C207" s="93"/>
      <c r="D207" s="93"/>
      <c r="E207" s="93"/>
      <c r="F207" s="93"/>
      <c r="G207" s="93"/>
      <c r="H207" s="93"/>
      <c r="I207" s="93"/>
      <c r="J207" s="93"/>
      <c r="L207" s="7"/>
      <c r="M207" s="8"/>
      <c r="N207" s="8"/>
      <c r="O207" s="8"/>
    </row>
    <row r="208" spans="1:16" ht="15" customHeight="1">
      <c r="A208" s="95"/>
      <c r="B208" s="96"/>
      <c r="C208" s="97"/>
      <c r="D208" s="97"/>
      <c r="E208" s="97"/>
      <c r="F208" s="97"/>
      <c r="G208" s="97"/>
      <c r="H208" s="97"/>
      <c r="I208" s="97"/>
      <c r="J208" s="97"/>
      <c r="K208" s="96"/>
      <c r="L208" s="56"/>
      <c r="M208" s="57"/>
      <c r="N208" s="57"/>
      <c r="O208" s="8"/>
    </row>
    <row r="209" spans="1:15" ht="15" customHeight="1">
      <c r="A209" s="95"/>
      <c r="B209" s="96"/>
      <c r="C209" s="97"/>
      <c r="D209" s="97"/>
      <c r="E209" s="97"/>
      <c r="F209" s="97"/>
      <c r="G209" s="97"/>
      <c r="H209" s="97"/>
      <c r="I209" s="97"/>
      <c r="J209" s="97"/>
      <c r="K209" s="96"/>
      <c r="L209" s="56"/>
      <c r="M209" s="57"/>
      <c r="N209" s="57"/>
      <c r="O209" s="8"/>
    </row>
    <row r="210" spans="1:15" ht="12.75" customHeight="1">
      <c r="A210" s="98"/>
      <c r="C210" s="93"/>
      <c r="D210" s="93"/>
      <c r="E210" s="93"/>
      <c r="F210" s="93"/>
      <c r="G210" s="93"/>
      <c r="H210" s="93"/>
      <c r="I210" s="93"/>
      <c r="J210" s="93"/>
      <c r="L210" s="7"/>
      <c r="M210" s="8"/>
      <c r="N210" s="8"/>
      <c r="O210" s="8"/>
    </row>
    <row r="211" spans="1:15" ht="12.75" customHeight="1">
      <c r="A211" s="99"/>
      <c r="C211" s="93"/>
      <c r="D211" s="93"/>
      <c r="E211" s="93"/>
      <c r="F211" s="93"/>
      <c r="G211" s="93"/>
      <c r="H211" s="93"/>
      <c r="I211" s="93"/>
      <c r="J211" s="93"/>
      <c r="L211" s="7"/>
      <c r="M211" s="8"/>
      <c r="N211" s="8"/>
      <c r="O211" s="8"/>
    </row>
    <row r="212" spans="1:15" ht="12.75" customHeight="1">
      <c r="A212" s="95"/>
      <c r="B212" s="96"/>
      <c r="C212" s="97"/>
      <c r="D212" s="97"/>
      <c r="E212" s="97"/>
      <c r="F212" s="97"/>
      <c r="G212" s="97"/>
      <c r="H212" s="97"/>
      <c r="I212" s="97"/>
      <c r="J212" s="97"/>
      <c r="K212" s="96"/>
      <c r="L212" s="56"/>
      <c r="M212" s="57"/>
      <c r="N212" s="57"/>
      <c r="O212" s="8"/>
    </row>
    <row r="213" spans="1:15" ht="12.75" customHeight="1">
      <c r="A213" s="98"/>
      <c r="C213" s="93"/>
      <c r="D213" s="93"/>
      <c r="E213" s="93"/>
      <c r="F213" s="93"/>
      <c r="G213" s="93"/>
      <c r="H213" s="93"/>
      <c r="I213" s="93"/>
      <c r="J213" s="93"/>
      <c r="L213" s="7"/>
      <c r="M213" s="8"/>
      <c r="N213" s="8"/>
      <c r="O213" s="8"/>
    </row>
    <row r="214" spans="1:15" ht="12.75" customHeight="1">
      <c r="A214" s="99"/>
      <c r="B214" s="5"/>
      <c r="C214" s="100"/>
      <c r="D214" s="100"/>
      <c r="E214" s="100"/>
      <c r="F214" s="100"/>
      <c r="G214" s="100"/>
      <c r="H214" s="100"/>
      <c r="I214" s="100"/>
      <c r="J214" s="100"/>
      <c r="K214" s="5"/>
      <c r="L214" s="101"/>
      <c r="M214" s="102"/>
      <c r="N214" s="102"/>
      <c r="O214" s="8"/>
    </row>
    <row r="215" spans="1:15" ht="12.75" customHeight="1">
      <c r="A215" s="99"/>
      <c r="C215" s="93"/>
      <c r="D215" s="93"/>
      <c r="E215" s="93"/>
      <c r="F215" s="93"/>
      <c r="G215" s="93"/>
      <c r="H215" s="93"/>
      <c r="I215" s="93"/>
      <c r="J215" s="93"/>
      <c r="L215" s="7"/>
      <c r="M215" s="8"/>
      <c r="N215" s="8"/>
      <c r="O215" s="8"/>
    </row>
    <row r="216" spans="1:15" ht="12.75" customHeight="1">
      <c r="A216" s="99"/>
      <c r="C216" s="93"/>
      <c r="D216" s="93"/>
      <c r="E216" s="93"/>
      <c r="F216" s="93"/>
      <c r="G216" s="93"/>
      <c r="H216" s="93"/>
      <c r="I216" s="93"/>
      <c r="J216" s="93"/>
      <c r="L216" s="7"/>
      <c r="M216" s="8"/>
      <c r="N216" s="8"/>
      <c r="O216" s="8"/>
    </row>
    <row r="217" spans="1:15" ht="12.75" customHeight="1">
      <c r="A217" s="95"/>
      <c r="B217" s="96"/>
      <c r="C217" s="97"/>
      <c r="D217" s="97"/>
      <c r="E217" s="97"/>
      <c r="F217" s="97"/>
      <c r="G217" s="97"/>
      <c r="H217" s="97"/>
      <c r="I217" s="97"/>
      <c r="J217" s="97"/>
      <c r="K217" s="96"/>
      <c r="L217" s="56"/>
      <c r="M217" s="57"/>
      <c r="N217" s="57"/>
      <c r="O217" s="8"/>
    </row>
    <row r="218" spans="1:15" ht="12.75" customHeight="1">
      <c r="A218" s="98"/>
      <c r="C218" s="93"/>
      <c r="D218" s="93"/>
      <c r="E218" s="93"/>
      <c r="F218" s="93"/>
      <c r="G218" s="93"/>
      <c r="H218" s="93"/>
      <c r="I218" s="93"/>
      <c r="J218" s="93"/>
      <c r="L218" s="7"/>
      <c r="M218" s="8"/>
      <c r="N218" s="8"/>
      <c r="O218" s="8"/>
    </row>
    <row r="219" spans="1:15" ht="12.75" customHeight="1">
      <c r="A219" s="99"/>
      <c r="C219" s="93"/>
      <c r="D219" s="93"/>
      <c r="E219" s="93"/>
      <c r="F219" s="93"/>
      <c r="G219" s="93"/>
      <c r="H219" s="93"/>
      <c r="I219" s="93"/>
      <c r="J219" s="93"/>
      <c r="L219" s="7"/>
      <c r="M219" s="8"/>
      <c r="N219" s="8"/>
      <c r="O219" s="8"/>
    </row>
    <row r="220" spans="1:15" ht="12.75" customHeight="1">
      <c r="A220" s="99"/>
      <c r="C220" s="93"/>
      <c r="D220" s="93"/>
      <c r="E220" s="93"/>
      <c r="F220" s="93"/>
      <c r="G220" s="93"/>
      <c r="H220" s="93"/>
      <c r="I220" s="93"/>
      <c r="J220" s="93"/>
      <c r="L220" s="7"/>
      <c r="M220" s="8"/>
      <c r="N220" s="8"/>
      <c r="O220" s="8"/>
    </row>
    <row r="221" spans="1:15" ht="12.75" customHeight="1">
      <c r="A221" s="99"/>
      <c r="C221" s="93"/>
      <c r="D221" s="93"/>
      <c r="E221" s="93"/>
      <c r="F221" s="93"/>
      <c r="G221" s="93"/>
      <c r="H221" s="93"/>
      <c r="I221" s="93"/>
      <c r="J221" s="93"/>
      <c r="L221" s="7"/>
      <c r="M221" s="8"/>
      <c r="N221" s="8"/>
      <c r="O221" s="8"/>
    </row>
    <row r="222" spans="1:15" ht="12.75" customHeight="1">
      <c r="A222" s="99"/>
      <c r="C222" s="93"/>
      <c r="D222" s="93"/>
      <c r="E222" s="93"/>
      <c r="F222" s="93"/>
      <c r="G222" s="93"/>
      <c r="H222" s="93"/>
      <c r="I222" s="93"/>
      <c r="J222" s="93"/>
      <c r="L222" s="7"/>
      <c r="M222" s="8"/>
      <c r="N222" s="8"/>
      <c r="O222" s="8"/>
    </row>
    <row r="223" spans="1:15" ht="12.75" customHeight="1">
      <c r="A223" s="95"/>
      <c r="B223" s="96"/>
      <c r="C223" s="97"/>
      <c r="D223" s="97"/>
      <c r="E223" s="97"/>
      <c r="F223" s="97"/>
      <c r="G223" s="97"/>
      <c r="H223" s="97"/>
      <c r="I223" s="97"/>
      <c r="J223" s="97"/>
      <c r="K223" s="96"/>
      <c r="L223" s="56"/>
      <c r="M223" s="57"/>
      <c r="N223" s="57"/>
      <c r="O223" s="8"/>
    </row>
    <row r="224" spans="1:15" ht="12.75" customHeight="1">
      <c r="A224" s="95"/>
      <c r="B224" s="96"/>
      <c r="C224" s="97"/>
      <c r="D224" s="97"/>
      <c r="E224" s="97"/>
      <c r="F224" s="97"/>
      <c r="G224" s="97"/>
      <c r="H224" s="97"/>
      <c r="I224" s="97"/>
      <c r="J224" s="97"/>
      <c r="K224" s="96"/>
      <c r="L224" s="56"/>
      <c r="M224" s="57"/>
      <c r="N224" s="57"/>
      <c r="O224" s="8"/>
    </row>
    <row r="225" spans="1:15" ht="12.75" customHeight="1">
      <c r="A225" s="95"/>
      <c r="B225" s="96"/>
      <c r="C225" s="97"/>
      <c r="D225" s="97"/>
      <c r="E225" s="97"/>
      <c r="F225" s="97"/>
      <c r="G225" s="97"/>
      <c r="H225" s="97"/>
      <c r="I225" s="97"/>
      <c r="J225" s="97"/>
      <c r="K225" s="96"/>
      <c r="L225" s="56"/>
      <c r="M225" s="57"/>
      <c r="N225" s="57"/>
      <c r="O225" s="8"/>
    </row>
    <row r="226" spans="1:15" ht="12.75" customHeight="1">
      <c r="A226" s="103"/>
      <c r="C226" s="93"/>
      <c r="D226" s="93"/>
      <c r="E226" s="93"/>
      <c r="F226" s="93"/>
      <c r="G226" s="93"/>
      <c r="H226" s="93"/>
      <c r="I226" s="93"/>
      <c r="J226" s="93"/>
      <c r="L226" s="7"/>
      <c r="M226" s="8"/>
      <c r="N226" s="8"/>
      <c r="O226" s="8"/>
    </row>
    <row r="227" spans="1:15" ht="12.75" customHeight="1">
      <c r="A227" s="104"/>
      <c r="C227" s="93"/>
      <c r="D227" s="93"/>
      <c r="E227" s="93"/>
      <c r="F227" s="93"/>
      <c r="G227" s="93"/>
      <c r="H227" s="93"/>
      <c r="I227" s="93"/>
      <c r="J227" s="93"/>
      <c r="L227" s="7"/>
      <c r="M227" s="8"/>
      <c r="N227" s="8"/>
      <c r="O227" s="8"/>
    </row>
    <row r="228" spans="1:15" ht="12.75" customHeight="1">
      <c r="A228" s="98"/>
      <c r="C228" s="93"/>
      <c r="D228" s="93"/>
      <c r="E228" s="93"/>
      <c r="F228" s="93"/>
      <c r="G228" s="93"/>
      <c r="H228" s="93"/>
      <c r="I228" s="93"/>
      <c r="J228" s="93"/>
      <c r="L228" s="7"/>
      <c r="M228" s="8"/>
      <c r="N228" s="8"/>
      <c r="O228" s="8"/>
    </row>
    <row r="229" spans="1:15" ht="12.75" customHeight="1">
      <c r="A229" s="98"/>
      <c r="C229" s="93"/>
      <c r="D229" s="93"/>
      <c r="E229" s="93"/>
      <c r="F229" s="93"/>
      <c r="G229" s="93"/>
      <c r="H229" s="93"/>
      <c r="I229" s="93"/>
      <c r="J229" s="93"/>
      <c r="L229" s="7"/>
      <c r="M229" s="8"/>
      <c r="N229" s="8"/>
      <c r="O229" s="8"/>
    </row>
    <row r="230" spans="1:15" ht="12.75" customHeight="1">
      <c r="A230" s="99"/>
      <c r="B230" s="5"/>
      <c r="C230" s="100"/>
      <c r="D230" s="100"/>
      <c r="E230" s="100"/>
      <c r="F230" s="100"/>
      <c r="G230" s="100"/>
      <c r="H230" s="100"/>
      <c r="I230" s="100"/>
      <c r="J230" s="100"/>
      <c r="K230" s="5"/>
      <c r="L230" s="101"/>
      <c r="M230" s="102"/>
      <c r="N230" s="102"/>
      <c r="O230" s="8"/>
    </row>
    <row r="231" spans="1:15" ht="12.75" customHeight="1">
      <c r="A231" s="98"/>
      <c r="C231" s="93"/>
      <c r="D231" s="93"/>
      <c r="E231" s="93"/>
      <c r="F231" s="93"/>
      <c r="G231" s="93"/>
      <c r="H231" s="93"/>
      <c r="I231" s="93"/>
      <c r="J231" s="93"/>
      <c r="L231" s="7"/>
      <c r="M231" s="8"/>
      <c r="N231" s="8"/>
      <c r="O231" s="8"/>
    </row>
    <row r="232" spans="1:15" ht="12.75" customHeight="1">
      <c r="A232" s="99"/>
      <c r="B232" s="5"/>
      <c r="C232" s="100"/>
      <c r="D232" s="100"/>
      <c r="E232" s="100"/>
      <c r="F232" s="100"/>
      <c r="G232" s="100"/>
      <c r="H232" s="100"/>
      <c r="I232" s="100"/>
      <c r="J232" s="100"/>
      <c r="K232" s="5"/>
      <c r="L232" s="101"/>
      <c r="M232" s="102"/>
      <c r="N232" s="102"/>
      <c r="O232" s="8"/>
    </row>
    <row r="233" spans="1:15" ht="12.75" customHeight="1">
      <c r="A233" s="99"/>
      <c r="C233" s="93"/>
      <c r="D233" s="93"/>
      <c r="E233" s="93"/>
      <c r="F233" s="93"/>
      <c r="G233" s="93"/>
      <c r="H233" s="93"/>
      <c r="I233" s="93"/>
      <c r="J233" s="93"/>
      <c r="L233" s="7"/>
      <c r="M233" s="8"/>
      <c r="N233" s="8"/>
      <c r="O233" s="8"/>
    </row>
    <row r="234" spans="1:15" ht="12.75" customHeight="1">
      <c r="A234" s="98"/>
      <c r="C234" s="93"/>
      <c r="D234" s="93"/>
      <c r="E234" s="93"/>
      <c r="F234" s="93"/>
      <c r="G234" s="93"/>
      <c r="H234" s="93"/>
      <c r="I234" s="93"/>
      <c r="J234" s="93"/>
      <c r="L234" s="7"/>
      <c r="M234" s="8"/>
      <c r="N234" s="8"/>
      <c r="O234" s="8"/>
    </row>
    <row r="235" spans="1:15" ht="12.75" customHeight="1">
      <c r="A235" s="98"/>
      <c r="C235" s="93"/>
      <c r="D235" s="93"/>
      <c r="E235" s="93"/>
      <c r="F235" s="93"/>
      <c r="G235" s="93"/>
      <c r="H235" s="93"/>
      <c r="I235" s="93"/>
      <c r="J235" s="93"/>
      <c r="L235" s="7"/>
      <c r="M235" s="8"/>
      <c r="N235" s="8"/>
      <c r="O235" s="8"/>
    </row>
    <row r="236" spans="1:15" ht="12.75" customHeight="1">
      <c r="A236" s="99"/>
      <c r="C236" s="93"/>
      <c r="D236" s="93"/>
      <c r="E236" s="93"/>
      <c r="F236" s="93"/>
      <c r="G236" s="93"/>
      <c r="H236" s="93"/>
      <c r="I236" s="93"/>
      <c r="J236" s="93"/>
      <c r="L236" s="7"/>
      <c r="M236" s="8"/>
      <c r="N236" s="8"/>
      <c r="O236" s="8"/>
    </row>
    <row r="237" spans="1:15" ht="12.75" customHeight="1">
      <c r="A237" s="98"/>
      <c r="C237" s="93"/>
      <c r="D237" s="93"/>
      <c r="E237" s="93"/>
      <c r="F237" s="93"/>
      <c r="G237" s="93"/>
      <c r="H237" s="93"/>
      <c r="I237" s="93"/>
      <c r="J237" s="93"/>
      <c r="L237" s="7"/>
      <c r="M237" s="8"/>
      <c r="N237" s="8"/>
      <c r="O237" s="8"/>
    </row>
    <row r="238" spans="1:15" ht="12.75" customHeight="1">
      <c r="A238" s="99"/>
      <c r="C238" s="93"/>
      <c r="D238" s="93"/>
      <c r="E238" s="93"/>
      <c r="F238" s="93"/>
      <c r="G238" s="93"/>
      <c r="H238" s="93"/>
      <c r="I238" s="93"/>
      <c r="J238" s="93"/>
      <c r="L238" s="7"/>
      <c r="M238" s="8"/>
      <c r="N238" s="8"/>
      <c r="O238" s="8"/>
    </row>
    <row r="239" spans="1:15" ht="12.75" customHeight="1">
      <c r="A239" s="105"/>
      <c r="C239" s="93"/>
      <c r="D239" s="93"/>
      <c r="E239" s="93"/>
      <c r="F239" s="93"/>
      <c r="G239" s="93"/>
      <c r="H239" s="93"/>
      <c r="I239" s="93"/>
      <c r="J239" s="93"/>
      <c r="L239" s="7"/>
      <c r="M239" s="8"/>
      <c r="N239" s="8"/>
      <c r="O239" s="8"/>
    </row>
    <row r="240" spans="1:15" ht="12.75" customHeight="1">
      <c r="A240" s="98"/>
      <c r="C240" s="93"/>
      <c r="D240" s="93"/>
      <c r="E240" s="93"/>
      <c r="F240" s="93"/>
      <c r="G240" s="93"/>
      <c r="H240" s="93"/>
      <c r="I240" s="93"/>
      <c r="J240" s="93"/>
      <c r="L240" s="7"/>
      <c r="M240" s="8"/>
      <c r="N240" s="8"/>
      <c r="O240" s="8"/>
    </row>
    <row r="241" spans="1:15" ht="12.75" customHeight="1">
      <c r="A241" s="105"/>
      <c r="C241" s="93"/>
      <c r="D241" s="93"/>
      <c r="E241" s="93"/>
      <c r="F241" s="93"/>
      <c r="G241" s="93"/>
      <c r="H241" s="93"/>
      <c r="I241" s="93"/>
      <c r="J241" s="93"/>
      <c r="L241" s="7"/>
      <c r="M241" s="8"/>
      <c r="N241" s="8"/>
      <c r="O241" s="8"/>
    </row>
    <row r="242" spans="1:15" ht="12.75" customHeight="1">
      <c r="A242" s="99"/>
      <c r="C242" s="93"/>
      <c r="D242" s="93"/>
      <c r="E242" s="93"/>
      <c r="F242" s="93"/>
      <c r="G242" s="93"/>
      <c r="H242" s="93"/>
      <c r="I242" s="93"/>
      <c r="J242" s="93"/>
      <c r="L242" s="7"/>
      <c r="M242" s="8"/>
      <c r="N242" s="8"/>
      <c r="O242" s="8"/>
    </row>
    <row r="243" spans="1:15" ht="12.75" customHeight="1">
      <c r="A243" s="99"/>
      <c r="C243" s="93"/>
      <c r="D243" s="93"/>
      <c r="E243" s="93"/>
      <c r="F243" s="93"/>
      <c r="G243" s="93"/>
      <c r="H243" s="93"/>
      <c r="I243" s="93"/>
      <c r="J243" s="93"/>
      <c r="L243" s="7"/>
      <c r="M243" s="8"/>
      <c r="N243" s="8"/>
      <c r="O243" s="8"/>
    </row>
    <row r="244" spans="1:15" ht="12.75" customHeight="1">
      <c r="A244" s="99"/>
      <c r="C244" s="93"/>
      <c r="D244" s="93"/>
      <c r="E244" s="93"/>
      <c r="F244" s="93"/>
      <c r="G244" s="93"/>
      <c r="H244" s="93"/>
      <c r="I244" s="93"/>
      <c r="J244" s="93"/>
      <c r="L244" s="7"/>
      <c r="M244" s="8"/>
      <c r="N244" s="8"/>
      <c r="O244" s="8"/>
    </row>
    <row r="245" spans="1:15" ht="12.75" customHeight="1">
      <c r="A245" s="105"/>
      <c r="C245" s="93"/>
      <c r="D245" s="93"/>
      <c r="E245" s="93"/>
      <c r="F245" s="93"/>
      <c r="G245" s="93"/>
      <c r="H245" s="93"/>
      <c r="I245" s="93"/>
      <c r="J245" s="93"/>
      <c r="L245" s="7"/>
      <c r="M245" s="8"/>
      <c r="N245" s="8"/>
      <c r="O245" s="8"/>
    </row>
    <row r="246" spans="1:15" ht="28.5" customHeight="1">
      <c r="A246" s="106"/>
      <c r="C246" s="93"/>
      <c r="D246" s="93"/>
      <c r="E246" s="93"/>
      <c r="F246" s="93"/>
      <c r="G246" s="93"/>
      <c r="H246" s="93"/>
      <c r="I246" s="93"/>
      <c r="J246" s="93"/>
      <c r="L246" s="7"/>
      <c r="M246" s="8"/>
      <c r="N246" s="8"/>
      <c r="O246" s="8"/>
    </row>
    <row r="247" spans="1:15" ht="24.75" customHeight="1">
      <c r="A247" s="106"/>
      <c r="B247" s="5"/>
      <c r="C247" s="100"/>
      <c r="D247" s="100"/>
      <c r="E247" s="100"/>
      <c r="F247" s="100"/>
      <c r="G247" s="100"/>
      <c r="H247" s="100"/>
      <c r="I247" s="100"/>
      <c r="J247" s="100"/>
      <c r="K247" s="5"/>
      <c r="L247" s="101"/>
      <c r="M247" s="102"/>
      <c r="N247" s="102"/>
      <c r="O247" s="8"/>
    </row>
    <row r="248" spans="1:15" ht="24.75" customHeight="1">
      <c r="A248" s="106"/>
      <c r="B248" s="5"/>
      <c r="C248" s="100"/>
      <c r="D248" s="100"/>
      <c r="E248" s="100"/>
      <c r="F248" s="100"/>
      <c r="G248" s="100"/>
      <c r="H248" s="100"/>
      <c r="I248" s="100"/>
      <c r="J248" s="100"/>
      <c r="K248" s="5"/>
      <c r="L248" s="101"/>
      <c r="M248" s="102"/>
      <c r="N248" s="102"/>
      <c r="O248" s="8"/>
    </row>
    <row r="249" spans="1:15" ht="24.75" customHeight="1">
      <c r="A249" s="106"/>
      <c r="B249" s="5"/>
      <c r="C249" s="100"/>
      <c r="D249" s="100"/>
      <c r="E249" s="100"/>
      <c r="F249" s="100"/>
      <c r="G249" s="100"/>
      <c r="H249" s="100"/>
      <c r="I249" s="100"/>
      <c r="J249" s="100"/>
      <c r="K249" s="5"/>
      <c r="L249" s="101"/>
      <c r="M249" s="102"/>
      <c r="N249" s="102"/>
      <c r="O249" s="8"/>
    </row>
    <row r="250" spans="1:15" ht="24.75" customHeight="1">
      <c r="A250" s="107"/>
      <c r="B250" s="96"/>
      <c r="C250" s="97"/>
      <c r="D250" s="97"/>
      <c r="E250" s="97"/>
      <c r="F250" s="97"/>
      <c r="G250" s="97"/>
      <c r="H250" s="97"/>
      <c r="I250" s="97"/>
      <c r="J250" s="97"/>
      <c r="K250" s="96"/>
      <c r="L250" s="56"/>
      <c r="M250" s="57"/>
      <c r="N250" s="57"/>
      <c r="O250" s="8"/>
    </row>
    <row r="251" spans="1:15" ht="30" customHeight="1">
      <c r="A251" s="107"/>
      <c r="B251" s="96"/>
      <c r="C251" s="97"/>
      <c r="D251" s="97"/>
      <c r="E251" s="97"/>
      <c r="F251" s="97"/>
      <c r="G251" s="97"/>
      <c r="H251" s="97"/>
      <c r="I251" s="97"/>
      <c r="J251" s="97"/>
      <c r="K251" s="96"/>
      <c r="L251" s="56"/>
      <c r="M251" s="57"/>
      <c r="N251" s="57"/>
      <c r="O251" s="8"/>
    </row>
    <row r="252" spans="1:15" ht="12.75" customHeight="1">
      <c r="A252" s="107"/>
      <c r="B252" s="96"/>
      <c r="C252" s="97"/>
      <c r="D252" s="97"/>
      <c r="E252" s="97"/>
      <c r="F252" s="97"/>
      <c r="G252" s="97"/>
      <c r="H252" s="97"/>
      <c r="I252" s="97"/>
      <c r="J252" s="97"/>
      <c r="K252" s="96"/>
      <c r="L252" s="56"/>
      <c r="M252" s="57"/>
      <c r="N252" s="57"/>
      <c r="O252" s="8"/>
    </row>
    <row r="253" spans="1:15" ht="12.75" customHeight="1">
      <c r="A253" s="107"/>
      <c r="B253" s="96"/>
      <c r="C253" s="97"/>
      <c r="D253" s="97"/>
      <c r="E253" s="97"/>
      <c r="F253" s="97"/>
      <c r="G253" s="97"/>
      <c r="H253" s="97"/>
      <c r="I253" s="97"/>
      <c r="J253" s="97"/>
      <c r="K253" s="96"/>
      <c r="L253" s="56"/>
      <c r="M253" s="57"/>
      <c r="N253" s="57"/>
      <c r="O253" s="8"/>
    </row>
    <row r="254" spans="1:15" ht="12.75" customHeight="1">
      <c r="A254" s="105"/>
      <c r="C254" s="93"/>
      <c r="D254" s="93"/>
      <c r="E254" s="93"/>
      <c r="F254" s="93"/>
      <c r="G254" s="93"/>
      <c r="H254" s="93"/>
      <c r="I254" s="93"/>
      <c r="J254" s="93"/>
      <c r="L254" s="7"/>
      <c r="M254" s="8"/>
      <c r="N254" s="8"/>
      <c r="O254" s="8"/>
    </row>
    <row r="255" spans="1:15" ht="30.75" customHeight="1">
      <c r="A255" s="94"/>
      <c r="C255" s="93"/>
      <c r="D255" s="93"/>
      <c r="E255" s="93"/>
      <c r="F255" s="93"/>
      <c r="G255" s="93"/>
      <c r="H255" s="93"/>
      <c r="I255" s="93"/>
      <c r="J255" s="93"/>
      <c r="L255" s="7"/>
      <c r="M255" s="8"/>
      <c r="N255" s="8"/>
      <c r="O255" s="8"/>
    </row>
    <row r="256" spans="1:15" ht="12.75" customHeight="1">
      <c r="A256" s="95"/>
      <c r="B256" s="96"/>
      <c r="C256" s="97"/>
      <c r="D256" s="97"/>
      <c r="E256" s="97"/>
      <c r="F256" s="97"/>
      <c r="G256" s="97"/>
      <c r="H256" s="97"/>
      <c r="I256" s="97"/>
      <c r="J256" s="97"/>
      <c r="K256" s="96"/>
      <c r="L256" s="56"/>
      <c r="M256" s="57"/>
      <c r="N256" s="57"/>
      <c r="O256" s="8"/>
    </row>
    <row r="257" spans="1:15" ht="12.75" customHeight="1">
      <c r="A257" s="108"/>
      <c r="B257" s="4"/>
      <c r="C257" s="109"/>
      <c r="D257" s="109"/>
      <c r="E257" s="109"/>
      <c r="F257" s="109"/>
      <c r="G257" s="109"/>
      <c r="H257" s="109"/>
      <c r="I257" s="109"/>
      <c r="J257" s="109"/>
      <c r="K257" s="4"/>
      <c r="L257" s="110"/>
      <c r="M257" s="111"/>
      <c r="N257" s="111"/>
      <c r="O257" s="8"/>
    </row>
    <row r="258" spans="1:15" ht="12.75" customHeight="1">
      <c r="A258" s="105"/>
      <c r="C258" s="93"/>
      <c r="D258" s="93"/>
      <c r="E258" s="93"/>
      <c r="F258" s="93"/>
      <c r="G258" s="93"/>
      <c r="H258" s="93"/>
      <c r="I258" s="93"/>
      <c r="J258" s="93"/>
      <c r="L258" s="7"/>
      <c r="M258" s="8"/>
      <c r="N258" s="8"/>
      <c r="O258" s="8"/>
    </row>
    <row r="259" spans="1:15" ht="30.75" customHeight="1">
      <c r="A259" s="94"/>
      <c r="C259" s="93"/>
      <c r="D259" s="93"/>
      <c r="E259" s="93"/>
      <c r="F259" s="93"/>
      <c r="G259" s="93"/>
      <c r="H259" s="93"/>
      <c r="I259" s="93"/>
      <c r="J259" s="93"/>
      <c r="L259" s="7"/>
      <c r="M259" s="8"/>
      <c r="N259" s="8"/>
      <c r="O259" s="8"/>
    </row>
    <row r="260" spans="1:15" ht="12.75" customHeight="1">
      <c r="A260" s="94"/>
      <c r="C260" s="93"/>
      <c r="D260" s="93"/>
      <c r="E260" s="93"/>
      <c r="F260" s="93"/>
      <c r="G260" s="93"/>
      <c r="H260" s="93"/>
      <c r="I260" s="93"/>
      <c r="J260" s="93"/>
      <c r="L260" s="7"/>
      <c r="M260" s="8"/>
      <c r="N260" s="8"/>
      <c r="O260" s="8"/>
    </row>
    <row r="261" spans="1:15" ht="49.5" customHeight="1">
      <c r="A261" s="94"/>
      <c r="C261" s="93"/>
      <c r="D261" s="93"/>
      <c r="E261" s="93"/>
      <c r="F261" s="93"/>
      <c r="G261" s="93"/>
      <c r="H261" s="93"/>
      <c r="I261" s="93"/>
      <c r="J261" s="93"/>
      <c r="L261" s="7"/>
      <c r="M261" s="8"/>
      <c r="N261" s="8"/>
      <c r="O261" s="8"/>
    </row>
    <row r="262" spans="1:15" ht="49.5" customHeight="1">
      <c r="A262" s="95"/>
      <c r="B262" s="96"/>
      <c r="C262" s="97"/>
      <c r="D262" s="97"/>
      <c r="E262" s="97"/>
      <c r="F262" s="97"/>
      <c r="G262" s="97"/>
      <c r="H262" s="97"/>
      <c r="I262" s="97"/>
      <c r="J262" s="97"/>
      <c r="K262" s="96"/>
      <c r="L262" s="56"/>
      <c r="M262" s="57"/>
      <c r="N262" s="57"/>
      <c r="O262" s="8"/>
    </row>
    <row r="263" spans="1:15" ht="12.75" customHeight="1">
      <c r="A263" s="112"/>
      <c r="C263" s="93"/>
      <c r="D263" s="93"/>
      <c r="E263" s="93"/>
      <c r="F263" s="93"/>
      <c r="G263" s="93"/>
      <c r="H263" s="93"/>
      <c r="I263" s="93"/>
      <c r="J263" s="93"/>
      <c r="L263" s="7"/>
      <c r="M263" s="8"/>
      <c r="N263" s="8"/>
      <c r="O263" s="8"/>
    </row>
    <row r="264" spans="1:15" ht="12.75" customHeight="1">
      <c r="A264" s="108"/>
      <c r="B264" s="4"/>
      <c r="C264" s="109"/>
      <c r="D264" s="109"/>
      <c r="E264" s="109"/>
      <c r="F264" s="109"/>
      <c r="G264" s="109"/>
      <c r="H264" s="109"/>
      <c r="I264" s="109"/>
      <c r="J264" s="109"/>
      <c r="K264" s="4"/>
      <c r="L264" s="110"/>
      <c r="M264" s="111"/>
      <c r="N264" s="111"/>
      <c r="O264" s="8"/>
    </row>
    <row r="265" spans="1:15" ht="12.75" customHeight="1">
      <c r="A265" s="112"/>
      <c r="C265" s="93"/>
      <c r="D265" s="93"/>
      <c r="E265" s="93"/>
      <c r="F265" s="93"/>
      <c r="G265" s="93"/>
      <c r="H265" s="93"/>
      <c r="I265" s="93"/>
      <c r="J265" s="93"/>
      <c r="L265" s="7"/>
      <c r="M265" s="8"/>
      <c r="N265" s="8"/>
      <c r="O265" s="8"/>
    </row>
    <row r="266" spans="1:15" ht="12.75" customHeight="1">
      <c r="A266" s="94"/>
      <c r="C266" s="93"/>
      <c r="D266" s="93"/>
      <c r="E266" s="93"/>
      <c r="F266" s="93"/>
      <c r="G266" s="93"/>
      <c r="H266" s="93"/>
      <c r="I266" s="93"/>
      <c r="J266" s="93"/>
      <c r="L266" s="7"/>
      <c r="M266" s="8"/>
      <c r="N266" s="8"/>
      <c r="O266" s="8"/>
    </row>
    <row r="267" spans="1:15" ht="12.75" customHeight="1">
      <c r="A267" s="94"/>
      <c r="C267" s="93"/>
      <c r="D267" s="93"/>
      <c r="E267" s="93"/>
      <c r="F267" s="93"/>
      <c r="G267" s="93"/>
      <c r="H267" s="93"/>
      <c r="I267" s="93"/>
      <c r="J267" s="93"/>
      <c r="L267" s="7"/>
      <c r="M267" s="8"/>
      <c r="N267" s="8"/>
      <c r="O267" s="8"/>
    </row>
    <row r="268" spans="1:15" ht="12.75" customHeight="1">
      <c r="A268" s="94"/>
      <c r="C268" s="93"/>
      <c r="D268" s="93"/>
      <c r="E268" s="93"/>
      <c r="F268" s="93"/>
      <c r="G268" s="93"/>
      <c r="H268" s="93"/>
      <c r="I268" s="93"/>
      <c r="J268" s="93"/>
      <c r="L268" s="7"/>
      <c r="M268" s="8"/>
      <c r="N268" s="8"/>
      <c r="O268" s="8"/>
    </row>
    <row r="269" spans="1:15" ht="12.75" customHeight="1">
      <c r="A269" s="112"/>
      <c r="C269" s="93"/>
      <c r="D269" s="93"/>
      <c r="E269" s="93"/>
      <c r="F269" s="93"/>
      <c r="G269" s="93"/>
      <c r="H269" s="93"/>
      <c r="I269" s="93"/>
      <c r="J269" s="93"/>
      <c r="L269" s="7"/>
      <c r="M269" s="8"/>
      <c r="N269" s="8"/>
      <c r="O269" s="8"/>
    </row>
    <row r="270" spans="1:15" ht="12.75" customHeight="1">
      <c r="A270" s="113"/>
      <c r="C270" s="93"/>
      <c r="D270" s="93"/>
      <c r="E270" s="93"/>
      <c r="F270" s="93"/>
      <c r="G270" s="93"/>
      <c r="H270" s="93"/>
      <c r="I270" s="93"/>
      <c r="J270" s="93"/>
      <c r="L270" s="7"/>
      <c r="M270" s="8"/>
      <c r="N270" s="8"/>
      <c r="O270" s="8"/>
    </row>
    <row r="271" spans="1:15" ht="12.75" customHeight="1">
      <c r="A271" s="99"/>
      <c r="C271" s="93"/>
      <c r="D271" s="93"/>
      <c r="E271" s="93"/>
      <c r="F271" s="93"/>
      <c r="G271" s="93"/>
      <c r="H271" s="93"/>
      <c r="I271" s="93"/>
      <c r="J271" s="93"/>
      <c r="L271" s="7"/>
      <c r="M271" s="8"/>
      <c r="N271" s="8"/>
      <c r="O271" s="8"/>
    </row>
    <row r="272" spans="1:15" ht="12.75" customHeight="1">
      <c r="A272" s="114"/>
      <c r="C272" s="93"/>
      <c r="D272" s="93"/>
      <c r="E272" s="93"/>
      <c r="F272" s="93"/>
      <c r="G272" s="93"/>
      <c r="H272" s="93"/>
      <c r="I272" s="93"/>
      <c r="J272" s="93"/>
      <c r="L272" s="7"/>
      <c r="M272" s="8"/>
      <c r="N272" s="8"/>
      <c r="O272" s="8"/>
    </row>
    <row r="273" spans="1:15" ht="12.75" customHeight="1">
      <c r="A273" s="99"/>
      <c r="C273" s="93"/>
      <c r="D273" s="93"/>
      <c r="E273" s="93"/>
      <c r="F273" s="93"/>
      <c r="G273" s="93"/>
      <c r="H273" s="93"/>
      <c r="I273" s="93"/>
      <c r="J273" s="93"/>
      <c r="L273" s="7"/>
      <c r="M273" s="8"/>
      <c r="N273" s="8"/>
      <c r="O273" s="8"/>
    </row>
    <row r="274" spans="1:15" ht="12.75" customHeight="1">
      <c r="A274" s="114"/>
      <c r="C274" s="93"/>
      <c r="D274" s="93"/>
      <c r="E274" s="93"/>
      <c r="F274" s="93"/>
      <c r="G274" s="93"/>
      <c r="H274" s="93"/>
      <c r="I274" s="93"/>
      <c r="J274" s="93"/>
      <c r="L274" s="7"/>
      <c r="M274" s="8"/>
      <c r="N274" s="8"/>
      <c r="O274" s="8"/>
    </row>
    <row r="275" spans="1:15" ht="12.75" customHeight="1">
      <c r="A275" s="115"/>
      <c r="C275" s="93"/>
      <c r="D275" s="93"/>
      <c r="E275" s="93"/>
      <c r="F275" s="93"/>
      <c r="G275" s="93"/>
      <c r="H275" s="93"/>
      <c r="I275" s="93"/>
      <c r="J275" s="93"/>
      <c r="L275" s="7"/>
      <c r="M275" s="8"/>
      <c r="N275" s="8"/>
      <c r="O275" s="8"/>
    </row>
    <row r="276" spans="1:15" ht="12.75" customHeight="1">
      <c r="A276" s="115"/>
      <c r="C276" s="93"/>
      <c r="D276" s="93"/>
      <c r="E276" s="93"/>
      <c r="F276" s="93"/>
      <c r="G276" s="93"/>
      <c r="H276" s="93"/>
      <c r="I276" s="93"/>
      <c r="J276" s="93"/>
      <c r="L276" s="7"/>
      <c r="M276" s="8"/>
      <c r="N276" s="8"/>
      <c r="O276" s="8"/>
    </row>
    <row r="277" spans="1:15" ht="12.75" customHeight="1">
      <c r="A277" s="114"/>
      <c r="C277" s="93"/>
      <c r="D277" s="93"/>
      <c r="E277" s="93"/>
      <c r="F277" s="93"/>
      <c r="G277" s="93"/>
      <c r="H277" s="93"/>
      <c r="I277" s="93"/>
      <c r="J277" s="93"/>
      <c r="L277" s="7"/>
      <c r="M277" s="8"/>
      <c r="N277" s="8"/>
      <c r="O277" s="8"/>
    </row>
    <row r="278" spans="1:15" ht="12.75" customHeight="1">
      <c r="A278" s="98"/>
      <c r="C278" s="93"/>
      <c r="D278" s="93"/>
      <c r="E278" s="93"/>
      <c r="F278" s="93"/>
      <c r="G278" s="93"/>
      <c r="H278" s="93"/>
      <c r="I278" s="93"/>
      <c r="J278" s="93"/>
      <c r="L278" s="7"/>
      <c r="M278" s="8"/>
      <c r="N278" s="8"/>
      <c r="O278" s="8"/>
    </row>
    <row r="279" spans="1:15" ht="12.75" customHeight="1">
      <c r="A279" s="116"/>
      <c r="C279" s="93"/>
      <c r="D279" s="93"/>
      <c r="E279" s="93"/>
      <c r="F279" s="93"/>
      <c r="G279" s="93"/>
      <c r="H279" s="93"/>
      <c r="I279" s="93"/>
      <c r="J279" s="93"/>
      <c r="L279" s="7"/>
      <c r="M279" s="8"/>
      <c r="N279" s="8"/>
      <c r="O279" s="8"/>
    </row>
    <row r="280" spans="1:15" ht="12.75" customHeight="1">
      <c r="A280" s="116"/>
      <c r="C280" s="93"/>
      <c r="D280" s="93"/>
      <c r="E280" s="93"/>
      <c r="F280" s="93"/>
      <c r="G280" s="93"/>
      <c r="H280" s="93"/>
      <c r="I280" s="93"/>
      <c r="J280" s="93"/>
      <c r="L280" s="7"/>
      <c r="M280" s="8"/>
      <c r="N280" s="8"/>
      <c r="O280" s="8"/>
    </row>
    <row r="281" spans="1:15" ht="12.75" customHeight="1">
      <c r="A281" s="116"/>
      <c r="C281" s="93"/>
      <c r="D281" s="93"/>
      <c r="E281" s="93"/>
      <c r="F281" s="93"/>
      <c r="G281" s="93"/>
      <c r="H281" s="93"/>
      <c r="I281" s="93"/>
      <c r="J281" s="93"/>
      <c r="L281" s="7"/>
      <c r="M281" s="8"/>
      <c r="N281" s="8"/>
      <c r="O281" s="8"/>
    </row>
    <row r="282" spans="1:15" ht="12.75" customHeight="1">
      <c r="A282" s="116"/>
      <c r="C282" s="93"/>
      <c r="D282" s="93"/>
      <c r="E282" s="93"/>
      <c r="F282" s="93"/>
      <c r="G282" s="93"/>
      <c r="H282" s="93"/>
      <c r="I282" s="93"/>
      <c r="J282" s="93"/>
      <c r="L282" s="7"/>
      <c r="M282" s="8"/>
      <c r="N282" s="8"/>
      <c r="O282" s="8"/>
    </row>
    <row r="283" spans="1:15" ht="12.75" customHeight="1">
      <c r="A283" s="99"/>
      <c r="C283" s="93"/>
      <c r="D283" s="93"/>
      <c r="E283" s="93"/>
      <c r="F283" s="93"/>
      <c r="G283" s="93"/>
      <c r="H283" s="93"/>
      <c r="I283" s="93"/>
      <c r="J283" s="93"/>
      <c r="L283" s="7"/>
      <c r="M283" s="8"/>
      <c r="N283" s="8"/>
      <c r="O283" s="8"/>
    </row>
    <row r="284" spans="1:15" ht="12.75" customHeight="1">
      <c r="A284" s="99"/>
      <c r="C284" s="93"/>
      <c r="D284" s="93"/>
      <c r="E284" s="93"/>
      <c r="F284" s="93"/>
      <c r="G284" s="93"/>
      <c r="H284" s="93"/>
      <c r="I284" s="93"/>
      <c r="J284" s="93"/>
      <c r="L284" s="7"/>
      <c r="M284" s="8"/>
      <c r="N284" s="8"/>
      <c r="O284" s="8"/>
    </row>
    <row r="285" spans="1:15" ht="12.75" customHeight="1">
      <c r="A285" s="116"/>
      <c r="C285" s="93"/>
      <c r="D285" s="93"/>
      <c r="E285" s="93"/>
      <c r="F285" s="93"/>
      <c r="G285" s="93"/>
      <c r="H285" s="93"/>
      <c r="I285" s="93"/>
      <c r="J285" s="93"/>
      <c r="L285" s="7"/>
      <c r="M285" s="8"/>
      <c r="N285" s="8"/>
      <c r="O285" s="8"/>
    </row>
    <row r="286" spans="1:15" ht="12.75" customHeight="1">
      <c r="A286" s="116"/>
      <c r="C286" s="93"/>
      <c r="D286" s="93"/>
      <c r="E286" s="93"/>
      <c r="F286" s="93"/>
      <c r="G286" s="93"/>
      <c r="H286" s="93"/>
      <c r="I286" s="93"/>
      <c r="J286" s="93"/>
      <c r="L286" s="7"/>
      <c r="M286" s="8"/>
      <c r="N286" s="8"/>
      <c r="O286" s="8"/>
    </row>
    <row r="287" spans="1:15" ht="12.75" customHeight="1">
      <c r="A287" s="116"/>
      <c r="C287" s="93"/>
      <c r="D287" s="93"/>
      <c r="E287" s="93"/>
      <c r="F287" s="93"/>
      <c r="G287" s="93"/>
      <c r="H287" s="93"/>
      <c r="I287" s="93"/>
      <c r="J287" s="93"/>
      <c r="L287" s="7"/>
      <c r="M287" s="8"/>
      <c r="N287" s="8"/>
      <c r="O287" s="8"/>
    </row>
    <row r="288" spans="1:15" ht="12.75" customHeight="1">
      <c r="A288" s="117"/>
      <c r="C288" s="93"/>
      <c r="D288" s="93"/>
      <c r="E288" s="93"/>
      <c r="F288" s="93"/>
      <c r="G288" s="93"/>
      <c r="H288" s="93"/>
      <c r="I288" s="93"/>
      <c r="J288" s="93"/>
      <c r="L288" s="7"/>
      <c r="M288" s="8"/>
      <c r="N288" s="8"/>
      <c r="O288" s="8"/>
    </row>
    <row r="289" spans="1:15" ht="12.75" customHeight="1">
      <c r="A289" s="117"/>
      <c r="C289" s="93"/>
      <c r="D289" s="93"/>
      <c r="E289" s="93"/>
      <c r="F289" s="93"/>
      <c r="G289" s="93"/>
      <c r="H289" s="93"/>
      <c r="I289" s="93"/>
      <c r="J289" s="93"/>
      <c r="L289" s="7"/>
      <c r="M289" s="8"/>
      <c r="N289" s="8"/>
      <c r="O289" s="8"/>
    </row>
    <row r="290" spans="1:15" ht="12.75" customHeight="1">
      <c r="A290" s="116"/>
      <c r="C290" s="93"/>
      <c r="D290" s="93"/>
      <c r="E290" s="93"/>
      <c r="F290" s="93"/>
      <c r="G290" s="93"/>
      <c r="H290" s="93"/>
      <c r="I290" s="93"/>
      <c r="J290" s="93"/>
      <c r="L290" s="7"/>
      <c r="M290" s="8"/>
      <c r="N290" s="8"/>
      <c r="O290" s="8"/>
    </row>
    <row r="291" spans="1:15" ht="12.75" customHeight="1">
      <c r="A291" s="116"/>
      <c r="C291" s="93"/>
      <c r="D291" s="93"/>
      <c r="E291" s="93"/>
      <c r="F291" s="93"/>
      <c r="G291" s="93"/>
      <c r="H291" s="93"/>
      <c r="I291" s="93"/>
      <c r="J291" s="93"/>
      <c r="L291" s="7"/>
      <c r="M291" s="8"/>
      <c r="N291" s="8"/>
      <c r="O291" s="8"/>
    </row>
    <row r="292" spans="1:15" ht="12.75" customHeight="1">
      <c r="A292" s="116"/>
      <c r="C292" s="93"/>
      <c r="D292" s="93"/>
      <c r="E292" s="93"/>
      <c r="F292" s="93"/>
      <c r="G292" s="93"/>
      <c r="H292" s="93"/>
      <c r="I292" s="93"/>
      <c r="J292" s="93"/>
      <c r="L292" s="7"/>
      <c r="M292" s="8"/>
      <c r="N292" s="8"/>
      <c r="O292" s="8"/>
    </row>
    <row r="293" spans="1:15" ht="12.75" customHeight="1">
      <c r="A293" s="116"/>
      <c r="C293" s="93"/>
      <c r="D293" s="93"/>
      <c r="E293" s="93"/>
      <c r="F293" s="93"/>
      <c r="G293" s="93"/>
      <c r="H293" s="93"/>
      <c r="I293" s="93"/>
      <c r="J293" s="93"/>
      <c r="L293" s="7"/>
      <c r="M293" s="8"/>
      <c r="N293" s="8"/>
      <c r="O293" s="8"/>
    </row>
    <row r="294" spans="1:15" ht="12.75" customHeight="1">
      <c r="A294" s="116"/>
      <c r="C294" s="93"/>
      <c r="D294" s="93"/>
      <c r="E294" s="93"/>
      <c r="F294" s="93"/>
      <c r="G294" s="93"/>
      <c r="H294" s="93"/>
      <c r="I294" s="93"/>
      <c r="J294" s="93"/>
      <c r="L294" s="7"/>
      <c r="M294" s="8"/>
      <c r="N294" s="8"/>
      <c r="O294" s="8"/>
    </row>
    <row r="295" spans="1:15" ht="12.75" customHeight="1">
      <c r="A295" s="116"/>
      <c r="C295" s="93"/>
      <c r="D295" s="93"/>
      <c r="E295" s="93"/>
      <c r="F295" s="93"/>
      <c r="G295" s="93"/>
      <c r="H295" s="93"/>
      <c r="I295" s="93"/>
      <c r="J295" s="93"/>
      <c r="L295" s="7"/>
      <c r="M295" s="8"/>
      <c r="N295" s="8"/>
      <c r="O295" s="8"/>
    </row>
    <row r="296" spans="1:15" ht="12.75" customHeight="1">
      <c r="A296" s="116"/>
      <c r="C296" s="93"/>
      <c r="D296" s="93"/>
      <c r="E296" s="93"/>
      <c r="F296" s="93"/>
      <c r="G296" s="93"/>
      <c r="H296" s="93"/>
      <c r="I296" s="93"/>
      <c r="J296" s="93"/>
      <c r="L296" s="7"/>
      <c r="M296" s="8"/>
      <c r="N296" s="8"/>
      <c r="O296" s="8"/>
    </row>
    <row r="297" spans="1:15" ht="12.75" customHeight="1">
      <c r="A297" s="99"/>
      <c r="C297" s="93"/>
      <c r="D297" s="93"/>
      <c r="E297" s="93"/>
      <c r="F297" s="93"/>
      <c r="G297" s="93"/>
      <c r="H297" s="93"/>
      <c r="I297" s="93"/>
      <c r="J297" s="93"/>
      <c r="L297" s="7"/>
      <c r="M297" s="8"/>
      <c r="N297" s="8"/>
      <c r="O297" s="8"/>
    </row>
    <row r="298" spans="1:15" ht="12.75" customHeight="1">
      <c r="C298" s="93"/>
      <c r="D298" s="93"/>
      <c r="E298" s="93"/>
      <c r="F298" s="93"/>
      <c r="G298" s="93"/>
      <c r="H298" s="93"/>
      <c r="I298" s="93"/>
      <c r="J298" s="93"/>
      <c r="L298" s="7"/>
      <c r="M298" s="8"/>
      <c r="N298" s="8"/>
      <c r="O298" s="8"/>
    </row>
    <row r="299" spans="1:15" ht="12.75" customHeight="1">
      <c r="C299" s="93"/>
      <c r="D299" s="93"/>
      <c r="E299" s="93"/>
      <c r="F299" s="93"/>
      <c r="G299" s="93"/>
      <c r="H299" s="93"/>
      <c r="I299" s="93"/>
      <c r="J299" s="93"/>
      <c r="L299" s="7"/>
      <c r="M299" s="8"/>
      <c r="N299" s="8"/>
      <c r="O299" s="8"/>
    </row>
    <row r="300" spans="1:15" ht="12.75" customHeight="1">
      <c r="C300" s="93"/>
      <c r="D300" s="93"/>
      <c r="E300" s="93"/>
      <c r="F300" s="93"/>
      <c r="G300" s="93"/>
      <c r="H300" s="93"/>
      <c r="I300" s="93"/>
      <c r="J300" s="93"/>
      <c r="L300" s="7"/>
      <c r="M300" s="8"/>
      <c r="N300" s="8"/>
      <c r="O300" s="8"/>
    </row>
    <row r="301" spans="1:15" ht="12.75" customHeight="1">
      <c r="C301" s="93"/>
      <c r="D301" s="93"/>
      <c r="E301" s="93"/>
      <c r="F301" s="93"/>
      <c r="G301" s="93"/>
      <c r="H301" s="93"/>
      <c r="I301" s="93"/>
      <c r="J301" s="93"/>
      <c r="L301" s="7"/>
      <c r="M301" s="8"/>
      <c r="N301" s="8"/>
      <c r="O301" s="8"/>
    </row>
    <row r="302" spans="1:15" ht="12.75" customHeight="1">
      <c r="C302" s="93"/>
      <c r="D302" s="93"/>
      <c r="E302" s="93"/>
      <c r="F302" s="93"/>
      <c r="G302" s="93"/>
      <c r="H302" s="93"/>
      <c r="I302" s="93"/>
      <c r="J302" s="93"/>
      <c r="L302" s="7"/>
      <c r="M302" s="8"/>
      <c r="N302" s="8"/>
      <c r="O302" s="8"/>
    </row>
    <row r="303" spans="1:15" ht="12.75" customHeight="1">
      <c r="C303" s="93"/>
      <c r="D303" s="93"/>
      <c r="E303" s="93"/>
      <c r="F303" s="93"/>
      <c r="G303" s="93"/>
      <c r="H303" s="93"/>
      <c r="I303" s="93"/>
      <c r="J303" s="93"/>
      <c r="L303" s="7"/>
      <c r="M303" s="8"/>
      <c r="N303" s="8"/>
      <c r="O303" s="8"/>
    </row>
    <row r="304" spans="1:15" ht="12.75" customHeight="1">
      <c r="C304" s="93"/>
      <c r="D304" s="93"/>
      <c r="E304" s="93"/>
      <c r="F304" s="93"/>
      <c r="G304" s="93"/>
      <c r="H304" s="93"/>
      <c r="I304" s="93"/>
      <c r="J304" s="93"/>
      <c r="L304" s="7"/>
      <c r="M304" s="8"/>
      <c r="N304" s="8"/>
      <c r="O304" s="8"/>
    </row>
    <row r="305" spans="3:15" ht="12.75" customHeight="1">
      <c r="C305" s="93"/>
      <c r="D305" s="93"/>
      <c r="E305" s="93"/>
      <c r="F305" s="93"/>
      <c r="G305" s="93"/>
      <c r="H305" s="93"/>
      <c r="I305" s="93"/>
      <c r="J305" s="93"/>
      <c r="L305" s="7"/>
      <c r="M305" s="8"/>
      <c r="N305" s="8"/>
      <c r="O305" s="8"/>
    </row>
    <row r="306" spans="3:15" ht="12.75" customHeight="1">
      <c r="C306" s="93"/>
      <c r="D306" s="93"/>
      <c r="E306" s="93"/>
      <c r="F306" s="93"/>
      <c r="G306" s="93"/>
      <c r="H306" s="93"/>
      <c r="I306" s="93"/>
      <c r="J306" s="93"/>
      <c r="L306" s="7"/>
      <c r="M306" s="8"/>
      <c r="N306" s="8"/>
      <c r="O306" s="8"/>
    </row>
    <row r="307" spans="3:15" ht="12.75" customHeight="1">
      <c r="C307" s="93"/>
      <c r="D307" s="93"/>
      <c r="E307" s="93"/>
      <c r="F307" s="93"/>
      <c r="G307" s="93"/>
      <c r="H307" s="93"/>
      <c r="I307" s="93"/>
      <c r="J307" s="93"/>
      <c r="L307" s="7"/>
      <c r="M307" s="8"/>
      <c r="N307" s="8"/>
      <c r="O307" s="8"/>
    </row>
    <row r="308" spans="3:15" ht="12.75" customHeight="1">
      <c r="C308" s="93"/>
      <c r="D308" s="93"/>
      <c r="E308" s="93"/>
      <c r="F308" s="93"/>
      <c r="G308" s="93"/>
      <c r="H308" s="93"/>
      <c r="I308" s="93"/>
      <c r="J308" s="93"/>
      <c r="L308" s="7"/>
      <c r="M308" s="8"/>
      <c r="N308" s="8"/>
      <c r="O308" s="8"/>
    </row>
    <row r="309" spans="3:15" ht="12.75" customHeight="1">
      <c r="C309" s="93"/>
      <c r="D309" s="93"/>
      <c r="E309" s="93"/>
      <c r="F309" s="93"/>
      <c r="G309" s="93"/>
      <c r="H309" s="93"/>
      <c r="I309" s="93"/>
      <c r="J309" s="93"/>
      <c r="L309" s="7"/>
      <c r="M309" s="8"/>
      <c r="N309" s="8"/>
      <c r="O309" s="8"/>
    </row>
    <row r="310" spans="3:15" ht="12.75" customHeight="1">
      <c r="C310" s="93"/>
      <c r="D310" s="93"/>
      <c r="E310" s="93"/>
      <c r="F310" s="93"/>
      <c r="G310" s="93"/>
      <c r="H310" s="93"/>
      <c r="I310" s="93"/>
      <c r="J310" s="93"/>
      <c r="L310" s="7"/>
      <c r="M310" s="8"/>
      <c r="N310" s="8"/>
      <c r="O310" s="8"/>
    </row>
    <row r="311" spans="3:15" ht="12.75" customHeight="1">
      <c r="C311" s="93"/>
      <c r="D311" s="93"/>
      <c r="E311" s="93"/>
      <c r="F311" s="93"/>
      <c r="G311" s="93"/>
      <c r="H311" s="93"/>
      <c r="I311" s="93"/>
      <c r="J311" s="93"/>
      <c r="L311" s="7"/>
      <c r="M311" s="8"/>
      <c r="N311" s="8"/>
      <c r="O311" s="8"/>
    </row>
    <row r="312" spans="3:15" ht="12.75" customHeight="1">
      <c r="C312" s="93"/>
      <c r="D312" s="93"/>
      <c r="E312" s="93"/>
      <c r="F312" s="93"/>
      <c r="G312" s="93"/>
      <c r="H312" s="93"/>
      <c r="I312" s="93"/>
      <c r="J312" s="93"/>
      <c r="L312" s="7"/>
      <c r="M312" s="8"/>
      <c r="N312" s="8"/>
      <c r="O312" s="8"/>
    </row>
    <row r="313" spans="3:15" ht="12.75" customHeight="1">
      <c r="C313" s="93"/>
      <c r="D313" s="93"/>
      <c r="E313" s="93"/>
      <c r="F313" s="93"/>
      <c r="G313" s="93"/>
      <c r="H313" s="93"/>
      <c r="I313" s="93"/>
      <c r="J313" s="93"/>
      <c r="L313" s="7"/>
      <c r="M313" s="8"/>
      <c r="N313" s="8"/>
      <c r="O313" s="8"/>
    </row>
    <row r="314" spans="3:15" ht="12.75" customHeight="1">
      <c r="C314" s="93"/>
      <c r="D314" s="93"/>
      <c r="E314" s="93"/>
      <c r="F314" s="93"/>
      <c r="G314" s="93"/>
      <c r="H314" s="93"/>
      <c r="I314" s="93"/>
      <c r="J314" s="93"/>
      <c r="L314" s="7"/>
      <c r="M314" s="8"/>
      <c r="N314" s="8"/>
      <c r="O314" s="8"/>
    </row>
    <row r="315" spans="3:15" ht="12.75" customHeight="1">
      <c r="C315" s="93"/>
      <c r="D315" s="93"/>
      <c r="E315" s="93"/>
      <c r="F315" s="93"/>
      <c r="G315" s="93"/>
      <c r="H315" s="93"/>
      <c r="I315" s="93"/>
      <c r="J315" s="93"/>
      <c r="L315" s="7"/>
      <c r="M315" s="8"/>
      <c r="N315" s="8"/>
      <c r="O315" s="8"/>
    </row>
    <row r="316" spans="3:15" ht="12.75" customHeight="1">
      <c r="C316" s="93"/>
      <c r="D316" s="93"/>
      <c r="E316" s="93"/>
      <c r="F316" s="93"/>
      <c r="G316" s="93"/>
      <c r="H316" s="93"/>
      <c r="I316" s="93"/>
      <c r="J316" s="93"/>
      <c r="L316" s="7"/>
      <c r="M316" s="8"/>
      <c r="N316" s="8"/>
      <c r="O316" s="8"/>
    </row>
    <row r="317" spans="3:15" ht="12.75" customHeight="1">
      <c r="C317" s="93"/>
      <c r="D317" s="93"/>
      <c r="E317" s="93"/>
      <c r="F317" s="93"/>
      <c r="G317" s="93"/>
      <c r="H317" s="93"/>
      <c r="I317" s="93"/>
      <c r="J317" s="93"/>
      <c r="L317" s="7"/>
      <c r="M317" s="8"/>
      <c r="N317" s="8"/>
      <c r="O317" s="8"/>
    </row>
    <row r="318" spans="3:15" ht="12.75" customHeight="1">
      <c r="C318" s="93"/>
      <c r="D318" s="93"/>
      <c r="E318" s="93"/>
      <c r="F318" s="93"/>
      <c r="G318" s="93"/>
      <c r="H318" s="93"/>
      <c r="I318" s="93"/>
      <c r="J318" s="93"/>
      <c r="L318" s="7"/>
      <c r="M318" s="8"/>
      <c r="N318" s="8"/>
      <c r="O318" s="8"/>
    </row>
    <row r="319" spans="3:15" ht="12.75" customHeight="1">
      <c r="C319" s="93"/>
      <c r="D319" s="93"/>
      <c r="E319" s="93"/>
      <c r="F319" s="93"/>
      <c r="G319" s="93"/>
      <c r="H319" s="93"/>
      <c r="I319" s="93"/>
      <c r="J319" s="93"/>
      <c r="L319" s="7"/>
      <c r="M319" s="8"/>
      <c r="N319" s="8"/>
      <c r="O319" s="8"/>
    </row>
    <row r="320" spans="3:15" ht="12.75" customHeight="1">
      <c r="C320" s="93"/>
      <c r="D320" s="93"/>
      <c r="E320" s="93"/>
      <c r="F320" s="93"/>
      <c r="G320" s="93"/>
      <c r="H320" s="93"/>
      <c r="I320" s="93"/>
      <c r="J320" s="93"/>
      <c r="L320" s="7"/>
      <c r="M320" s="8"/>
      <c r="N320" s="8"/>
      <c r="O320" s="8"/>
    </row>
    <row r="321" spans="3:15" ht="12.75" customHeight="1">
      <c r="C321" s="93"/>
      <c r="D321" s="93"/>
      <c r="E321" s="93"/>
      <c r="F321" s="93"/>
      <c r="G321" s="93"/>
      <c r="H321" s="93"/>
      <c r="I321" s="93"/>
      <c r="J321" s="93"/>
      <c r="L321" s="7"/>
      <c r="M321" s="8"/>
      <c r="N321" s="8"/>
      <c r="O321" s="8"/>
    </row>
    <row r="322" spans="3:15" ht="12.75" customHeight="1">
      <c r="C322" s="93"/>
      <c r="D322" s="93"/>
      <c r="E322" s="93"/>
      <c r="F322" s="93"/>
      <c r="G322" s="93"/>
      <c r="H322" s="93"/>
      <c r="I322" s="93"/>
      <c r="J322" s="93"/>
      <c r="L322" s="7"/>
      <c r="M322" s="8"/>
      <c r="N322" s="8"/>
      <c r="O322" s="8"/>
    </row>
    <row r="323" spans="3:15" ht="12.75" customHeight="1">
      <c r="C323" s="93"/>
      <c r="D323" s="93"/>
      <c r="E323" s="93"/>
      <c r="F323" s="93"/>
      <c r="G323" s="93"/>
      <c r="H323" s="93"/>
      <c r="I323" s="93"/>
      <c r="J323" s="93"/>
      <c r="L323" s="7"/>
      <c r="M323" s="8"/>
      <c r="N323" s="8"/>
      <c r="O323" s="8"/>
    </row>
    <row r="324" spans="3:15" ht="12.75" customHeight="1">
      <c r="C324" s="93"/>
      <c r="D324" s="93"/>
      <c r="E324" s="93"/>
      <c r="F324" s="93"/>
      <c r="G324" s="93"/>
      <c r="H324" s="93"/>
      <c r="I324" s="93"/>
      <c r="J324" s="93"/>
      <c r="L324" s="7"/>
      <c r="M324" s="8"/>
      <c r="N324" s="8"/>
      <c r="O324" s="8"/>
    </row>
    <row r="325" spans="3:15" ht="12.75" customHeight="1">
      <c r="C325" s="93"/>
      <c r="D325" s="93"/>
      <c r="E325" s="93"/>
      <c r="F325" s="93"/>
      <c r="G325" s="93"/>
      <c r="H325" s="93"/>
      <c r="I325" s="93"/>
      <c r="J325" s="93"/>
      <c r="L325" s="7"/>
      <c r="M325" s="8"/>
      <c r="N325" s="8"/>
      <c r="O325" s="8"/>
    </row>
    <row r="326" spans="3:15" ht="12.75" customHeight="1">
      <c r="C326" s="93"/>
      <c r="D326" s="93"/>
      <c r="E326" s="93"/>
      <c r="F326" s="93"/>
      <c r="G326" s="93"/>
      <c r="H326" s="93"/>
      <c r="I326" s="93"/>
      <c r="J326" s="93"/>
      <c r="L326" s="7"/>
      <c r="M326" s="8"/>
      <c r="N326" s="8"/>
      <c r="O326" s="8"/>
    </row>
    <row r="327" spans="3:15" ht="12.75" customHeight="1">
      <c r="C327" s="93"/>
      <c r="D327" s="93"/>
      <c r="E327" s="93"/>
      <c r="F327" s="93"/>
      <c r="G327" s="93"/>
      <c r="H327" s="93"/>
      <c r="I327" s="93"/>
      <c r="J327" s="93"/>
      <c r="L327" s="7"/>
      <c r="M327" s="8"/>
      <c r="N327" s="8"/>
      <c r="O327" s="8"/>
    </row>
    <row r="328" spans="3:15" ht="12.75" customHeight="1">
      <c r="C328" s="93"/>
      <c r="D328" s="93"/>
      <c r="E328" s="93"/>
      <c r="F328" s="93"/>
      <c r="G328" s="93"/>
      <c r="H328" s="93"/>
      <c r="I328" s="93"/>
      <c r="J328" s="93"/>
      <c r="L328" s="7"/>
      <c r="M328" s="8"/>
      <c r="N328" s="8"/>
      <c r="O328" s="8"/>
    </row>
    <row r="329" spans="3:15" ht="12.75" customHeight="1">
      <c r="C329" s="93"/>
      <c r="D329" s="93"/>
      <c r="E329" s="93"/>
      <c r="F329" s="93"/>
      <c r="G329" s="93"/>
      <c r="H329" s="93"/>
      <c r="I329" s="93"/>
      <c r="J329" s="93"/>
      <c r="L329" s="7"/>
      <c r="M329" s="8"/>
      <c r="N329" s="8"/>
      <c r="O329" s="8"/>
    </row>
    <row r="330" spans="3:15" ht="12.75" customHeight="1">
      <c r="C330" s="93"/>
      <c r="D330" s="93"/>
      <c r="E330" s="93"/>
      <c r="F330" s="93"/>
      <c r="G330" s="93"/>
      <c r="H330" s="93"/>
      <c r="I330" s="93"/>
      <c r="J330" s="93"/>
      <c r="L330" s="7"/>
      <c r="M330" s="8"/>
      <c r="N330" s="8"/>
      <c r="O330" s="8"/>
    </row>
    <row r="331" spans="3:15" ht="12.75" customHeight="1">
      <c r="C331" s="93"/>
      <c r="D331" s="93"/>
      <c r="E331" s="93"/>
      <c r="F331" s="93"/>
      <c r="G331" s="93"/>
      <c r="H331" s="93"/>
      <c r="I331" s="93"/>
      <c r="J331" s="93"/>
      <c r="L331" s="7"/>
      <c r="M331" s="8"/>
      <c r="N331" s="8"/>
      <c r="O331" s="8"/>
    </row>
    <row r="332" spans="3:15" ht="12.75" customHeight="1">
      <c r="C332" s="93"/>
      <c r="D332" s="93"/>
      <c r="E332" s="93"/>
      <c r="F332" s="93"/>
      <c r="G332" s="93"/>
      <c r="H332" s="93"/>
      <c r="I332" s="93"/>
      <c r="J332" s="93"/>
      <c r="L332" s="7"/>
      <c r="M332" s="8"/>
      <c r="N332" s="8"/>
      <c r="O332" s="8"/>
    </row>
    <row r="333" spans="3:15" ht="12.75" customHeight="1">
      <c r="C333" s="93"/>
      <c r="D333" s="93"/>
      <c r="E333" s="93"/>
      <c r="F333" s="93"/>
      <c r="G333" s="93"/>
      <c r="H333" s="93"/>
      <c r="I333" s="93"/>
      <c r="J333" s="93"/>
      <c r="L333" s="7"/>
      <c r="M333" s="8"/>
      <c r="N333" s="8"/>
      <c r="O333" s="8"/>
    </row>
    <row r="334" spans="3:15" ht="12.75" customHeight="1">
      <c r="C334" s="93"/>
      <c r="D334" s="93"/>
      <c r="E334" s="93"/>
      <c r="F334" s="93"/>
      <c r="G334" s="93"/>
      <c r="H334" s="93"/>
      <c r="I334" s="93"/>
      <c r="J334" s="93"/>
      <c r="L334" s="7"/>
      <c r="M334" s="8"/>
      <c r="N334" s="8"/>
      <c r="O334" s="8"/>
    </row>
    <row r="335" spans="3:15" ht="12.75" customHeight="1">
      <c r="C335" s="93"/>
      <c r="D335" s="93"/>
      <c r="E335" s="93"/>
      <c r="F335" s="93"/>
      <c r="G335" s="93"/>
      <c r="H335" s="93"/>
      <c r="I335" s="93"/>
      <c r="J335" s="93"/>
      <c r="L335" s="7"/>
      <c r="M335" s="8"/>
      <c r="N335" s="8"/>
      <c r="O335" s="8"/>
    </row>
    <row r="336" spans="3:15" ht="12.75" customHeight="1">
      <c r="C336" s="93"/>
      <c r="D336" s="93"/>
      <c r="E336" s="93"/>
      <c r="F336" s="93"/>
      <c r="G336" s="93"/>
      <c r="H336" s="93"/>
      <c r="I336" s="93"/>
      <c r="J336" s="93"/>
      <c r="L336" s="7"/>
      <c r="M336" s="8"/>
      <c r="N336" s="8"/>
      <c r="O336" s="8"/>
    </row>
    <row r="337" spans="3:15" ht="12.75" customHeight="1">
      <c r="C337" s="93"/>
      <c r="D337" s="93"/>
      <c r="E337" s="93"/>
      <c r="F337" s="93"/>
      <c r="G337" s="93"/>
      <c r="H337" s="93"/>
      <c r="I337" s="93"/>
      <c r="J337" s="93"/>
      <c r="L337" s="7"/>
      <c r="M337" s="8"/>
      <c r="N337" s="8"/>
      <c r="O337" s="8"/>
    </row>
    <row r="338" spans="3:15" ht="12.75" customHeight="1">
      <c r="C338" s="93"/>
      <c r="D338" s="93"/>
      <c r="E338" s="93"/>
      <c r="F338" s="93"/>
      <c r="G338" s="93"/>
      <c r="H338" s="93"/>
      <c r="I338" s="93"/>
      <c r="J338" s="93"/>
      <c r="L338" s="7"/>
      <c r="M338" s="8"/>
      <c r="N338" s="8"/>
      <c r="O338" s="8"/>
    </row>
    <row r="339" spans="3:15" ht="12.75" customHeight="1">
      <c r="C339" s="93"/>
      <c r="D339" s="93"/>
      <c r="E339" s="93"/>
      <c r="F339" s="93"/>
      <c r="G339" s="93"/>
      <c r="H339" s="93"/>
      <c r="I339" s="93"/>
      <c r="J339" s="93"/>
      <c r="L339" s="7"/>
      <c r="M339" s="8"/>
      <c r="N339" s="8"/>
      <c r="O339" s="8"/>
    </row>
    <row r="340" spans="3:15" ht="12.75" customHeight="1">
      <c r="C340" s="93"/>
      <c r="D340" s="93"/>
      <c r="E340" s="93"/>
      <c r="F340" s="93"/>
      <c r="G340" s="93"/>
      <c r="H340" s="93"/>
      <c r="I340" s="93"/>
      <c r="J340" s="93"/>
      <c r="L340" s="7"/>
      <c r="M340" s="8"/>
      <c r="N340" s="8"/>
      <c r="O340" s="8"/>
    </row>
    <row r="341" spans="3:15" ht="12.75" customHeight="1">
      <c r="C341" s="93"/>
      <c r="D341" s="93"/>
      <c r="E341" s="93"/>
      <c r="F341" s="93"/>
      <c r="G341" s="93"/>
      <c r="H341" s="93"/>
      <c r="I341" s="93"/>
      <c r="J341" s="93"/>
      <c r="L341" s="7"/>
      <c r="M341" s="8"/>
      <c r="N341" s="8"/>
      <c r="O341" s="8"/>
    </row>
    <row r="342" spans="3:15" ht="12.75" customHeight="1">
      <c r="C342" s="93"/>
      <c r="D342" s="93"/>
      <c r="E342" s="93"/>
      <c r="F342" s="93"/>
      <c r="G342" s="93"/>
      <c r="H342" s="93"/>
      <c r="I342" s="93"/>
      <c r="J342" s="93"/>
      <c r="L342" s="7"/>
      <c r="M342" s="8"/>
      <c r="N342" s="8"/>
      <c r="O342" s="8"/>
    </row>
    <row r="343" spans="3:15" ht="12.75" customHeight="1">
      <c r="C343" s="93"/>
      <c r="D343" s="93"/>
      <c r="E343" s="93"/>
      <c r="F343" s="93"/>
      <c r="G343" s="93"/>
      <c r="H343" s="93"/>
      <c r="I343" s="93"/>
      <c r="J343" s="93"/>
      <c r="L343" s="7"/>
      <c r="M343" s="8"/>
      <c r="N343" s="8"/>
      <c r="O343" s="8"/>
    </row>
    <row r="344" spans="3:15" ht="12.75" customHeight="1">
      <c r="C344" s="93"/>
      <c r="D344" s="93"/>
      <c r="E344" s="93"/>
      <c r="F344" s="93"/>
      <c r="G344" s="93"/>
      <c r="H344" s="93"/>
      <c r="I344" s="93"/>
      <c r="J344" s="93"/>
      <c r="L344" s="7"/>
      <c r="M344" s="8"/>
      <c r="N344" s="8"/>
      <c r="O344" s="8"/>
    </row>
    <row r="345" spans="3:15" ht="12.75" customHeight="1">
      <c r="C345" s="93"/>
      <c r="D345" s="93"/>
      <c r="E345" s="93"/>
      <c r="F345" s="93"/>
      <c r="G345" s="93"/>
      <c r="H345" s="93"/>
      <c r="I345" s="93"/>
      <c r="J345" s="93"/>
      <c r="L345" s="7"/>
      <c r="M345" s="8"/>
      <c r="N345" s="8"/>
      <c r="O345" s="8"/>
    </row>
    <row r="346" spans="3:15" ht="12.75" customHeight="1">
      <c r="C346" s="93"/>
      <c r="D346" s="93"/>
      <c r="E346" s="93"/>
      <c r="F346" s="93"/>
      <c r="G346" s="93"/>
      <c r="H346" s="93"/>
      <c r="I346" s="93"/>
      <c r="J346" s="93"/>
      <c r="L346" s="7"/>
      <c r="M346" s="8"/>
      <c r="N346" s="8"/>
      <c r="O346" s="8"/>
    </row>
    <row r="347" spans="3:15" ht="12.75" customHeight="1">
      <c r="C347" s="93"/>
      <c r="D347" s="93"/>
      <c r="E347" s="93"/>
      <c r="F347" s="93"/>
      <c r="G347" s="93"/>
      <c r="H347" s="93"/>
      <c r="I347" s="93"/>
      <c r="J347" s="93"/>
      <c r="L347" s="7"/>
      <c r="M347" s="8"/>
      <c r="N347" s="8"/>
      <c r="O347" s="8"/>
    </row>
    <row r="348" spans="3:15" ht="12.75" customHeight="1">
      <c r="C348" s="93"/>
      <c r="D348" s="93"/>
      <c r="E348" s="93"/>
      <c r="F348" s="93"/>
      <c r="G348" s="93"/>
      <c r="H348" s="93"/>
      <c r="I348" s="93"/>
      <c r="J348" s="93"/>
      <c r="L348" s="7"/>
      <c r="M348" s="8"/>
      <c r="N348" s="8"/>
      <c r="O348" s="8"/>
    </row>
    <row r="349" spans="3:15" ht="12.75" customHeight="1">
      <c r="C349" s="93"/>
      <c r="D349" s="93"/>
      <c r="E349" s="93"/>
      <c r="F349" s="93"/>
      <c r="G349" s="93"/>
      <c r="H349" s="93"/>
      <c r="I349" s="93"/>
      <c r="J349" s="93"/>
      <c r="L349" s="7"/>
      <c r="M349" s="8"/>
      <c r="N349" s="8"/>
      <c r="O349" s="8"/>
    </row>
    <row r="350" spans="3:15" ht="12.75" customHeight="1">
      <c r="C350" s="93"/>
      <c r="D350" s="93"/>
      <c r="E350" s="93"/>
      <c r="F350" s="93"/>
      <c r="G350" s="93"/>
      <c r="H350" s="93"/>
      <c r="I350" s="93"/>
      <c r="J350" s="93"/>
      <c r="L350" s="7"/>
      <c r="M350" s="8"/>
      <c r="N350" s="8"/>
      <c r="O350" s="8"/>
    </row>
    <row r="351" spans="3:15" ht="12.75" customHeight="1">
      <c r="C351" s="93"/>
      <c r="D351" s="93"/>
      <c r="E351" s="93"/>
      <c r="F351" s="93"/>
      <c r="G351" s="93"/>
      <c r="H351" s="93"/>
      <c r="I351" s="93"/>
      <c r="J351" s="93"/>
      <c r="L351" s="7"/>
      <c r="M351" s="8"/>
      <c r="N351" s="8"/>
      <c r="O351" s="8"/>
    </row>
    <row r="352" spans="3:15" ht="12.75" customHeight="1">
      <c r="C352" s="93"/>
      <c r="D352" s="93"/>
      <c r="E352" s="93"/>
      <c r="F352" s="93"/>
      <c r="G352" s="93"/>
      <c r="H352" s="93"/>
      <c r="I352" s="93"/>
      <c r="J352" s="93"/>
      <c r="L352" s="7"/>
      <c r="M352" s="8"/>
      <c r="N352" s="8"/>
      <c r="O352" s="8"/>
    </row>
    <row r="353" spans="3:15" ht="12.75" customHeight="1">
      <c r="C353" s="93"/>
      <c r="D353" s="93"/>
      <c r="E353" s="93"/>
      <c r="F353" s="93"/>
      <c r="G353" s="93"/>
      <c r="H353" s="93"/>
      <c r="I353" s="93"/>
      <c r="J353" s="93"/>
      <c r="L353" s="7"/>
      <c r="M353" s="8"/>
      <c r="N353" s="8"/>
      <c r="O353" s="8"/>
    </row>
    <row r="354" spans="3:15" ht="12.75" customHeight="1">
      <c r="C354" s="93"/>
      <c r="D354" s="93"/>
      <c r="E354" s="93"/>
      <c r="F354" s="93"/>
      <c r="G354" s="93"/>
      <c r="H354" s="93"/>
      <c r="I354" s="93"/>
      <c r="J354" s="93"/>
      <c r="L354" s="7"/>
      <c r="M354" s="8"/>
      <c r="N354" s="8"/>
      <c r="O354" s="8"/>
    </row>
    <row r="355" spans="3:15" ht="15.75" customHeight="1">
      <c r="C355" s="93"/>
      <c r="D355" s="93"/>
      <c r="E355" s="93"/>
      <c r="F355" s="93"/>
      <c r="G355" s="93"/>
      <c r="H355" s="93"/>
      <c r="I355" s="93"/>
      <c r="J355" s="93"/>
      <c r="L355" s="7"/>
      <c r="M355" s="8"/>
      <c r="N355" s="8"/>
      <c r="O355" s="8"/>
    </row>
    <row r="356" spans="3:15" ht="15.75" customHeight="1">
      <c r="C356" s="93"/>
      <c r="D356" s="93"/>
      <c r="E356" s="93"/>
      <c r="F356" s="93"/>
      <c r="G356" s="93"/>
      <c r="H356" s="93"/>
      <c r="I356" s="93"/>
      <c r="J356" s="93"/>
      <c r="L356" s="7"/>
      <c r="M356" s="8"/>
      <c r="N356" s="8"/>
      <c r="O356" s="8"/>
    </row>
    <row r="357" spans="3:15" ht="15.75" customHeight="1">
      <c r="C357" s="93"/>
      <c r="D357" s="93"/>
      <c r="E357" s="93"/>
      <c r="F357" s="93"/>
      <c r="G357" s="93"/>
      <c r="H357" s="93"/>
      <c r="I357" s="93"/>
      <c r="J357" s="93"/>
      <c r="L357" s="7"/>
      <c r="M357" s="8"/>
      <c r="N357" s="8"/>
      <c r="O357" s="8"/>
    </row>
    <row r="358" spans="3:15" ht="15.75" customHeight="1">
      <c r="C358" s="93"/>
      <c r="D358" s="93"/>
      <c r="E358" s="93"/>
      <c r="F358" s="93"/>
      <c r="G358" s="93"/>
      <c r="H358" s="93"/>
      <c r="I358" s="93"/>
      <c r="J358" s="93"/>
      <c r="L358" s="7"/>
      <c r="M358" s="8"/>
      <c r="N358" s="8"/>
      <c r="O358" s="8"/>
    </row>
    <row r="359" spans="3:15" ht="15.75" customHeight="1">
      <c r="C359" s="93"/>
      <c r="D359" s="93"/>
      <c r="E359" s="93"/>
      <c r="F359" s="93"/>
      <c r="G359" s="93"/>
      <c r="H359" s="93"/>
      <c r="I359" s="93"/>
      <c r="J359" s="93"/>
      <c r="L359" s="7"/>
      <c r="M359" s="8"/>
      <c r="N359" s="8"/>
      <c r="O359" s="8"/>
    </row>
    <row r="360" spans="3:15" ht="15.75" customHeight="1">
      <c r="C360" s="93"/>
      <c r="D360" s="93"/>
      <c r="E360" s="93"/>
      <c r="F360" s="93"/>
      <c r="G360" s="93"/>
      <c r="H360" s="93"/>
      <c r="I360" s="93"/>
      <c r="J360" s="93"/>
      <c r="L360" s="7"/>
      <c r="M360" s="8"/>
      <c r="N360" s="8"/>
      <c r="O360" s="8"/>
    </row>
    <row r="361" spans="3:15" ht="15.75" customHeight="1">
      <c r="C361" s="93"/>
      <c r="D361" s="93"/>
      <c r="E361" s="93"/>
      <c r="F361" s="93"/>
      <c r="G361" s="93"/>
      <c r="H361" s="93"/>
      <c r="I361" s="93"/>
      <c r="J361" s="93"/>
      <c r="L361" s="7"/>
      <c r="M361" s="8"/>
      <c r="N361" s="8"/>
      <c r="O361" s="8"/>
    </row>
    <row r="362" spans="3:15" ht="15.75" customHeight="1">
      <c r="C362" s="93"/>
      <c r="D362" s="93"/>
      <c r="E362" s="93"/>
      <c r="F362" s="93"/>
      <c r="G362" s="93"/>
      <c r="H362" s="93"/>
      <c r="I362" s="93"/>
      <c r="J362" s="93"/>
      <c r="L362" s="7"/>
      <c r="M362" s="8"/>
      <c r="N362" s="8"/>
      <c r="O362" s="8"/>
    </row>
    <row r="363" spans="3:15" ht="15.75" customHeight="1">
      <c r="C363" s="93"/>
      <c r="D363" s="93"/>
      <c r="E363" s="93"/>
      <c r="F363" s="93"/>
      <c r="G363" s="93"/>
      <c r="H363" s="93"/>
      <c r="I363" s="93"/>
      <c r="J363" s="93"/>
      <c r="L363" s="7"/>
      <c r="M363" s="8"/>
      <c r="N363" s="8"/>
      <c r="O363" s="8"/>
    </row>
    <row r="364" spans="3:15" ht="15.75" customHeight="1">
      <c r="C364" s="93"/>
      <c r="D364" s="93"/>
      <c r="E364" s="93"/>
      <c r="F364" s="93"/>
      <c r="G364" s="93"/>
      <c r="H364" s="93"/>
      <c r="I364" s="93"/>
      <c r="J364" s="93"/>
      <c r="L364" s="7"/>
      <c r="M364" s="8"/>
      <c r="N364" s="8"/>
      <c r="O364" s="8"/>
    </row>
    <row r="365" spans="3:15" ht="15.75" customHeight="1">
      <c r="C365" s="93"/>
      <c r="D365" s="93"/>
      <c r="E365" s="93"/>
      <c r="F365" s="93"/>
      <c r="G365" s="93"/>
      <c r="H365" s="93"/>
      <c r="I365" s="93"/>
      <c r="J365" s="93"/>
      <c r="L365" s="7"/>
      <c r="M365" s="8"/>
      <c r="N365" s="8"/>
      <c r="O365" s="8"/>
    </row>
    <row r="366" spans="3:15" ht="15.75" customHeight="1">
      <c r="C366" s="93"/>
      <c r="D366" s="93"/>
      <c r="E366" s="93"/>
      <c r="F366" s="93"/>
      <c r="G366" s="93"/>
      <c r="H366" s="93"/>
      <c r="I366" s="93"/>
      <c r="J366" s="93"/>
      <c r="L366" s="7"/>
      <c r="M366" s="8"/>
      <c r="N366" s="8"/>
      <c r="O366" s="8"/>
    </row>
    <row r="367" spans="3:15" ht="15.75" customHeight="1">
      <c r="C367" s="93"/>
      <c r="D367" s="93"/>
      <c r="E367" s="93"/>
      <c r="F367" s="93"/>
      <c r="G367" s="93"/>
      <c r="H367" s="93"/>
      <c r="I367" s="93"/>
      <c r="J367" s="93"/>
      <c r="L367" s="7"/>
      <c r="M367" s="8"/>
      <c r="N367" s="8"/>
      <c r="O367" s="8"/>
    </row>
    <row r="368" spans="3:15" ht="15.75" customHeight="1">
      <c r="C368" s="93"/>
      <c r="D368" s="93"/>
      <c r="E368" s="93"/>
      <c r="F368" s="93"/>
      <c r="G368" s="93"/>
      <c r="H368" s="93"/>
      <c r="I368" s="93"/>
      <c r="J368" s="93"/>
      <c r="L368" s="7"/>
      <c r="M368" s="8"/>
      <c r="N368" s="8"/>
      <c r="O368" s="8"/>
    </row>
    <row r="369" spans="3:15" ht="15.75" customHeight="1">
      <c r="C369" s="93"/>
      <c r="D369" s="93"/>
      <c r="E369" s="93"/>
      <c r="F369" s="93"/>
      <c r="G369" s="93"/>
      <c r="H369" s="93"/>
      <c r="I369" s="93"/>
      <c r="J369" s="93"/>
      <c r="L369" s="7"/>
      <c r="M369" s="8"/>
      <c r="N369" s="8"/>
      <c r="O369" s="8"/>
    </row>
    <row r="370" spans="3:15" ht="15.75" customHeight="1">
      <c r="C370" s="93"/>
      <c r="D370" s="93"/>
      <c r="E370" s="93"/>
      <c r="F370" s="93"/>
      <c r="G370" s="93"/>
      <c r="H370" s="93"/>
      <c r="I370" s="93"/>
      <c r="J370" s="93"/>
      <c r="L370" s="7"/>
      <c r="M370" s="8"/>
      <c r="N370" s="8"/>
      <c r="O370" s="8"/>
    </row>
    <row r="371" spans="3:15" ht="15.75" customHeight="1">
      <c r="C371" s="93"/>
      <c r="D371" s="93"/>
      <c r="E371" s="93"/>
      <c r="F371" s="93"/>
      <c r="G371" s="93"/>
      <c r="H371" s="93"/>
      <c r="I371" s="93"/>
      <c r="J371" s="93"/>
      <c r="L371" s="7"/>
      <c r="M371" s="8"/>
      <c r="N371" s="8"/>
      <c r="O371" s="8"/>
    </row>
    <row r="372" spans="3:15" ht="15.75" customHeight="1">
      <c r="C372" s="93"/>
      <c r="D372" s="93"/>
      <c r="E372" s="93"/>
      <c r="F372" s="93"/>
      <c r="G372" s="93"/>
      <c r="H372" s="93"/>
      <c r="I372" s="93"/>
      <c r="J372" s="93"/>
      <c r="L372" s="7"/>
      <c r="M372" s="8"/>
      <c r="N372" s="8"/>
      <c r="O372" s="8"/>
    </row>
    <row r="373" spans="3:15" ht="15.75" customHeight="1">
      <c r="C373" s="93"/>
      <c r="D373" s="93"/>
      <c r="E373" s="93"/>
      <c r="F373" s="93"/>
      <c r="G373" s="93"/>
      <c r="H373" s="93"/>
      <c r="I373" s="93"/>
      <c r="J373" s="93"/>
      <c r="L373" s="7"/>
      <c r="M373" s="8"/>
      <c r="N373" s="8"/>
      <c r="O373" s="8"/>
    </row>
    <row r="374" spans="3:15" ht="15.75" customHeight="1">
      <c r="C374" s="93"/>
      <c r="D374" s="93"/>
      <c r="E374" s="93"/>
      <c r="F374" s="93"/>
      <c r="G374" s="93"/>
      <c r="H374" s="93"/>
      <c r="I374" s="93"/>
      <c r="J374" s="93"/>
      <c r="L374" s="7"/>
      <c r="M374" s="8"/>
      <c r="N374" s="8"/>
      <c r="O374" s="8"/>
    </row>
    <row r="375" spans="3:15" ht="15.75" customHeight="1">
      <c r="C375" s="93"/>
      <c r="D375" s="93"/>
      <c r="E375" s="93"/>
      <c r="F375" s="93"/>
      <c r="G375" s="93"/>
      <c r="H375" s="93"/>
      <c r="I375" s="93"/>
      <c r="J375" s="93"/>
      <c r="L375" s="7"/>
      <c r="M375" s="8"/>
      <c r="N375" s="8"/>
      <c r="O375" s="8"/>
    </row>
    <row r="376" spans="3:15" ht="15.75" customHeight="1">
      <c r="C376" s="93"/>
      <c r="D376" s="93"/>
      <c r="E376" s="93"/>
      <c r="F376" s="93"/>
      <c r="G376" s="93"/>
      <c r="H376" s="93"/>
      <c r="I376" s="93"/>
      <c r="J376" s="93"/>
      <c r="L376" s="7"/>
      <c r="M376" s="8"/>
      <c r="N376" s="8"/>
      <c r="O376" s="8"/>
    </row>
    <row r="377" spans="3:15" ht="15.75" customHeight="1">
      <c r="C377" s="93"/>
      <c r="D377" s="93"/>
      <c r="E377" s="93"/>
      <c r="F377" s="93"/>
      <c r="G377" s="93"/>
      <c r="H377" s="93"/>
      <c r="I377" s="93"/>
      <c r="J377" s="93"/>
      <c r="L377" s="7"/>
      <c r="M377" s="8"/>
      <c r="N377" s="8"/>
      <c r="O377" s="8"/>
    </row>
    <row r="378" spans="3:15" ht="15.75" customHeight="1">
      <c r="C378" s="93"/>
      <c r="D378" s="93"/>
      <c r="E378" s="93"/>
      <c r="F378" s="93"/>
      <c r="G378" s="93"/>
      <c r="H378" s="93"/>
      <c r="I378" s="93"/>
      <c r="J378" s="93"/>
      <c r="L378" s="7"/>
      <c r="M378" s="8"/>
      <c r="N378" s="8"/>
      <c r="O378" s="8"/>
    </row>
    <row r="379" spans="3:15" ht="15.75" customHeight="1">
      <c r="C379" s="93"/>
      <c r="D379" s="93"/>
      <c r="E379" s="93"/>
      <c r="F379" s="93"/>
      <c r="G379" s="93"/>
      <c r="H379" s="93"/>
      <c r="I379" s="93"/>
      <c r="J379" s="93"/>
      <c r="L379" s="7"/>
      <c r="M379" s="8"/>
      <c r="N379" s="8"/>
      <c r="O379" s="8"/>
    </row>
    <row r="380" spans="3:15" ht="15.75" customHeight="1">
      <c r="C380" s="93"/>
      <c r="D380" s="93"/>
      <c r="E380" s="93"/>
      <c r="F380" s="93"/>
      <c r="G380" s="93"/>
      <c r="H380" s="93"/>
      <c r="I380" s="93"/>
      <c r="J380" s="93"/>
      <c r="L380" s="7"/>
      <c r="M380" s="8"/>
      <c r="N380" s="8"/>
      <c r="O380" s="8"/>
    </row>
    <row r="381" spans="3:15" ht="15.75" customHeight="1">
      <c r="C381" s="93"/>
      <c r="D381" s="93"/>
      <c r="E381" s="93"/>
      <c r="F381" s="93"/>
      <c r="G381" s="93"/>
      <c r="H381" s="93"/>
      <c r="I381" s="93"/>
      <c r="J381" s="93"/>
      <c r="L381" s="7"/>
      <c r="M381" s="8"/>
      <c r="N381" s="8"/>
      <c r="O381" s="8"/>
    </row>
    <row r="382" spans="3:15" ht="15.75" customHeight="1">
      <c r="C382" s="93"/>
      <c r="D382" s="93"/>
      <c r="E382" s="93"/>
      <c r="F382" s="93"/>
      <c r="G382" s="93"/>
      <c r="H382" s="93"/>
      <c r="I382" s="93"/>
      <c r="J382" s="93"/>
      <c r="L382" s="7"/>
      <c r="M382" s="8"/>
      <c r="N382" s="8"/>
      <c r="O382" s="8"/>
    </row>
    <row r="383" spans="3:15" ht="15.75" customHeight="1">
      <c r="C383" s="93"/>
      <c r="D383" s="93"/>
      <c r="E383" s="93"/>
      <c r="F383" s="93"/>
      <c r="G383" s="93"/>
      <c r="H383" s="93"/>
      <c r="I383" s="93"/>
      <c r="J383" s="93"/>
      <c r="L383" s="7"/>
      <c r="M383" s="8"/>
      <c r="N383" s="8"/>
      <c r="O383" s="8"/>
    </row>
    <row r="384" spans="3:15" ht="15.75" customHeight="1">
      <c r="C384" s="93"/>
      <c r="D384" s="93"/>
      <c r="E384" s="93"/>
      <c r="F384" s="93"/>
      <c r="G384" s="93"/>
      <c r="H384" s="93"/>
      <c r="I384" s="93"/>
      <c r="J384" s="93"/>
      <c r="L384" s="7"/>
      <c r="M384" s="8"/>
      <c r="N384" s="8"/>
      <c r="O384" s="8"/>
    </row>
    <row r="385" spans="3:15" ht="15.75" customHeight="1">
      <c r="C385" s="93"/>
      <c r="D385" s="93"/>
      <c r="E385" s="93"/>
      <c r="F385" s="93"/>
      <c r="G385" s="93"/>
      <c r="H385" s="93"/>
      <c r="I385" s="93"/>
      <c r="J385" s="93"/>
      <c r="L385" s="7"/>
      <c r="M385" s="8"/>
      <c r="N385" s="8"/>
      <c r="O385" s="8"/>
    </row>
    <row r="386" spans="3:15" ht="15.75" customHeight="1">
      <c r="C386" s="93"/>
      <c r="D386" s="93"/>
      <c r="E386" s="93"/>
      <c r="F386" s="93"/>
      <c r="G386" s="93"/>
      <c r="H386" s="93"/>
      <c r="I386" s="93"/>
      <c r="J386" s="93"/>
      <c r="L386" s="7"/>
      <c r="M386" s="8"/>
      <c r="N386" s="8"/>
      <c r="O386" s="8"/>
    </row>
    <row r="387" spans="3:15" ht="15.75" customHeight="1">
      <c r="C387" s="93"/>
      <c r="D387" s="93"/>
      <c r="E387" s="93"/>
      <c r="F387" s="93"/>
      <c r="G387" s="93"/>
      <c r="H387" s="93"/>
      <c r="I387" s="93"/>
      <c r="J387" s="93"/>
      <c r="L387" s="7"/>
      <c r="M387" s="8"/>
      <c r="N387" s="8"/>
      <c r="O387" s="8"/>
    </row>
    <row r="388" spans="3:15" ht="15.75" customHeight="1">
      <c r="C388" s="93"/>
      <c r="D388" s="93"/>
      <c r="E388" s="93"/>
      <c r="F388" s="93"/>
      <c r="G388" s="93"/>
      <c r="H388" s="93"/>
      <c r="I388" s="93"/>
      <c r="J388" s="93"/>
      <c r="L388" s="7"/>
      <c r="M388" s="8"/>
      <c r="N388" s="8"/>
      <c r="O388" s="8"/>
    </row>
    <row r="389" spans="3:15" ht="15.75" customHeight="1">
      <c r="C389" s="93"/>
      <c r="D389" s="93"/>
      <c r="E389" s="93"/>
      <c r="F389" s="93"/>
      <c r="G389" s="93"/>
      <c r="H389" s="93"/>
      <c r="I389" s="93"/>
      <c r="J389" s="93"/>
      <c r="L389" s="7"/>
      <c r="M389" s="8"/>
      <c r="N389" s="8"/>
      <c r="O389" s="8"/>
    </row>
    <row r="390" spans="3:15" ht="15.75" customHeight="1">
      <c r="C390" s="93"/>
      <c r="D390" s="93"/>
      <c r="E390" s="93"/>
      <c r="F390" s="93"/>
      <c r="G390" s="93"/>
      <c r="H390" s="93"/>
      <c r="I390" s="93"/>
      <c r="J390" s="93"/>
      <c r="L390" s="7"/>
      <c r="M390" s="8"/>
      <c r="N390" s="8"/>
      <c r="O390" s="8"/>
    </row>
    <row r="391" spans="3:15" ht="15.75" customHeight="1">
      <c r="C391" s="93"/>
      <c r="D391" s="93"/>
      <c r="E391" s="93"/>
      <c r="F391" s="93"/>
      <c r="G391" s="93"/>
      <c r="H391" s="93"/>
      <c r="I391" s="93"/>
      <c r="J391" s="93"/>
      <c r="L391" s="7"/>
      <c r="M391" s="8"/>
      <c r="N391" s="8"/>
      <c r="O391" s="8"/>
    </row>
    <row r="392" spans="3:15" ht="15.75" customHeight="1">
      <c r="C392" s="93"/>
      <c r="D392" s="93"/>
      <c r="E392" s="93"/>
      <c r="F392" s="93"/>
      <c r="G392" s="93"/>
      <c r="H392" s="93"/>
      <c r="I392" s="93"/>
      <c r="J392" s="93"/>
      <c r="L392" s="7"/>
      <c r="M392" s="8"/>
      <c r="N392" s="8"/>
      <c r="O392" s="8"/>
    </row>
    <row r="393" spans="3:15" ht="15.75" customHeight="1">
      <c r="C393" s="93"/>
      <c r="D393" s="93"/>
      <c r="E393" s="93"/>
      <c r="F393" s="93"/>
      <c r="G393" s="93"/>
      <c r="H393" s="93"/>
      <c r="I393" s="93"/>
      <c r="J393" s="93"/>
      <c r="L393" s="7"/>
      <c r="M393" s="8"/>
      <c r="N393" s="8"/>
      <c r="O393" s="8"/>
    </row>
    <row r="394" spans="3:15" ht="15.75" customHeight="1">
      <c r="C394" s="93"/>
      <c r="D394" s="93"/>
      <c r="E394" s="93"/>
      <c r="F394" s="93"/>
      <c r="G394" s="93"/>
      <c r="H394" s="93"/>
      <c r="I394" s="93"/>
      <c r="J394" s="93"/>
      <c r="L394" s="7"/>
      <c r="M394" s="8"/>
      <c r="N394" s="8"/>
      <c r="O394" s="8"/>
    </row>
    <row r="395" spans="3:15" ht="15.75" customHeight="1">
      <c r="C395" s="93"/>
      <c r="D395" s="93"/>
      <c r="E395" s="93"/>
      <c r="F395" s="93"/>
      <c r="G395" s="93"/>
      <c r="H395" s="93"/>
      <c r="I395" s="93"/>
      <c r="J395" s="93"/>
      <c r="L395" s="7"/>
      <c r="M395" s="8"/>
      <c r="N395" s="8"/>
      <c r="O395" s="8"/>
    </row>
    <row r="396" spans="3:15" ht="15.75" customHeight="1">
      <c r="C396" s="93"/>
      <c r="D396" s="93"/>
      <c r="E396" s="93"/>
      <c r="F396" s="93"/>
      <c r="G396" s="93"/>
      <c r="H396" s="93"/>
      <c r="I396" s="93"/>
      <c r="J396" s="93"/>
      <c r="L396" s="7"/>
      <c r="M396" s="8"/>
      <c r="N396" s="8"/>
      <c r="O396" s="8"/>
    </row>
    <row r="397" spans="3:15" ht="15.75" customHeight="1">
      <c r="C397" s="93"/>
      <c r="D397" s="93"/>
      <c r="E397" s="93"/>
      <c r="F397" s="93"/>
      <c r="G397" s="93"/>
      <c r="H397" s="93"/>
      <c r="I397" s="93"/>
      <c r="J397" s="93"/>
      <c r="L397" s="7"/>
      <c r="M397" s="8"/>
      <c r="N397" s="8"/>
      <c r="O397" s="8"/>
    </row>
    <row r="398" spans="3:15" ht="15.75" customHeight="1">
      <c r="C398" s="93"/>
      <c r="D398" s="93"/>
      <c r="E398" s="93"/>
      <c r="F398" s="93"/>
      <c r="G398" s="93"/>
      <c r="H398" s="93"/>
      <c r="I398" s="93"/>
      <c r="J398" s="93"/>
      <c r="L398" s="7"/>
      <c r="M398" s="8"/>
      <c r="N398" s="8"/>
      <c r="O398" s="8"/>
    </row>
    <row r="399" spans="3:15" ht="15.75" customHeight="1">
      <c r="C399" s="93"/>
      <c r="D399" s="93"/>
      <c r="E399" s="93"/>
      <c r="F399" s="93"/>
      <c r="G399" s="93"/>
      <c r="H399" s="93"/>
      <c r="I399" s="93"/>
      <c r="J399" s="93"/>
      <c r="L399" s="7"/>
      <c r="M399" s="8"/>
      <c r="N399" s="8"/>
      <c r="O399" s="8"/>
    </row>
    <row r="400" spans="3:15" ht="15.75" customHeight="1">
      <c r="C400" s="93"/>
      <c r="D400" s="93"/>
      <c r="E400" s="93"/>
      <c r="F400" s="93"/>
      <c r="G400" s="93"/>
      <c r="H400" s="93"/>
      <c r="I400" s="93"/>
      <c r="J400" s="93"/>
      <c r="L400" s="7"/>
      <c r="M400" s="8"/>
      <c r="N400" s="8"/>
      <c r="O400" s="8"/>
    </row>
    <row r="401" spans="3:15" ht="15.75" customHeight="1">
      <c r="C401" s="93"/>
      <c r="D401" s="93"/>
      <c r="E401" s="93"/>
      <c r="F401" s="93"/>
      <c r="G401" s="93"/>
      <c r="H401" s="93"/>
      <c r="I401" s="93"/>
      <c r="J401" s="93"/>
      <c r="L401" s="7"/>
      <c r="M401" s="8"/>
      <c r="N401" s="8"/>
      <c r="O401" s="8"/>
    </row>
    <row r="402" spans="3:15" ht="15.75" customHeight="1">
      <c r="C402" s="93"/>
      <c r="D402" s="93"/>
      <c r="E402" s="93"/>
      <c r="F402" s="93"/>
      <c r="G402" s="93"/>
      <c r="H402" s="93"/>
      <c r="I402" s="93"/>
      <c r="J402" s="93"/>
      <c r="L402" s="7"/>
      <c r="M402" s="8"/>
      <c r="N402" s="8"/>
      <c r="O402" s="8"/>
    </row>
    <row r="403" spans="3:15" ht="15.75" customHeight="1">
      <c r="C403" s="93"/>
      <c r="D403" s="93"/>
      <c r="E403" s="93"/>
      <c r="F403" s="93"/>
      <c r="G403" s="93"/>
      <c r="H403" s="93"/>
      <c r="I403" s="93"/>
      <c r="J403" s="93"/>
      <c r="L403" s="7"/>
      <c r="M403" s="8"/>
      <c r="N403" s="8"/>
      <c r="O403" s="8"/>
    </row>
    <row r="404" spans="3:15" ht="15.75" customHeight="1">
      <c r="C404" s="93"/>
      <c r="D404" s="93"/>
      <c r="E404" s="93"/>
      <c r="F404" s="93"/>
      <c r="G404" s="93"/>
      <c r="H404" s="93"/>
      <c r="I404" s="93"/>
      <c r="J404" s="93"/>
      <c r="L404" s="7"/>
      <c r="M404" s="8"/>
      <c r="N404" s="8"/>
      <c r="O404" s="8"/>
    </row>
    <row r="405" spans="3:15" ht="15.75" customHeight="1">
      <c r="C405" s="93"/>
      <c r="D405" s="93"/>
      <c r="E405" s="93"/>
      <c r="F405" s="93"/>
      <c r="G405" s="93"/>
      <c r="H405" s="93"/>
      <c r="I405" s="93"/>
      <c r="J405" s="93"/>
      <c r="L405" s="7"/>
      <c r="M405" s="8"/>
      <c r="N405" s="8"/>
      <c r="O405" s="8"/>
    </row>
    <row r="406" spans="3:15" ht="15.75" customHeight="1">
      <c r="C406" s="93"/>
      <c r="D406" s="93"/>
      <c r="E406" s="93"/>
      <c r="F406" s="93"/>
      <c r="G406" s="93"/>
      <c r="H406" s="93"/>
      <c r="I406" s="93"/>
      <c r="J406" s="93"/>
      <c r="L406" s="7"/>
      <c r="M406" s="8"/>
      <c r="N406" s="8"/>
      <c r="O406" s="8"/>
    </row>
    <row r="407" spans="3:15" ht="15.75" customHeight="1">
      <c r="C407" s="93"/>
      <c r="D407" s="93"/>
      <c r="E407" s="93"/>
      <c r="F407" s="93"/>
      <c r="G407" s="93"/>
      <c r="H407" s="93"/>
      <c r="I407" s="93"/>
      <c r="J407" s="93"/>
      <c r="L407" s="7"/>
      <c r="M407" s="8"/>
      <c r="N407" s="8"/>
      <c r="O407" s="8"/>
    </row>
    <row r="408" spans="3:15" ht="15.75" customHeight="1">
      <c r="C408" s="93"/>
      <c r="D408" s="93"/>
      <c r="E408" s="93"/>
      <c r="F408" s="93"/>
      <c r="G408" s="93"/>
      <c r="H408" s="93"/>
      <c r="I408" s="93"/>
      <c r="J408" s="93"/>
      <c r="L408" s="7"/>
      <c r="M408" s="8"/>
      <c r="N408" s="8"/>
      <c r="O408" s="8"/>
    </row>
    <row r="409" spans="3:15" ht="15.75" customHeight="1">
      <c r="C409" s="93"/>
      <c r="D409" s="93"/>
      <c r="E409" s="93"/>
      <c r="F409" s="93"/>
      <c r="G409" s="93"/>
      <c r="H409" s="93"/>
      <c r="I409" s="93"/>
      <c r="J409" s="93"/>
      <c r="L409" s="7"/>
      <c r="M409" s="8"/>
      <c r="N409" s="8"/>
      <c r="O409" s="8"/>
    </row>
    <row r="410" spans="3:15" ht="15.75" customHeight="1">
      <c r="C410" s="93"/>
      <c r="D410" s="93"/>
      <c r="E410" s="93"/>
      <c r="F410" s="93"/>
      <c r="G410" s="93"/>
      <c r="H410" s="93"/>
      <c r="I410" s="93"/>
      <c r="J410" s="93"/>
      <c r="L410" s="7"/>
      <c r="M410" s="8"/>
      <c r="N410" s="8"/>
      <c r="O410" s="8"/>
    </row>
    <row r="411" spans="3:15" ht="15.75" customHeight="1">
      <c r="C411" s="93"/>
      <c r="D411" s="93"/>
      <c r="E411" s="93"/>
      <c r="F411" s="93"/>
      <c r="G411" s="93"/>
      <c r="H411" s="93"/>
      <c r="I411" s="93"/>
      <c r="J411" s="93"/>
      <c r="L411" s="7"/>
      <c r="M411" s="8"/>
      <c r="N411" s="8"/>
      <c r="O411" s="8"/>
    </row>
    <row r="412" spans="3:15" ht="15.75" customHeight="1">
      <c r="C412" s="93"/>
      <c r="D412" s="93"/>
      <c r="E412" s="93"/>
      <c r="F412" s="93"/>
      <c r="G412" s="93"/>
      <c r="H412" s="93"/>
      <c r="I412" s="93"/>
      <c r="J412" s="93"/>
      <c r="L412" s="7"/>
      <c r="M412" s="8"/>
      <c r="N412" s="8"/>
      <c r="O412" s="8"/>
    </row>
    <row r="413" spans="3:15" ht="15.75" customHeight="1">
      <c r="C413" s="93"/>
      <c r="D413" s="93"/>
      <c r="E413" s="93"/>
      <c r="F413" s="93"/>
      <c r="G413" s="93"/>
      <c r="H413" s="93"/>
      <c r="I413" s="93"/>
      <c r="J413" s="93"/>
      <c r="L413" s="7"/>
      <c r="M413" s="8"/>
      <c r="N413" s="8"/>
      <c r="O413" s="8"/>
    </row>
    <row r="414" spans="3:15" ht="15.75" customHeight="1">
      <c r="C414" s="93"/>
      <c r="D414" s="93"/>
      <c r="E414" s="93"/>
      <c r="F414" s="93"/>
      <c r="G414" s="93"/>
      <c r="H414" s="93"/>
      <c r="I414" s="93"/>
      <c r="J414" s="93"/>
      <c r="L414" s="7"/>
      <c r="M414" s="8"/>
      <c r="N414" s="8"/>
      <c r="O414" s="8"/>
    </row>
    <row r="415" spans="3:15" ht="15.75" customHeight="1">
      <c r="C415" s="93"/>
      <c r="D415" s="93"/>
      <c r="E415" s="93"/>
      <c r="F415" s="93"/>
      <c r="G415" s="93"/>
      <c r="H415" s="93"/>
      <c r="I415" s="93"/>
      <c r="J415" s="93"/>
      <c r="L415" s="7"/>
      <c r="M415" s="8"/>
      <c r="N415" s="8"/>
      <c r="O415" s="8"/>
    </row>
    <row r="416" spans="3:15" ht="15.75" customHeight="1">
      <c r="C416" s="93"/>
      <c r="D416" s="93"/>
      <c r="E416" s="93"/>
      <c r="F416" s="93"/>
      <c r="G416" s="93"/>
      <c r="H416" s="93"/>
      <c r="I416" s="93"/>
      <c r="J416" s="93"/>
      <c r="L416" s="7"/>
      <c r="M416" s="8"/>
      <c r="N416" s="8"/>
      <c r="O416" s="8"/>
    </row>
    <row r="417" spans="3:15" ht="15.75" customHeight="1">
      <c r="C417" s="93"/>
      <c r="D417" s="93"/>
      <c r="E417" s="93"/>
      <c r="F417" s="93"/>
      <c r="G417" s="93"/>
      <c r="H417" s="93"/>
      <c r="I417" s="93"/>
      <c r="J417" s="93"/>
      <c r="L417" s="7"/>
      <c r="M417" s="8"/>
      <c r="N417" s="8"/>
      <c r="O417" s="8"/>
    </row>
    <row r="418" spans="3:15" ht="15.75" customHeight="1">
      <c r="C418" s="93"/>
      <c r="D418" s="93"/>
      <c r="E418" s="93"/>
      <c r="F418" s="93"/>
      <c r="G418" s="93"/>
      <c r="H418" s="93"/>
      <c r="I418" s="93"/>
      <c r="J418" s="93"/>
      <c r="L418" s="7"/>
      <c r="M418" s="8"/>
      <c r="N418" s="8"/>
      <c r="O418" s="8"/>
    </row>
    <row r="419" spans="3:15" ht="15.75" customHeight="1">
      <c r="C419" s="93"/>
      <c r="D419" s="93"/>
      <c r="E419" s="93"/>
      <c r="F419" s="93"/>
      <c r="G419" s="93"/>
      <c r="H419" s="93"/>
      <c r="I419" s="93"/>
      <c r="J419" s="93"/>
      <c r="L419" s="7"/>
      <c r="M419" s="8"/>
      <c r="N419" s="8"/>
      <c r="O419" s="8"/>
    </row>
    <row r="420" spans="3:15" ht="15.75" customHeight="1">
      <c r="C420" s="93"/>
      <c r="D420" s="93"/>
      <c r="E420" s="93"/>
      <c r="F420" s="93"/>
      <c r="G420" s="93"/>
      <c r="H420" s="93"/>
      <c r="I420" s="93"/>
      <c r="J420" s="93"/>
      <c r="L420" s="7"/>
      <c r="M420" s="8"/>
      <c r="N420" s="8"/>
      <c r="O420" s="8"/>
    </row>
    <row r="421" spans="3:15" ht="15.75" customHeight="1">
      <c r="C421" s="93"/>
      <c r="D421" s="93"/>
      <c r="E421" s="93"/>
      <c r="F421" s="93"/>
      <c r="G421" s="93"/>
      <c r="H421" s="93"/>
      <c r="I421" s="93"/>
      <c r="J421" s="93"/>
      <c r="L421" s="7"/>
      <c r="M421" s="8"/>
      <c r="N421" s="8"/>
      <c r="O421" s="8"/>
    </row>
    <row r="422" spans="3:15" ht="15.75" customHeight="1">
      <c r="C422" s="93"/>
      <c r="D422" s="93"/>
      <c r="E422" s="93"/>
      <c r="F422" s="93"/>
      <c r="G422" s="93"/>
      <c r="H422" s="93"/>
      <c r="I422" s="93"/>
      <c r="J422" s="93"/>
      <c r="L422" s="7"/>
      <c r="M422" s="8"/>
      <c r="N422" s="8"/>
      <c r="O422" s="8"/>
    </row>
    <row r="423" spans="3:15" ht="15.75" customHeight="1">
      <c r="C423" s="93"/>
      <c r="D423" s="93"/>
      <c r="E423" s="93"/>
      <c r="F423" s="93"/>
      <c r="G423" s="93"/>
      <c r="H423" s="93"/>
      <c r="I423" s="93"/>
      <c r="J423" s="93"/>
      <c r="L423" s="7"/>
      <c r="M423" s="8"/>
      <c r="N423" s="8"/>
      <c r="O423" s="8"/>
    </row>
    <row r="424" spans="3:15" ht="15.75" customHeight="1">
      <c r="C424" s="93"/>
      <c r="D424" s="93"/>
      <c r="E424" s="93"/>
      <c r="F424" s="93"/>
      <c r="G424" s="93"/>
      <c r="H424" s="93"/>
      <c r="I424" s="93"/>
      <c r="J424" s="93"/>
      <c r="L424" s="7"/>
      <c r="M424" s="8"/>
      <c r="N424" s="8"/>
      <c r="O424" s="8"/>
    </row>
    <row r="425" spans="3:15" ht="15.75" customHeight="1">
      <c r="C425" s="93"/>
      <c r="D425" s="93"/>
      <c r="E425" s="93"/>
      <c r="F425" s="93"/>
      <c r="G425" s="93"/>
      <c r="H425" s="93"/>
      <c r="I425" s="93"/>
      <c r="J425" s="93"/>
      <c r="L425" s="7"/>
      <c r="M425" s="8"/>
      <c r="N425" s="8"/>
      <c r="O425" s="8"/>
    </row>
    <row r="426" spans="3:15" ht="15.75" customHeight="1">
      <c r="C426" s="93"/>
      <c r="D426" s="93"/>
      <c r="E426" s="93"/>
      <c r="F426" s="93"/>
      <c r="G426" s="93"/>
      <c r="H426" s="93"/>
      <c r="I426" s="93"/>
      <c r="J426" s="93"/>
      <c r="L426" s="7"/>
      <c r="M426" s="8"/>
      <c r="N426" s="8"/>
      <c r="O426" s="8"/>
    </row>
    <row r="427" spans="3:15" ht="15.75" customHeight="1">
      <c r="C427" s="93"/>
      <c r="D427" s="93"/>
      <c r="E427" s="93"/>
      <c r="F427" s="93"/>
      <c r="G427" s="93"/>
      <c r="H427" s="93"/>
      <c r="I427" s="93"/>
      <c r="J427" s="93"/>
      <c r="L427" s="7"/>
      <c r="M427" s="8"/>
      <c r="N427" s="8"/>
      <c r="O427" s="8"/>
    </row>
    <row r="428" spans="3:15" ht="15.75" customHeight="1">
      <c r="C428" s="93"/>
      <c r="D428" s="93"/>
      <c r="E428" s="93"/>
      <c r="F428" s="93"/>
      <c r="G428" s="93"/>
      <c r="H428" s="93"/>
      <c r="I428" s="93"/>
      <c r="J428" s="93"/>
      <c r="L428" s="7"/>
      <c r="M428" s="8"/>
      <c r="N428" s="8"/>
      <c r="O428" s="8"/>
    </row>
    <row r="429" spans="3:15" ht="15.75" customHeight="1">
      <c r="C429" s="93"/>
      <c r="D429" s="93"/>
      <c r="E429" s="93"/>
      <c r="F429" s="93"/>
      <c r="G429" s="93"/>
      <c r="H429" s="93"/>
      <c r="I429" s="93"/>
      <c r="J429" s="93"/>
      <c r="L429" s="7"/>
      <c r="M429" s="8"/>
      <c r="N429" s="8"/>
      <c r="O429" s="8"/>
    </row>
    <row r="430" spans="3:15" ht="15.75" customHeight="1">
      <c r="C430" s="93"/>
      <c r="D430" s="93"/>
      <c r="E430" s="93"/>
      <c r="F430" s="93"/>
      <c r="G430" s="93"/>
      <c r="H430" s="93"/>
      <c r="I430" s="93"/>
      <c r="J430" s="93"/>
      <c r="L430" s="7"/>
      <c r="M430" s="8"/>
      <c r="N430" s="8"/>
      <c r="O430" s="8"/>
    </row>
    <row r="431" spans="3:15" ht="15.75" customHeight="1">
      <c r="C431" s="93"/>
      <c r="D431" s="93"/>
      <c r="E431" s="93"/>
      <c r="F431" s="93"/>
      <c r="G431" s="93"/>
      <c r="H431" s="93"/>
      <c r="I431" s="93"/>
      <c r="J431" s="93"/>
      <c r="L431" s="7"/>
      <c r="M431" s="8"/>
      <c r="N431" s="8"/>
      <c r="O431" s="8"/>
    </row>
    <row r="432" spans="3:15" ht="15.75" customHeight="1">
      <c r="C432" s="93"/>
      <c r="D432" s="93"/>
      <c r="E432" s="93"/>
      <c r="F432" s="93"/>
      <c r="G432" s="93"/>
      <c r="H432" s="93"/>
      <c r="I432" s="93"/>
      <c r="J432" s="93"/>
      <c r="L432" s="7"/>
      <c r="M432" s="8"/>
      <c r="N432" s="8"/>
      <c r="O432" s="8"/>
    </row>
    <row r="433" spans="3:15" ht="15.75" customHeight="1">
      <c r="C433" s="93"/>
      <c r="D433" s="93"/>
      <c r="E433" s="93"/>
      <c r="F433" s="93"/>
      <c r="G433" s="93"/>
      <c r="H433" s="93"/>
      <c r="I433" s="93"/>
      <c r="J433" s="93"/>
      <c r="L433" s="7"/>
      <c r="M433" s="8"/>
      <c r="N433" s="8"/>
      <c r="O433" s="8"/>
    </row>
    <row r="434" spans="3:15" ht="15.75" customHeight="1">
      <c r="C434" s="93"/>
      <c r="D434" s="93"/>
      <c r="E434" s="93"/>
      <c r="F434" s="93"/>
      <c r="G434" s="93"/>
      <c r="H434" s="93"/>
      <c r="I434" s="93"/>
      <c r="J434" s="93"/>
      <c r="L434" s="7"/>
      <c r="M434" s="8"/>
      <c r="N434" s="8"/>
      <c r="O434" s="8"/>
    </row>
    <row r="435" spans="3:15" ht="15.75" customHeight="1">
      <c r="C435" s="93"/>
      <c r="D435" s="93"/>
      <c r="E435" s="93"/>
      <c r="F435" s="93"/>
      <c r="G435" s="93"/>
      <c r="H435" s="93"/>
      <c r="I435" s="93"/>
      <c r="J435" s="93"/>
      <c r="L435" s="7"/>
      <c r="M435" s="8"/>
      <c r="N435" s="8"/>
      <c r="O435" s="8"/>
    </row>
    <row r="436" spans="3:15" ht="15.75" customHeight="1">
      <c r="C436" s="93"/>
      <c r="D436" s="93"/>
      <c r="E436" s="93"/>
      <c r="F436" s="93"/>
      <c r="G436" s="93"/>
      <c r="H436" s="93"/>
      <c r="I436" s="93"/>
      <c r="J436" s="93"/>
      <c r="L436" s="7"/>
      <c r="M436" s="8"/>
      <c r="N436" s="8"/>
      <c r="O436" s="8"/>
    </row>
    <row r="437" spans="3:15" ht="15.75" customHeight="1">
      <c r="C437" s="93"/>
      <c r="D437" s="93"/>
      <c r="E437" s="93"/>
      <c r="F437" s="93"/>
      <c r="G437" s="93"/>
      <c r="H437" s="93"/>
      <c r="I437" s="93"/>
      <c r="J437" s="93"/>
      <c r="L437" s="7"/>
      <c r="M437" s="8"/>
      <c r="N437" s="8"/>
      <c r="O437" s="8"/>
    </row>
    <row r="438" spans="3:15" ht="15.75" customHeight="1">
      <c r="C438" s="93"/>
      <c r="D438" s="93"/>
      <c r="E438" s="93"/>
      <c r="F438" s="93"/>
      <c r="G438" s="93"/>
      <c r="H438" s="93"/>
      <c r="I438" s="93"/>
      <c r="J438" s="93"/>
      <c r="L438" s="7"/>
      <c r="M438" s="8"/>
      <c r="N438" s="8"/>
      <c r="O438" s="8"/>
    </row>
    <row r="439" spans="3:15" ht="15.75" customHeight="1">
      <c r="C439" s="93"/>
      <c r="D439" s="93"/>
      <c r="E439" s="93"/>
      <c r="F439" s="93"/>
      <c r="G439" s="93"/>
      <c r="H439" s="93"/>
      <c r="I439" s="93"/>
      <c r="J439" s="93"/>
      <c r="L439" s="7"/>
      <c r="M439" s="8"/>
      <c r="N439" s="8"/>
      <c r="O439" s="8"/>
    </row>
    <row r="440" spans="3:15" ht="15.75" customHeight="1">
      <c r="C440" s="93"/>
      <c r="D440" s="93"/>
      <c r="E440" s="93"/>
      <c r="F440" s="93"/>
      <c r="G440" s="93"/>
      <c r="H440" s="93"/>
      <c r="I440" s="93"/>
      <c r="J440" s="93"/>
      <c r="L440" s="7"/>
      <c r="M440" s="8"/>
      <c r="N440" s="8"/>
      <c r="O440" s="8"/>
    </row>
    <row r="441" spans="3:15" ht="15.75" customHeight="1">
      <c r="C441" s="93"/>
      <c r="D441" s="93"/>
      <c r="E441" s="93"/>
      <c r="F441" s="93"/>
      <c r="G441" s="93"/>
      <c r="H441" s="93"/>
      <c r="I441" s="93"/>
      <c r="J441" s="93"/>
      <c r="L441" s="7"/>
      <c r="M441" s="8"/>
      <c r="N441" s="8"/>
      <c r="O441" s="8"/>
    </row>
    <row r="442" spans="3:15" ht="15.75" customHeight="1">
      <c r="C442" s="93"/>
      <c r="D442" s="93"/>
      <c r="E442" s="93"/>
      <c r="F442" s="93"/>
      <c r="G442" s="93"/>
      <c r="H442" s="93"/>
      <c r="I442" s="93"/>
      <c r="J442" s="93"/>
      <c r="L442" s="7"/>
      <c r="M442" s="8"/>
      <c r="N442" s="8"/>
      <c r="O442" s="8"/>
    </row>
    <row r="443" spans="3:15" ht="15.75" customHeight="1">
      <c r="C443" s="93"/>
      <c r="D443" s="93"/>
      <c r="E443" s="93"/>
      <c r="F443" s="93"/>
      <c r="G443" s="93"/>
      <c r="H443" s="93"/>
      <c r="I443" s="93"/>
      <c r="J443" s="93"/>
      <c r="L443" s="7"/>
      <c r="M443" s="8"/>
      <c r="N443" s="8"/>
      <c r="O443" s="8"/>
    </row>
    <row r="444" spans="3:15" ht="15.75" customHeight="1">
      <c r="C444" s="93"/>
      <c r="D444" s="93"/>
      <c r="E444" s="93"/>
      <c r="F444" s="93"/>
      <c r="G444" s="93"/>
      <c r="H444" s="93"/>
      <c r="I444" s="93"/>
      <c r="J444" s="93"/>
      <c r="L444" s="7"/>
      <c r="M444" s="8"/>
      <c r="N444" s="8"/>
      <c r="O444" s="8"/>
    </row>
    <row r="445" spans="3:15" ht="15.75" customHeight="1">
      <c r="C445" s="93"/>
      <c r="D445" s="93"/>
      <c r="E445" s="93"/>
      <c r="F445" s="93"/>
      <c r="G445" s="93"/>
      <c r="H445" s="93"/>
      <c r="I445" s="93"/>
      <c r="J445" s="93"/>
      <c r="L445" s="7"/>
      <c r="M445" s="8"/>
      <c r="N445" s="8"/>
      <c r="O445" s="8"/>
    </row>
    <row r="446" spans="3:15" ht="15.75" customHeight="1">
      <c r="C446" s="93"/>
      <c r="D446" s="93"/>
      <c r="E446" s="93"/>
      <c r="F446" s="93"/>
      <c r="G446" s="93"/>
      <c r="H446" s="93"/>
      <c r="I446" s="93"/>
      <c r="J446" s="93"/>
      <c r="L446" s="7"/>
      <c r="M446" s="8"/>
      <c r="N446" s="8"/>
      <c r="O446" s="8"/>
    </row>
    <row r="447" spans="3:15" ht="15.75" customHeight="1">
      <c r="C447" s="93"/>
      <c r="D447" s="93"/>
      <c r="E447" s="93"/>
      <c r="F447" s="93"/>
      <c r="G447" s="93"/>
      <c r="H447" s="93"/>
      <c r="I447" s="93"/>
      <c r="J447" s="93"/>
      <c r="L447" s="7"/>
      <c r="M447" s="8"/>
      <c r="N447" s="8"/>
      <c r="O447" s="8"/>
    </row>
    <row r="448" spans="3:15" ht="15.75" customHeight="1">
      <c r="C448" s="93"/>
      <c r="D448" s="93"/>
      <c r="E448" s="93"/>
      <c r="F448" s="93"/>
      <c r="G448" s="93"/>
      <c r="H448" s="93"/>
      <c r="I448" s="93"/>
      <c r="J448" s="93"/>
      <c r="L448" s="7"/>
      <c r="M448" s="8"/>
      <c r="N448" s="8"/>
      <c r="O448" s="8"/>
    </row>
    <row r="449" spans="3:15" ht="15.75" customHeight="1">
      <c r="C449" s="93"/>
      <c r="D449" s="93"/>
      <c r="E449" s="93"/>
      <c r="F449" s="93"/>
      <c r="G449" s="93"/>
      <c r="H449" s="93"/>
      <c r="I449" s="93"/>
      <c r="J449" s="93"/>
      <c r="L449" s="7"/>
      <c r="M449" s="8"/>
      <c r="N449" s="8"/>
      <c r="O449" s="8"/>
    </row>
    <row r="450" spans="3:15" ht="15.75" customHeight="1">
      <c r="C450" s="93"/>
      <c r="D450" s="93"/>
      <c r="E450" s="93"/>
      <c r="F450" s="93"/>
      <c r="G450" s="93"/>
      <c r="H450" s="93"/>
      <c r="I450" s="93"/>
      <c r="J450" s="93"/>
      <c r="L450" s="7"/>
      <c r="M450" s="8"/>
      <c r="N450" s="8"/>
      <c r="O450" s="8"/>
    </row>
    <row r="451" spans="3:15" ht="15.75" customHeight="1">
      <c r="C451" s="93"/>
      <c r="D451" s="93"/>
      <c r="E451" s="93"/>
      <c r="F451" s="93"/>
      <c r="G451" s="93"/>
      <c r="H451" s="93"/>
      <c r="I451" s="93"/>
      <c r="J451" s="93"/>
      <c r="L451" s="7"/>
      <c r="M451" s="8"/>
      <c r="N451" s="8"/>
      <c r="O451" s="8"/>
    </row>
    <row r="452" spans="3:15" ht="15.75" customHeight="1">
      <c r="C452" s="93"/>
      <c r="D452" s="93"/>
      <c r="E452" s="93"/>
      <c r="F452" s="93"/>
      <c r="G452" s="93"/>
      <c r="H452" s="93"/>
      <c r="I452" s="93"/>
      <c r="J452" s="93"/>
      <c r="L452" s="7"/>
      <c r="M452" s="8"/>
      <c r="N452" s="8"/>
      <c r="O452" s="8"/>
    </row>
    <row r="453" spans="3:15" ht="15.75" customHeight="1">
      <c r="C453" s="93"/>
      <c r="D453" s="93"/>
      <c r="E453" s="93"/>
      <c r="F453" s="93"/>
      <c r="G453" s="93"/>
      <c r="H453" s="93"/>
      <c r="I453" s="93"/>
      <c r="J453" s="93"/>
      <c r="L453" s="7"/>
      <c r="M453" s="8"/>
      <c r="N453" s="8"/>
      <c r="O453" s="8"/>
    </row>
    <row r="454" spans="3:15" ht="15.75" customHeight="1">
      <c r="C454" s="93"/>
      <c r="D454" s="93"/>
      <c r="E454" s="93"/>
      <c r="F454" s="93"/>
      <c r="G454" s="93"/>
      <c r="H454" s="93"/>
      <c r="I454" s="93"/>
      <c r="J454" s="93"/>
      <c r="L454" s="7"/>
      <c r="M454" s="8"/>
      <c r="N454" s="8"/>
      <c r="O454" s="8"/>
    </row>
    <row r="455" spans="3:15" ht="15.75" customHeight="1">
      <c r="C455" s="93"/>
      <c r="D455" s="93"/>
      <c r="E455" s="93"/>
      <c r="F455" s="93"/>
      <c r="G455" s="93"/>
      <c r="H455" s="93"/>
      <c r="I455" s="93"/>
      <c r="J455" s="93"/>
      <c r="L455" s="7"/>
      <c r="M455" s="8"/>
      <c r="N455" s="8"/>
      <c r="O455" s="8"/>
    </row>
    <row r="456" spans="3:15" ht="15.75" customHeight="1">
      <c r="C456" s="93"/>
      <c r="D456" s="93"/>
      <c r="E456" s="93"/>
      <c r="F456" s="93"/>
      <c r="G456" s="93"/>
      <c r="H456" s="93"/>
      <c r="I456" s="93"/>
      <c r="J456" s="93"/>
      <c r="L456" s="7"/>
      <c r="M456" s="8"/>
      <c r="N456" s="8"/>
      <c r="O456" s="8"/>
    </row>
    <row r="457" spans="3:15" ht="15.75" customHeight="1">
      <c r="C457" s="93"/>
      <c r="D457" s="93"/>
      <c r="E457" s="93"/>
      <c r="F457" s="93"/>
      <c r="G457" s="93"/>
      <c r="H457" s="93"/>
      <c r="I457" s="93"/>
      <c r="J457" s="93"/>
      <c r="L457" s="7"/>
      <c r="M457" s="8"/>
      <c r="N457" s="8"/>
      <c r="O457" s="8"/>
    </row>
    <row r="458" spans="3:15" ht="15.75" customHeight="1">
      <c r="C458" s="93"/>
      <c r="D458" s="93"/>
      <c r="E458" s="93"/>
      <c r="F458" s="93"/>
      <c r="G458" s="93"/>
      <c r="H458" s="93"/>
      <c r="I458" s="93"/>
      <c r="J458" s="93"/>
      <c r="L458" s="7"/>
      <c r="M458" s="8"/>
      <c r="N458" s="8"/>
      <c r="O458" s="8"/>
    </row>
    <row r="459" spans="3:15" ht="15.75" customHeight="1">
      <c r="C459" s="93"/>
      <c r="D459" s="93"/>
      <c r="E459" s="93"/>
      <c r="F459" s="93"/>
      <c r="G459" s="93"/>
      <c r="H459" s="93"/>
      <c r="I459" s="93"/>
      <c r="J459" s="93"/>
      <c r="L459" s="7"/>
      <c r="M459" s="8"/>
      <c r="N459" s="8"/>
      <c r="O459" s="8"/>
    </row>
    <row r="460" spans="3:15" ht="15.75" customHeight="1">
      <c r="C460" s="93"/>
      <c r="D460" s="93"/>
      <c r="E460" s="93"/>
      <c r="F460" s="93"/>
      <c r="G460" s="93"/>
      <c r="H460" s="93"/>
      <c r="I460" s="93"/>
      <c r="J460" s="93"/>
      <c r="L460" s="7"/>
      <c r="M460" s="8"/>
      <c r="N460" s="8"/>
      <c r="O460" s="8"/>
    </row>
    <row r="461" spans="3:15" ht="15.75" customHeight="1">
      <c r="C461" s="93"/>
      <c r="D461" s="93"/>
      <c r="E461" s="93"/>
      <c r="F461" s="93"/>
      <c r="G461" s="93"/>
      <c r="H461" s="93"/>
      <c r="I461" s="93"/>
      <c r="J461" s="93"/>
      <c r="L461" s="7"/>
      <c r="M461" s="8"/>
      <c r="N461" s="8"/>
      <c r="O461" s="8"/>
    </row>
    <row r="462" spans="3:15" ht="15.75" customHeight="1">
      <c r="C462" s="93"/>
      <c r="D462" s="93"/>
      <c r="E462" s="93"/>
      <c r="F462" s="93"/>
      <c r="G462" s="93"/>
      <c r="H462" s="93"/>
      <c r="I462" s="93"/>
      <c r="J462" s="93"/>
      <c r="L462" s="7"/>
      <c r="M462" s="8"/>
      <c r="N462" s="8"/>
      <c r="O462" s="8"/>
    </row>
    <row r="463" spans="3:15" ht="15.75" customHeight="1">
      <c r="C463" s="93"/>
      <c r="D463" s="93"/>
      <c r="E463" s="93"/>
      <c r="F463" s="93"/>
      <c r="G463" s="93"/>
      <c r="H463" s="93"/>
      <c r="I463" s="93"/>
      <c r="J463" s="93"/>
      <c r="L463" s="7"/>
      <c r="M463" s="8"/>
      <c r="N463" s="8"/>
      <c r="O463" s="8"/>
    </row>
    <row r="464" spans="3:15" ht="15.75" customHeight="1">
      <c r="C464" s="93"/>
      <c r="D464" s="93"/>
      <c r="E464" s="93"/>
      <c r="F464" s="93"/>
      <c r="G464" s="93"/>
      <c r="H464" s="93"/>
      <c r="I464" s="93"/>
      <c r="J464" s="93"/>
      <c r="L464" s="7"/>
      <c r="M464" s="8"/>
      <c r="N464" s="8"/>
      <c r="O464" s="8"/>
    </row>
    <row r="465" spans="3:15" ht="15.75" customHeight="1">
      <c r="C465" s="93"/>
      <c r="D465" s="93"/>
      <c r="E465" s="93"/>
      <c r="F465" s="93"/>
      <c r="G465" s="93"/>
      <c r="H465" s="93"/>
      <c r="I465" s="93"/>
      <c r="J465" s="93"/>
      <c r="L465" s="7"/>
      <c r="M465" s="8"/>
      <c r="N465" s="8"/>
      <c r="O465" s="8"/>
    </row>
    <row r="466" spans="3:15" ht="15.75" customHeight="1">
      <c r="C466" s="93"/>
      <c r="D466" s="93"/>
      <c r="E466" s="93"/>
      <c r="F466" s="93"/>
      <c r="G466" s="93"/>
      <c r="H466" s="93"/>
      <c r="I466" s="93"/>
      <c r="J466" s="93"/>
      <c r="L466" s="7"/>
      <c r="M466" s="8"/>
      <c r="N466" s="8"/>
      <c r="O466" s="8"/>
    </row>
    <row r="467" spans="3:15" ht="15.75" customHeight="1">
      <c r="C467" s="93"/>
      <c r="D467" s="93"/>
      <c r="E467" s="93"/>
      <c r="F467" s="93"/>
      <c r="G467" s="93"/>
      <c r="H467" s="93"/>
      <c r="I467" s="93"/>
      <c r="J467" s="93"/>
      <c r="L467" s="7"/>
      <c r="M467" s="8"/>
      <c r="N467" s="8"/>
      <c r="O467" s="8"/>
    </row>
    <row r="468" spans="3:15" ht="15.75" customHeight="1">
      <c r="C468" s="93"/>
      <c r="D468" s="93"/>
      <c r="E468" s="93"/>
      <c r="F468" s="93"/>
      <c r="G468" s="93"/>
      <c r="H468" s="93"/>
      <c r="I468" s="93"/>
      <c r="J468" s="93"/>
      <c r="L468" s="7"/>
      <c r="M468" s="8"/>
      <c r="N468" s="8"/>
      <c r="O468" s="8"/>
    </row>
    <row r="469" spans="3:15" ht="15.75" customHeight="1">
      <c r="C469" s="93"/>
      <c r="D469" s="93"/>
      <c r="E469" s="93"/>
      <c r="F469" s="93"/>
      <c r="G469" s="93"/>
      <c r="H469" s="93"/>
      <c r="I469" s="93"/>
      <c r="J469" s="93"/>
      <c r="L469" s="7"/>
      <c r="M469" s="8"/>
      <c r="N469" s="8"/>
      <c r="O469" s="8"/>
    </row>
    <row r="470" spans="3:15" ht="15.75" customHeight="1">
      <c r="C470" s="93"/>
      <c r="D470" s="93"/>
      <c r="E470" s="93"/>
      <c r="F470" s="93"/>
      <c r="G470" s="93"/>
      <c r="H470" s="93"/>
      <c r="I470" s="93"/>
      <c r="J470" s="93"/>
      <c r="L470" s="7"/>
      <c r="M470" s="8"/>
      <c r="N470" s="8"/>
      <c r="O470" s="8"/>
    </row>
    <row r="471" spans="3:15" ht="15.75" customHeight="1">
      <c r="C471" s="93"/>
      <c r="D471" s="93"/>
      <c r="E471" s="93"/>
      <c r="F471" s="93"/>
      <c r="G471" s="93"/>
      <c r="H471" s="93"/>
      <c r="I471" s="93"/>
      <c r="J471" s="93"/>
      <c r="L471" s="7"/>
      <c r="M471" s="8"/>
      <c r="N471" s="8"/>
      <c r="O471" s="8"/>
    </row>
    <row r="472" spans="3:15" ht="15.75" customHeight="1">
      <c r="C472" s="93"/>
      <c r="D472" s="93"/>
      <c r="E472" s="93"/>
      <c r="F472" s="93"/>
      <c r="G472" s="93"/>
      <c r="H472" s="93"/>
      <c r="I472" s="93"/>
      <c r="J472" s="93"/>
      <c r="L472" s="7"/>
      <c r="M472" s="8"/>
      <c r="N472" s="8"/>
      <c r="O472" s="8"/>
    </row>
    <row r="473" spans="3:15" ht="15.75" customHeight="1">
      <c r="C473" s="93"/>
      <c r="D473" s="93"/>
      <c r="E473" s="93"/>
      <c r="F473" s="93"/>
      <c r="G473" s="93"/>
      <c r="H473" s="93"/>
      <c r="I473" s="93"/>
      <c r="J473" s="93"/>
      <c r="L473" s="7"/>
      <c r="M473" s="8"/>
      <c r="N473" s="8"/>
      <c r="O473" s="8"/>
    </row>
    <row r="474" spans="3:15" ht="15.75" customHeight="1">
      <c r="C474" s="93"/>
      <c r="D474" s="93"/>
      <c r="E474" s="93"/>
      <c r="F474" s="93"/>
      <c r="G474" s="93"/>
      <c r="H474" s="93"/>
      <c r="I474" s="93"/>
      <c r="J474" s="93"/>
      <c r="L474" s="7"/>
      <c r="M474" s="8"/>
      <c r="N474" s="8"/>
      <c r="O474" s="8"/>
    </row>
    <row r="475" spans="3:15" ht="15.75" customHeight="1">
      <c r="C475" s="93"/>
      <c r="D475" s="93"/>
      <c r="E475" s="93"/>
      <c r="F475" s="93"/>
      <c r="G475" s="93"/>
      <c r="H475" s="93"/>
      <c r="I475" s="93"/>
      <c r="J475" s="93"/>
      <c r="L475" s="7"/>
      <c r="M475" s="8"/>
      <c r="N475" s="8"/>
      <c r="O475" s="8"/>
    </row>
    <row r="476" spans="3:15" ht="15.75" customHeight="1">
      <c r="C476" s="93"/>
      <c r="D476" s="93"/>
      <c r="E476" s="93"/>
      <c r="F476" s="93"/>
      <c r="G476" s="93"/>
      <c r="H476" s="93"/>
      <c r="I476" s="93"/>
      <c r="J476" s="93"/>
      <c r="L476" s="7"/>
      <c r="M476" s="8"/>
      <c r="N476" s="8"/>
      <c r="O476" s="8"/>
    </row>
    <row r="477" spans="3:15" ht="15.75" customHeight="1">
      <c r="C477" s="93"/>
      <c r="D477" s="93"/>
      <c r="E477" s="93"/>
      <c r="F477" s="93"/>
      <c r="G477" s="93"/>
      <c r="H477" s="93"/>
      <c r="I477" s="93"/>
      <c r="J477" s="93"/>
      <c r="L477" s="7"/>
      <c r="M477" s="8"/>
      <c r="N477" s="8"/>
      <c r="O477" s="8"/>
    </row>
    <row r="478" spans="3:15" ht="15.75" customHeight="1">
      <c r="C478" s="93"/>
      <c r="D478" s="93"/>
      <c r="E478" s="93"/>
      <c r="F478" s="93"/>
      <c r="G478" s="93"/>
      <c r="H478" s="93"/>
      <c r="I478" s="93"/>
      <c r="J478" s="93"/>
      <c r="L478" s="7"/>
      <c r="M478" s="8"/>
      <c r="N478" s="8"/>
      <c r="O478" s="8"/>
    </row>
    <row r="479" spans="3:15" ht="15.75" customHeight="1">
      <c r="C479" s="93"/>
      <c r="D479" s="93"/>
      <c r="E479" s="93"/>
      <c r="F479" s="93"/>
      <c r="G479" s="93"/>
      <c r="H479" s="93"/>
      <c r="I479" s="93"/>
      <c r="J479" s="93"/>
      <c r="L479" s="7"/>
      <c r="M479" s="8"/>
      <c r="N479" s="8"/>
      <c r="O479" s="8"/>
    </row>
    <row r="480" spans="3:15" ht="15.75" customHeight="1">
      <c r="C480" s="93"/>
      <c r="D480" s="93"/>
      <c r="E480" s="93"/>
      <c r="F480" s="93"/>
      <c r="G480" s="93"/>
      <c r="H480" s="93"/>
      <c r="I480" s="93"/>
      <c r="J480" s="93"/>
      <c r="L480" s="7"/>
      <c r="M480" s="8"/>
      <c r="N480" s="8"/>
      <c r="O480" s="8"/>
    </row>
    <row r="481" spans="3:15" ht="15.75" customHeight="1">
      <c r="C481" s="93"/>
      <c r="D481" s="93"/>
      <c r="E481" s="93"/>
      <c r="F481" s="93"/>
      <c r="G481" s="93"/>
      <c r="H481" s="93"/>
      <c r="I481" s="93"/>
      <c r="J481" s="93"/>
      <c r="L481" s="7"/>
      <c r="M481" s="8"/>
      <c r="N481" s="8"/>
      <c r="O481" s="8"/>
    </row>
    <row r="482" spans="3:15" ht="15.75" customHeight="1">
      <c r="C482" s="93"/>
      <c r="D482" s="93"/>
      <c r="E482" s="93"/>
      <c r="F482" s="93"/>
      <c r="G482" s="93"/>
      <c r="H482" s="93"/>
      <c r="I482" s="93"/>
      <c r="J482" s="93"/>
      <c r="L482" s="7"/>
      <c r="M482" s="8"/>
      <c r="N482" s="8"/>
      <c r="O482" s="8"/>
    </row>
    <row r="483" spans="3:15" ht="15.75" customHeight="1">
      <c r="C483" s="93"/>
      <c r="D483" s="93"/>
      <c r="E483" s="93"/>
      <c r="F483" s="93"/>
      <c r="G483" s="93"/>
      <c r="H483" s="93"/>
      <c r="I483" s="93"/>
      <c r="J483" s="93"/>
      <c r="L483" s="7"/>
      <c r="M483" s="8"/>
      <c r="N483" s="8"/>
      <c r="O483" s="8"/>
    </row>
    <row r="484" spans="3:15" ht="15.75" customHeight="1">
      <c r="C484" s="93"/>
      <c r="D484" s="93"/>
      <c r="E484" s="93"/>
      <c r="F484" s="93"/>
      <c r="G484" s="93"/>
      <c r="H484" s="93"/>
      <c r="I484" s="93"/>
      <c r="J484" s="93"/>
      <c r="L484" s="7"/>
      <c r="M484" s="8"/>
      <c r="N484" s="8"/>
      <c r="O484" s="8"/>
    </row>
    <row r="485" spans="3:15" ht="15.75" customHeight="1">
      <c r="C485" s="93"/>
      <c r="D485" s="93"/>
      <c r="E485" s="93"/>
      <c r="F485" s="93"/>
      <c r="G485" s="93"/>
      <c r="H485" s="93"/>
      <c r="I485" s="93"/>
      <c r="J485" s="93"/>
      <c r="L485" s="7"/>
      <c r="M485" s="8"/>
      <c r="N485" s="8"/>
      <c r="O485" s="8"/>
    </row>
    <row r="486" spans="3:15" ht="15.75" customHeight="1">
      <c r="C486" s="93"/>
      <c r="D486" s="93"/>
      <c r="E486" s="93"/>
      <c r="F486" s="93"/>
      <c r="G486" s="93"/>
      <c r="H486" s="93"/>
      <c r="I486" s="93"/>
      <c r="J486" s="93"/>
      <c r="L486" s="7"/>
      <c r="M486" s="8"/>
      <c r="N486" s="8"/>
      <c r="O486" s="8"/>
    </row>
    <row r="487" spans="3:15" ht="15.75" customHeight="1">
      <c r="C487" s="93"/>
      <c r="D487" s="93"/>
      <c r="E487" s="93"/>
      <c r="F487" s="93"/>
      <c r="G487" s="93"/>
      <c r="H487" s="93"/>
      <c r="I487" s="93"/>
      <c r="J487" s="93"/>
      <c r="L487" s="7"/>
      <c r="M487" s="8"/>
      <c r="N487" s="8"/>
      <c r="O487" s="8"/>
    </row>
    <row r="488" spans="3:15" ht="15.75" customHeight="1">
      <c r="C488" s="93"/>
      <c r="D488" s="93"/>
      <c r="E488" s="93"/>
      <c r="F488" s="93"/>
      <c r="G488" s="93"/>
      <c r="H488" s="93"/>
      <c r="I488" s="93"/>
      <c r="J488" s="93"/>
      <c r="L488" s="7"/>
      <c r="M488" s="8"/>
      <c r="N488" s="8"/>
      <c r="O488" s="8"/>
    </row>
    <row r="489" spans="3:15" ht="15.75" customHeight="1">
      <c r="C489" s="93"/>
      <c r="D489" s="93"/>
      <c r="E489" s="93"/>
      <c r="F489" s="93"/>
      <c r="G489" s="93"/>
      <c r="H489" s="93"/>
      <c r="I489" s="93"/>
      <c r="J489" s="93"/>
      <c r="L489" s="7"/>
      <c r="M489" s="8"/>
      <c r="N489" s="8"/>
      <c r="O489" s="8"/>
    </row>
    <row r="490" spans="3:15" ht="15.75" customHeight="1">
      <c r="C490" s="93"/>
      <c r="D490" s="93"/>
      <c r="E490" s="93"/>
      <c r="F490" s="93"/>
      <c r="G490" s="93"/>
      <c r="H490" s="93"/>
      <c r="I490" s="93"/>
      <c r="J490" s="93"/>
      <c r="L490" s="7"/>
      <c r="M490" s="8"/>
      <c r="N490" s="8"/>
      <c r="O490" s="8"/>
    </row>
    <row r="491" spans="3:15" ht="15.75" customHeight="1">
      <c r="C491" s="93"/>
      <c r="D491" s="93"/>
      <c r="E491" s="93"/>
      <c r="F491" s="93"/>
      <c r="G491" s="93"/>
      <c r="H491" s="93"/>
      <c r="I491" s="93"/>
      <c r="J491" s="93"/>
      <c r="L491" s="7"/>
      <c r="M491" s="8"/>
      <c r="N491" s="8"/>
      <c r="O491" s="8"/>
    </row>
    <row r="492" spans="3:15" ht="15.75" customHeight="1">
      <c r="C492" s="93"/>
      <c r="D492" s="93"/>
      <c r="E492" s="93"/>
      <c r="F492" s="93"/>
      <c r="G492" s="93"/>
      <c r="H492" s="93"/>
      <c r="I492" s="93"/>
      <c r="J492" s="93"/>
      <c r="L492" s="7"/>
      <c r="M492" s="8"/>
      <c r="N492" s="8"/>
      <c r="O492" s="8"/>
    </row>
    <row r="493" spans="3:15" ht="15.75" customHeight="1">
      <c r="C493" s="93"/>
      <c r="D493" s="93"/>
      <c r="E493" s="93"/>
      <c r="F493" s="93"/>
      <c r="G493" s="93"/>
      <c r="H493" s="93"/>
      <c r="I493" s="93"/>
      <c r="J493" s="93"/>
      <c r="L493" s="7"/>
      <c r="M493" s="8"/>
      <c r="N493" s="8"/>
      <c r="O493" s="8"/>
    </row>
    <row r="494" spans="3:15" ht="15.75" customHeight="1">
      <c r="C494" s="93"/>
      <c r="D494" s="93"/>
      <c r="E494" s="93"/>
      <c r="F494" s="93"/>
      <c r="G494" s="93"/>
      <c r="H494" s="93"/>
      <c r="I494" s="93"/>
      <c r="J494" s="93"/>
      <c r="L494" s="7"/>
      <c r="M494" s="8"/>
      <c r="N494" s="8"/>
      <c r="O494" s="8"/>
    </row>
    <row r="495" spans="3:15" ht="15.75" customHeight="1">
      <c r="C495" s="93"/>
      <c r="D495" s="93"/>
      <c r="E495" s="93"/>
      <c r="F495" s="93"/>
      <c r="G495" s="93"/>
      <c r="H495" s="93"/>
      <c r="I495" s="93"/>
      <c r="J495" s="93"/>
      <c r="L495" s="7"/>
      <c r="M495" s="8"/>
      <c r="N495" s="8"/>
      <c r="O495" s="8"/>
    </row>
    <row r="496" spans="3:15" ht="15.75" customHeight="1">
      <c r="C496" s="93"/>
      <c r="D496" s="93"/>
      <c r="E496" s="93"/>
      <c r="F496" s="93"/>
      <c r="G496" s="93"/>
      <c r="H496" s="93"/>
      <c r="I496" s="93"/>
      <c r="J496" s="93"/>
      <c r="L496" s="7"/>
      <c r="M496" s="8"/>
      <c r="N496" s="8"/>
      <c r="O496" s="8"/>
    </row>
    <row r="497" spans="3:15" ht="15.75" customHeight="1">
      <c r="C497" s="93"/>
      <c r="D497" s="93"/>
      <c r="E497" s="93"/>
      <c r="F497" s="93"/>
      <c r="G497" s="93"/>
      <c r="H497" s="93"/>
      <c r="I497" s="93"/>
      <c r="J497" s="93"/>
      <c r="L497" s="7"/>
      <c r="M497" s="8"/>
      <c r="N497" s="8"/>
      <c r="O497" s="8"/>
    </row>
    <row r="498" spans="3:15" ht="15.75" customHeight="1">
      <c r="C498" s="93"/>
      <c r="D498" s="93"/>
      <c r="E498" s="93"/>
      <c r="F498" s="93"/>
      <c r="G498" s="93"/>
      <c r="H498" s="93"/>
      <c r="I498" s="93"/>
      <c r="J498" s="93"/>
      <c r="L498" s="7"/>
      <c r="M498" s="8"/>
      <c r="N498" s="8"/>
      <c r="O498" s="8"/>
    </row>
    <row r="499" spans="3:15" ht="15.75" customHeight="1">
      <c r="C499" s="93"/>
      <c r="D499" s="93"/>
      <c r="E499" s="93"/>
      <c r="F499" s="93"/>
      <c r="G499" s="93"/>
      <c r="H499" s="93"/>
      <c r="I499" s="93"/>
      <c r="J499" s="93"/>
      <c r="L499" s="7"/>
      <c r="M499" s="8"/>
      <c r="N499" s="8"/>
      <c r="O499" s="8"/>
    </row>
    <row r="500" spans="3:15" ht="15.75" customHeight="1">
      <c r="C500" s="93"/>
      <c r="D500" s="93"/>
      <c r="E500" s="93"/>
      <c r="F500" s="93"/>
      <c r="G500" s="93"/>
      <c r="H500" s="93"/>
      <c r="I500" s="93"/>
      <c r="J500" s="93"/>
      <c r="L500" s="7"/>
      <c r="M500" s="8"/>
      <c r="N500" s="8"/>
      <c r="O500" s="8"/>
    </row>
    <row r="501" spans="3:15" ht="15.75" customHeight="1">
      <c r="C501" s="93"/>
      <c r="D501" s="93"/>
      <c r="E501" s="93"/>
      <c r="F501" s="93"/>
      <c r="G501" s="93"/>
      <c r="H501" s="93"/>
      <c r="I501" s="93"/>
      <c r="J501" s="93"/>
      <c r="L501" s="7"/>
      <c r="M501" s="8"/>
      <c r="N501" s="8"/>
      <c r="O501" s="8"/>
    </row>
    <row r="502" spans="3:15" ht="15.75" customHeight="1">
      <c r="C502" s="93"/>
      <c r="D502" s="93"/>
      <c r="E502" s="93"/>
      <c r="F502" s="93"/>
      <c r="G502" s="93"/>
      <c r="H502" s="93"/>
      <c r="I502" s="93"/>
      <c r="J502" s="93"/>
      <c r="L502" s="7"/>
      <c r="M502" s="8"/>
      <c r="N502" s="8"/>
      <c r="O502" s="8"/>
    </row>
    <row r="503" spans="3:15" ht="15.75" customHeight="1">
      <c r="C503" s="93"/>
      <c r="D503" s="93"/>
      <c r="E503" s="93"/>
      <c r="F503" s="93"/>
      <c r="G503" s="93"/>
      <c r="H503" s="93"/>
      <c r="I503" s="93"/>
      <c r="J503" s="93"/>
      <c r="L503" s="7"/>
      <c r="M503" s="8"/>
      <c r="N503" s="8"/>
      <c r="O503" s="8"/>
    </row>
    <row r="504" spans="3:15" ht="15.75" customHeight="1">
      <c r="C504" s="93"/>
      <c r="D504" s="93"/>
      <c r="E504" s="93"/>
      <c r="F504" s="93"/>
      <c r="G504" s="93"/>
      <c r="H504" s="93"/>
      <c r="I504" s="93"/>
      <c r="J504" s="93"/>
      <c r="L504" s="7"/>
      <c r="M504" s="8"/>
      <c r="N504" s="8"/>
      <c r="O504" s="8"/>
    </row>
    <row r="505" spans="3:15" ht="15.75" customHeight="1">
      <c r="C505" s="93"/>
      <c r="D505" s="93"/>
      <c r="E505" s="93"/>
      <c r="F505" s="93"/>
      <c r="G505" s="93"/>
      <c r="H505" s="93"/>
      <c r="I505" s="93"/>
      <c r="J505" s="93"/>
      <c r="L505" s="7"/>
      <c r="M505" s="8"/>
      <c r="N505" s="8"/>
      <c r="O505" s="8"/>
    </row>
    <row r="506" spans="3:15" ht="15.75" customHeight="1">
      <c r="C506" s="93"/>
      <c r="D506" s="93"/>
      <c r="E506" s="93"/>
      <c r="F506" s="93"/>
      <c r="G506" s="93"/>
      <c r="H506" s="93"/>
      <c r="I506" s="93"/>
      <c r="J506" s="93"/>
      <c r="L506" s="7"/>
      <c r="M506" s="8"/>
      <c r="N506" s="8"/>
      <c r="O506" s="8"/>
    </row>
    <row r="507" spans="3:15" ht="15.75" customHeight="1">
      <c r="C507" s="93"/>
      <c r="D507" s="93"/>
      <c r="E507" s="93"/>
      <c r="F507" s="93"/>
      <c r="G507" s="93"/>
      <c r="H507" s="93"/>
      <c r="I507" s="93"/>
      <c r="J507" s="93"/>
      <c r="L507" s="7"/>
      <c r="M507" s="8"/>
      <c r="N507" s="8"/>
      <c r="O507" s="8"/>
    </row>
    <row r="508" spans="3:15" ht="15.75" customHeight="1">
      <c r="C508" s="93"/>
      <c r="D508" s="93"/>
      <c r="E508" s="93"/>
      <c r="F508" s="93"/>
      <c r="G508" s="93"/>
      <c r="H508" s="93"/>
      <c r="I508" s="93"/>
      <c r="J508" s="93"/>
      <c r="L508" s="7"/>
      <c r="M508" s="8"/>
      <c r="N508" s="8"/>
      <c r="O508" s="8"/>
    </row>
    <row r="509" spans="3:15" ht="15.75" customHeight="1">
      <c r="C509" s="93"/>
      <c r="D509" s="93"/>
      <c r="E509" s="93"/>
      <c r="F509" s="93"/>
      <c r="G509" s="93"/>
      <c r="H509" s="93"/>
      <c r="I509" s="93"/>
      <c r="J509" s="93"/>
      <c r="L509" s="7"/>
      <c r="M509" s="8"/>
      <c r="N509" s="8"/>
      <c r="O509" s="8"/>
    </row>
    <row r="510" spans="3:15" ht="15.75" customHeight="1">
      <c r="C510" s="93"/>
      <c r="D510" s="93"/>
      <c r="E510" s="93"/>
      <c r="F510" s="93"/>
      <c r="G510" s="93"/>
      <c r="H510" s="93"/>
      <c r="I510" s="93"/>
      <c r="J510" s="93"/>
      <c r="L510" s="7"/>
      <c r="M510" s="8"/>
      <c r="N510" s="8"/>
      <c r="O510" s="8"/>
    </row>
    <row r="511" spans="3:15" ht="15.75" customHeight="1">
      <c r="C511" s="93"/>
      <c r="D511" s="93"/>
      <c r="E511" s="93"/>
      <c r="F511" s="93"/>
      <c r="G511" s="93"/>
      <c r="H511" s="93"/>
      <c r="I511" s="93"/>
      <c r="J511" s="93"/>
      <c r="L511" s="7"/>
      <c r="M511" s="8"/>
      <c r="N511" s="8"/>
      <c r="O511" s="8"/>
    </row>
    <row r="512" spans="3:15" ht="15.75" customHeight="1">
      <c r="C512" s="93"/>
      <c r="D512" s="93"/>
      <c r="E512" s="93"/>
      <c r="F512" s="93"/>
      <c r="G512" s="93"/>
      <c r="H512" s="93"/>
      <c r="I512" s="93"/>
      <c r="J512" s="93"/>
      <c r="L512" s="7"/>
      <c r="M512" s="8"/>
      <c r="N512" s="8"/>
      <c r="O512" s="8"/>
    </row>
    <row r="513" spans="3:15" ht="15.75" customHeight="1">
      <c r="C513" s="93"/>
      <c r="D513" s="93"/>
      <c r="E513" s="93"/>
      <c r="F513" s="93"/>
      <c r="G513" s="93"/>
      <c r="H513" s="93"/>
      <c r="I513" s="93"/>
      <c r="J513" s="93"/>
      <c r="L513" s="7"/>
      <c r="M513" s="8"/>
      <c r="N513" s="8"/>
      <c r="O513" s="8"/>
    </row>
    <row r="514" spans="3:15" ht="15.75" customHeight="1">
      <c r="C514" s="93"/>
      <c r="D514" s="93"/>
      <c r="E514" s="93"/>
      <c r="F514" s="93"/>
      <c r="G514" s="93"/>
      <c r="H514" s="93"/>
      <c r="I514" s="93"/>
      <c r="J514" s="93"/>
      <c r="L514" s="7"/>
      <c r="M514" s="8"/>
      <c r="N514" s="8"/>
      <c r="O514" s="8"/>
    </row>
    <row r="515" spans="3:15" ht="15.75" customHeight="1">
      <c r="C515" s="93"/>
      <c r="D515" s="93"/>
      <c r="E515" s="93"/>
      <c r="F515" s="93"/>
      <c r="G515" s="93"/>
      <c r="H515" s="93"/>
      <c r="I515" s="93"/>
      <c r="J515" s="93"/>
      <c r="L515" s="7"/>
      <c r="M515" s="8"/>
      <c r="N515" s="8"/>
      <c r="O515" s="8"/>
    </row>
    <row r="516" spans="3:15" ht="15.75" customHeight="1">
      <c r="C516" s="93"/>
      <c r="D516" s="93"/>
      <c r="E516" s="93"/>
      <c r="F516" s="93"/>
      <c r="G516" s="93"/>
      <c r="H516" s="93"/>
      <c r="I516" s="93"/>
      <c r="J516" s="93"/>
      <c r="L516" s="7"/>
      <c r="M516" s="8"/>
      <c r="N516" s="8"/>
      <c r="O516" s="8"/>
    </row>
    <row r="517" spans="3:15" ht="15.75" customHeight="1">
      <c r="C517" s="93"/>
      <c r="D517" s="93"/>
      <c r="E517" s="93"/>
      <c r="F517" s="93"/>
      <c r="G517" s="93"/>
      <c r="H517" s="93"/>
      <c r="I517" s="93"/>
      <c r="J517" s="93"/>
      <c r="L517" s="7"/>
      <c r="M517" s="8"/>
      <c r="N517" s="8"/>
      <c r="O517" s="8"/>
    </row>
    <row r="518" spans="3:15" ht="15.75" customHeight="1">
      <c r="C518" s="93"/>
      <c r="D518" s="93"/>
      <c r="E518" s="93"/>
      <c r="F518" s="93"/>
      <c r="G518" s="93"/>
      <c r="H518" s="93"/>
      <c r="I518" s="93"/>
      <c r="J518" s="93"/>
      <c r="L518" s="7"/>
      <c r="M518" s="8"/>
      <c r="N518" s="8"/>
      <c r="O518" s="8"/>
    </row>
    <row r="519" spans="3:15" ht="15.75" customHeight="1">
      <c r="C519" s="93"/>
      <c r="D519" s="93"/>
      <c r="E519" s="93"/>
      <c r="F519" s="93"/>
      <c r="G519" s="93"/>
      <c r="H519" s="93"/>
      <c r="I519" s="93"/>
      <c r="J519" s="93"/>
      <c r="L519" s="7"/>
      <c r="M519" s="8"/>
      <c r="N519" s="8"/>
      <c r="O519" s="8"/>
    </row>
    <row r="520" spans="3:15" ht="15.75" customHeight="1">
      <c r="C520" s="93"/>
      <c r="D520" s="93"/>
      <c r="E520" s="93"/>
      <c r="F520" s="93"/>
      <c r="G520" s="93"/>
      <c r="H520" s="93"/>
      <c r="I520" s="93"/>
      <c r="J520" s="93"/>
      <c r="L520" s="7"/>
      <c r="M520" s="8"/>
      <c r="N520" s="8"/>
      <c r="O520" s="8"/>
    </row>
    <row r="521" spans="3:15" ht="15.75" customHeight="1">
      <c r="C521" s="93"/>
      <c r="D521" s="93"/>
      <c r="E521" s="93"/>
      <c r="F521" s="93"/>
      <c r="G521" s="93"/>
      <c r="H521" s="93"/>
      <c r="I521" s="93"/>
      <c r="J521" s="93"/>
      <c r="L521" s="7"/>
      <c r="M521" s="8"/>
      <c r="N521" s="8"/>
      <c r="O521" s="8"/>
    </row>
    <row r="522" spans="3:15" ht="15.75" customHeight="1">
      <c r="C522" s="93"/>
      <c r="D522" s="93"/>
      <c r="E522" s="93"/>
      <c r="F522" s="93"/>
      <c r="G522" s="93"/>
      <c r="H522" s="93"/>
      <c r="I522" s="93"/>
      <c r="J522" s="93"/>
      <c r="L522" s="7"/>
      <c r="M522" s="8"/>
      <c r="N522" s="8"/>
      <c r="O522" s="8"/>
    </row>
    <row r="523" spans="3:15" ht="15.75" customHeight="1">
      <c r="C523" s="93"/>
      <c r="D523" s="93"/>
      <c r="E523" s="93"/>
      <c r="F523" s="93"/>
      <c r="G523" s="93"/>
      <c r="H523" s="93"/>
      <c r="I523" s="93"/>
      <c r="J523" s="93"/>
      <c r="L523" s="7"/>
      <c r="M523" s="8"/>
      <c r="N523" s="8"/>
      <c r="O523" s="8"/>
    </row>
    <row r="524" spans="3:15" ht="15.75" customHeight="1">
      <c r="C524" s="93"/>
      <c r="D524" s="93"/>
      <c r="E524" s="93"/>
      <c r="F524" s="93"/>
      <c r="G524" s="93"/>
      <c r="H524" s="93"/>
      <c r="I524" s="93"/>
      <c r="J524" s="93"/>
      <c r="L524" s="7"/>
      <c r="M524" s="8"/>
      <c r="N524" s="8"/>
      <c r="O524" s="8"/>
    </row>
    <row r="525" spans="3:15" ht="15.75" customHeight="1">
      <c r="C525" s="93"/>
      <c r="D525" s="93"/>
      <c r="E525" s="93"/>
      <c r="F525" s="93"/>
      <c r="G525" s="93"/>
      <c r="H525" s="93"/>
      <c r="I525" s="93"/>
      <c r="J525" s="93"/>
      <c r="L525" s="7"/>
      <c r="M525" s="8"/>
      <c r="N525" s="8"/>
      <c r="O525" s="8"/>
    </row>
    <row r="526" spans="3:15" ht="15.75" customHeight="1">
      <c r="C526" s="93"/>
      <c r="D526" s="93"/>
      <c r="E526" s="93"/>
      <c r="F526" s="93"/>
      <c r="G526" s="93"/>
      <c r="H526" s="93"/>
      <c r="I526" s="93"/>
      <c r="J526" s="93"/>
      <c r="L526" s="7"/>
      <c r="M526" s="8"/>
      <c r="N526" s="8"/>
      <c r="O526" s="8"/>
    </row>
    <row r="527" spans="3:15" ht="15.75" customHeight="1">
      <c r="C527" s="93"/>
      <c r="D527" s="93"/>
      <c r="E527" s="93"/>
      <c r="F527" s="93"/>
      <c r="G527" s="93"/>
      <c r="H527" s="93"/>
      <c r="I527" s="93"/>
      <c r="J527" s="93"/>
      <c r="L527" s="7"/>
      <c r="M527" s="8"/>
      <c r="N527" s="8"/>
      <c r="O527" s="8"/>
    </row>
    <row r="528" spans="3:15" ht="15.75" customHeight="1">
      <c r="C528" s="93"/>
      <c r="D528" s="93"/>
      <c r="E528" s="93"/>
      <c r="F528" s="93"/>
      <c r="G528" s="93"/>
      <c r="H528" s="93"/>
      <c r="I528" s="93"/>
      <c r="J528" s="93"/>
      <c r="L528" s="7"/>
      <c r="M528" s="8"/>
      <c r="N528" s="8"/>
      <c r="O528" s="8"/>
    </row>
    <row r="529" spans="3:15" ht="15.75" customHeight="1">
      <c r="C529" s="93"/>
      <c r="D529" s="93"/>
      <c r="E529" s="93"/>
      <c r="F529" s="93"/>
      <c r="G529" s="93"/>
      <c r="H529" s="93"/>
      <c r="I529" s="93"/>
      <c r="J529" s="93"/>
      <c r="L529" s="7"/>
      <c r="M529" s="8"/>
      <c r="N529" s="8"/>
      <c r="O529" s="8"/>
    </row>
    <row r="530" spans="3:15" ht="15.75" customHeight="1">
      <c r="C530" s="93"/>
      <c r="D530" s="93"/>
      <c r="E530" s="93"/>
      <c r="F530" s="93"/>
      <c r="G530" s="93"/>
      <c r="H530" s="93"/>
      <c r="I530" s="93"/>
      <c r="J530" s="93"/>
      <c r="L530" s="7"/>
      <c r="M530" s="8"/>
      <c r="N530" s="8"/>
      <c r="O530" s="8"/>
    </row>
    <row r="531" spans="3:15" ht="15.75" customHeight="1">
      <c r="C531" s="93"/>
      <c r="D531" s="93"/>
      <c r="E531" s="93"/>
      <c r="F531" s="93"/>
      <c r="G531" s="93"/>
      <c r="H531" s="93"/>
      <c r="I531" s="93"/>
      <c r="J531" s="93"/>
      <c r="L531" s="7"/>
      <c r="M531" s="8"/>
      <c r="N531" s="8"/>
      <c r="O531" s="8"/>
    </row>
    <row r="532" spans="3:15" ht="15.75" customHeight="1">
      <c r="C532" s="93"/>
      <c r="D532" s="93"/>
      <c r="E532" s="93"/>
      <c r="F532" s="93"/>
      <c r="G532" s="93"/>
      <c r="H532" s="93"/>
      <c r="I532" s="93"/>
      <c r="J532" s="93"/>
      <c r="L532" s="7"/>
      <c r="M532" s="8"/>
      <c r="N532" s="8"/>
      <c r="O532" s="8"/>
    </row>
    <row r="533" spans="3:15" ht="15.75" customHeight="1">
      <c r="C533" s="93"/>
      <c r="D533" s="93"/>
      <c r="E533" s="93"/>
      <c r="F533" s="93"/>
      <c r="G533" s="93"/>
      <c r="H533" s="93"/>
      <c r="I533" s="93"/>
      <c r="J533" s="93"/>
      <c r="L533" s="7"/>
      <c r="M533" s="8"/>
      <c r="N533" s="8"/>
      <c r="O533" s="8"/>
    </row>
    <row r="534" spans="3:15" ht="15.75" customHeight="1">
      <c r="C534" s="93"/>
      <c r="D534" s="93"/>
      <c r="E534" s="93"/>
      <c r="F534" s="93"/>
      <c r="G534" s="93"/>
      <c r="H534" s="93"/>
      <c r="I534" s="93"/>
      <c r="J534" s="93"/>
      <c r="L534" s="7"/>
      <c r="M534" s="8"/>
      <c r="N534" s="8"/>
      <c r="O534" s="8"/>
    </row>
    <row r="535" spans="3:15" ht="15.75" customHeight="1">
      <c r="C535" s="93"/>
      <c r="D535" s="93"/>
      <c r="E535" s="93"/>
      <c r="F535" s="93"/>
      <c r="G535" s="93"/>
      <c r="H535" s="93"/>
      <c r="I535" s="93"/>
      <c r="J535" s="93"/>
      <c r="L535" s="7"/>
      <c r="M535" s="8"/>
      <c r="N535" s="8"/>
      <c r="O535" s="8"/>
    </row>
    <row r="536" spans="3:15" ht="15.75" customHeight="1">
      <c r="C536" s="93"/>
      <c r="D536" s="93"/>
      <c r="E536" s="93"/>
      <c r="F536" s="93"/>
      <c r="G536" s="93"/>
      <c r="H536" s="93"/>
      <c r="I536" s="93"/>
      <c r="J536" s="93"/>
      <c r="L536" s="7"/>
      <c r="M536" s="8"/>
      <c r="N536" s="8"/>
      <c r="O536" s="8"/>
    </row>
    <row r="537" spans="3:15" ht="15.75" customHeight="1">
      <c r="C537" s="93"/>
      <c r="D537" s="93"/>
      <c r="E537" s="93"/>
      <c r="F537" s="93"/>
      <c r="G537" s="93"/>
      <c r="H537" s="93"/>
      <c r="I537" s="93"/>
      <c r="J537" s="93"/>
      <c r="L537" s="7"/>
      <c r="M537" s="8"/>
      <c r="N537" s="8"/>
      <c r="O537" s="8"/>
    </row>
    <row r="538" spans="3:15" ht="15.75" customHeight="1">
      <c r="C538" s="93"/>
      <c r="D538" s="93"/>
      <c r="E538" s="93"/>
      <c r="F538" s="93"/>
      <c r="G538" s="93"/>
      <c r="H538" s="93"/>
      <c r="I538" s="93"/>
      <c r="J538" s="93"/>
      <c r="L538" s="7"/>
      <c r="M538" s="8"/>
      <c r="N538" s="8"/>
      <c r="O538" s="8"/>
    </row>
    <row r="539" spans="3:15" ht="15.75" customHeight="1">
      <c r="C539" s="93"/>
      <c r="D539" s="93"/>
      <c r="E539" s="93"/>
      <c r="F539" s="93"/>
      <c r="G539" s="93"/>
      <c r="H539" s="93"/>
      <c r="I539" s="93"/>
      <c r="J539" s="93"/>
      <c r="L539" s="7"/>
      <c r="M539" s="8"/>
      <c r="N539" s="8"/>
      <c r="O539" s="8"/>
    </row>
    <row r="540" spans="3:15" ht="15.75" customHeight="1">
      <c r="C540" s="93"/>
      <c r="D540" s="93"/>
      <c r="E540" s="93"/>
      <c r="F540" s="93"/>
      <c r="G540" s="93"/>
      <c r="H540" s="93"/>
      <c r="I540" s="93"/>
      <c r="J540" s="93"/>
      <c r="L540" s="7"/>
      <c r="M540" s="8"/>
      <c r="N540" s="8"/>
      <c r="O540" s="8"/>
    </row>
    <row r="541" spans="3:15" ht="15.75" customHeight="1">
      <c r="C541" s="93"/>
      <c r="D541" s="93"/>
      <c r="E541" s="93"/>
      <c r="F541" s="93"/>
      <c r="G541" s="93"/>
      <c r="H541" s="93"/>
      <c r="I541" s="93"/>
      <c r="J541" s="93"/>
      <c r="L541" s="7"/>
      <c r="M541" s="8"/>
      <c r="N541" s="8"/>
      <c r="O541" s="8"/>
    </row>
    <row r="542" spans="3:15" ht="15.75" customHeight="1">
      <c r="C542" s="93"/>
      <c r="D542" s="93"/>
      <c r="E542" s="93"/>
      <c r="F542" s="93"/>
      <c r="G542" s="93"/>
      <c r="H542" s="93"/>
      <c r="I542" s="93"/>
      <c r="J542" s="93"/>
      <c r="L542" s="7"/>
      <c r="M542" s="8"/>
      <c r="N542" s="8"/>
      <c r="O542" s="8"/>
    </row>
    <row r="543" spans="3:15" ht="15.75" customHeight="1">
      <c r="C543" s="93"/>
      <c r="D543" s="93"/>
      <c r="E543" s="93"/>
      <c r="F543" s="93"/>
      <c r="G543" s="93"/>
      <c r="H543" s="93"/>
      <c r="I543" s="93"/>
      <c r="J543" s="93"/>
      <c r="L543" s="7"/>
      <c r="M543" s="8"/>
      <c r="N543" s="8"/>
      <c r="O543" s="8"/>
    </row>
    <row r="544" spans="3:15" ht="15.75" customHeight="1">
      <c r="C544" s="93"/>
      <c r="D544" s="93"/>
      <c r="E544" s="93"/>
      <c r="F544" s="93"/>
      <c r="G544" s="93"/>
      <c r="H544" s="93"/>
      <c r="I544" s="93"/>
      <c r="J544" s="93"/>
      <c r="L544" s="7"/>
      <c r="M544" s="8"/>
      <c r="N544" s="8"/>
      <c r="O544" s="8"/>
    </row>
    <row r="545" spans="3:15" ht="15.75" customHeight="1">
      <c r="C545" s="93"/>
      <c r="D545" s="93"/>
      <c r="E545" s="93"/>
      <c r="F545" s="93"/>
      <c r="G545" s="93"/>
      <c r="H545" s="93"/>
      <c r="I545" s="93"/>
      <c r="J545" s="93"/>
      <c r="L545" s="7"/>
      <c r="M545" s="8"/>
      <c r="N545" s="8"/>
      <c r="O545" s="8"/>
    </row>
    <row r="546" spans="3:15" ht="15.75" customHeight="1">
      <c r="C546" s="93"/>
      <c r="D546" s="93"/>
      <c r="E546" s="93"/>
      <c r="F546" s="93"/>
      <c r="G546" s="93"/>
      <c r="H546" s="93"/>
      <c r="I546" s="93"/>
      <c r="J546" s="93"/>
      <c r="L546" s="7"/>
      <c r="M546" s="8"/>
      <c r="N546" s="8"/>
      <c r="O546" s="8"/>
    </row>
    <row r="547" spans="3:15" ht="15.75" customHeight="1">
      <c r="C547" s="93"/>
      <c r="D547" s="93"/>
      <c r="E547" s="93"/>
      <c r="F547" s="93"/>
      <c r="G547" s="93"/>
      <c r="H547" s="93"/>
      <c r="I547" s="93"/>
      <c r="J547" s="93"/>
      <c r="L547" s="7"/>
      <c r="M547" s="8"/>
      <c r="N547" s="8"/>
      <c r="O547" s="8"/>
    </row>
    <row r="548" spans="3:15" ht="15.75" customHeight="1">
      <c r="C548" s="93"/>
      <c r="D548" s="93"/>
      <c r="E548" s="93"/>
      <c r="F548" s="93"/>
      <c r="G548" s="93"/>
      <c r="H548" s="93"/>
      <c r="I548" s="93"/>
      <c r="J548" s="93"/>
      <c r="L548" s="7"/>
      <c r="M548" s="8"/>
      <c r="N548" s="8"/>
      <c r="O548" s="8"/>
    </row>
    <row r="549" spans="3:15" ht="15.75" customHeight="1">
      <c r="C549" s="93"/>
      <c r="D549" s="93"/>
      <c r="E549" s="93"/>
      <c r="F549" s="93"/>
      <c r="G549" s="93"/>
      <c r="H549" s="93"/>
      <c r="I549" s="93"/>
      <c r="J549" s="93"/>
      <c r="L549" s="7"/>
      <c r="M549" s="8"/>
      <c r="N549" s="8"/>
      <c r="O549" s="8"/>
    </row>
    <row r="550" spans="3:15" ht="15.75" customHeight="1">
      <c r="C550" s="93"/>
      <c r="D550" s="93"/>
      <c r="E550" s="93"/>
      <c r="F550" s="93"/>
      <c r="G550" s="93"/>
      <c r="H550" s="93"/>
      <c r="I550" s="93"/>
      <c r="J550" s="93"/>
      <c r="L550" s="7"/>
      <c r="M550" s="8"/>
      <c r="N550" s="8"/>
      <c r="O550" s="8"/>
    </row>
    <row r="551" spans="3:15" ht="15.75" customHeight="1">
      <c r="C551" s="93"/>
      <c r="D551" s="93"/>
      <c r="E551" s="93"/>
      <c r="F551" s="93"/>
      <c r="G551" s="93"/>
      <c r="H551" s="93"/>
      <c r="I551" s="93"/>
      <c r="J551" s="93"/>
      <c r="L551" s="7"/>
      <c r="M551" s="8"/>
      <c r="N551" s="8"/>
      <c r="O551" s="8"/>
    </row>
    <row r="552" spans="3:15" ht="15.75" customHeight="1">
      <c r="C552" s="93"/>
      <c r="D552" s="93"/>
      <c r="E552" s="93"/>
      <c r="F552" s="93"/>
      <c r="G552" s="93"/>
      <c r="H552" s="93"/>
      <c r="I552" s="93"/>
      <c r="J552" s="93"/>
      <c r="L552" s="7"/>
      <c r="M552" s="8"/>
      <c r="N552" s="8"/>
      <c r="O552" s="8"/>
    </row>
    <row r="553" spans="3:15" ht="15.75" customHeight="1">
      <c r="C553" s="93"/>
      <c r="D553" s="93"/>
      <c r="E553" s="93"/>
      <c r="F553" s="93"/>
      <c r="G553" s="93"/>
      <c r="H553" s="93"/>
      <c r="I553" s="93"/>
      <c r="J553" s="93"/>
      <c r="L553" s="7"/>
      <c r="M553" s="8"/>
      <c r="N553" s="8"/>
      <c r="O553" s="8"/>
    </row>
    <row r="554" spans="3:15" ht="15.75" customHeight="1">
      <c r="C554" s="93"/>
      <c r="D554" s="93"/>
      <c r="E554" s="93"/>
      <c r="F554" s="93"/>
      <c r="G554" s="93"/>
      <c r="H554" s="93"/>
      <c r="I554" s="93"/>
      <c r="J554" s="93"/>
      <c r="L554" s="7"/>
      <c r="M554" s="8"/>
      <c r="N554" s="8"/>
      <c r="O554" s="8"/>
    </row>
    <row r="555" spans="3:15" ht="15.75" customHeight="1">
      <c r="C555" s="93"/>
      <c r="D555" s="93"/>
      <c r="E555" s="93"/>
      <c r="F555" s="93"/>
      <c r="G555" s="93"/>
      <c r="H555" s="93"/>
      <c r="I555" s="93"/>
      <c r="J555" s="93"/>
      <c r="L555" s="7"/>
      <c r="M555" s="8"/>
      <c r="N555" s="8"/>
      <c r="O555" s="8"/>
    </row>
    <row r="556" spans="3:15" ht="15.75" customHeight="1">
      <c r="C556" s="93"/>
      <c r="D556" s="93"/>
      <c r="E556" s="93"/>
      <c r="F556" s="93"/>
      <c r="G556" s="93"/>
      <c r="H556" s="93"/>
      <c r="I556" s="93"/>
      <c r="J556" s="93"/>
      <c r="L556" s="7"/>
      <c r="M556" s="8"/>
      <c r="N556" s="8"/>
      <c r="O556" s="8"/>
    </row>
    <row r="557" spans="3:15" ht="15.75" customHeight="1">
      <c r="C557" s="93"/>
      <c r="D557" s="93"/>
      <c r="E557" s="93"/>
      <c r="F557" s="93"/>
      <c r="G557" s="93"/>
      <c r="H557" s="93"/>
      <c r="I557" s="93"/>
      <c r="J557" s="93"/>
      <c r="L557" s="7"/>
      <c r="M557" s="8"/>
      <c r="N557" s="8"/>
      <c r="O557" s="8"/>
    </row>
    <row r="558" spans="3:15" ht="15.75" customHeight="1">
      <c r="C558" s="93"/>
      <c r="D558" s="93"/>
      <c r="E558" s="93"/>
      <c r="F558" s="93"/>
      <c r="G558" s="93"/>
      <c r="H558" s="93"/>
      <c r="I558" s="93"/>
      <c r="J558" s="93"/>
      <c r="L558" s="7"/>
      <c r="M558" s="8"/>
      <c r="N558" s="8"/>
      <c r="O558" s="8"/>
    </row>
    <row r="559" spans="3:15" ht="15.75" customHeight="1">
      <c r="C559" s="93"/>
      <c r="D559" s="93"/>
      <c r="E559" s="93"/>
      <c r="F559" s="93"/>
      <c r="G559" s="93"/>
      <c r="H559" s="93"/>
      <c r="I559" s="93"/>
      <c r="J559" s="93"/>
      <c r="L559" s="7"/>
      <c r="M559" s="8"/>
      <c r="N559" s="8"/>
      <c r="O559" s="8"/>
    </row>
    <row r="560" spans="3:15" ht="15.75" customHeight="1">
      <c r="C560" s="93"/>
      <c r="D560" s="93"/>
      <c r="E560" s="93"/>
      <c r="F560" s="93"/>
      <c r="G560" s="93"/>
      <c r="H560" s="93"/>
      <c r="I560" s="93"/>
      <c r="J560" s="93"/>
      <c r="L560" s="7"/>
      <c r="M560" s="8"/>
      <c r="N560" s="8"/>
      <c r="O560" s="8"/>
    </row>
    <row r="561" spans="3:15" ht="15.75" customHeight="1">
      <c r="C561" s="93"/>
      <c r="D561" s="93"/>
      <c r="E561" s="93"/>
      <c r="F561" s="93"/>
      <c r="G561" s="93"/>
      <c r="H561" s="93"/>
      <c r="I561" s="93"/>
      <c r="J561" s="93"/>
      <c r="L561" s="7"/>
      <c r="M561" s="8"/>
      <c r="N561" s="8"/>
      <c r="O561" s="8"/>
    </row>
    <row r="562" spans="3:15" ht="15.75" customHeight="1">
      <c r="C562" s="93"/>
      <c r="D562" s="93"/>
      <c r="E562" s="93"/>
      <c r="F562" s="93"/>
      <c r="G562" s="93"/>
      <c r="H562" s="93"/>
      <c r="I562" s="93"/>
      <c r="J562" s="93"/>
      <c r="L562" s="7"/>
      <c r="M562" s="8"/>
      <c r="N562" s="8"/>
      <c r="O562" s="8"/>
    </row>
    <row r="563" spans="3:15" ht="15.75" customHeight="1">
      <c r="C563" s="93"/>
      <c r="D563" s="93"/>
      <c r="E563" s="93"/>
      <c r="F563" s="93"/>
      <c r="G563" s="93"/>
      <c r="H563" s="93"/>
      <c r="I563" s="93"/>
      <c r="J563" s="93"/>
      <c r="L563" s="7"/>
      <c r="M563" s="8"/>
      <c r="N563" s="8"/>
      <c r="O563" s="8"/>
    </row>
    <row r="564" spans="3:15" ht="15.75" customHeight="1">
      <c r="C564" s="93"/>
      <c r="D564" s="93"/>
      <c r="E564" s="93"/>
      <c r="F564" s="93"/>
      <c r="G564" s="93"/>
      <c r="H564" s="93"/>
      <c r="I564" s="93"/>
      <c r="J564" s="93"/>
      <c r="L564" s="7"/>
      <c r="M564" s="8"/>
      <c r="N564" s="8"/>
      <c r="O564" s="8"/>
    </row>
    <row r="565" spans="3:15" ht="15.75" customHeight="1">
      <c r="C565" s="93"/>
      <c r="D565" s="93"/>
      <c r="E565" s="93"/>
      <c r="F565" s="93"/>
      <c r="G565" s="93"/>
      <c r="H565" s="93"/>
      <c r="I565" s="93"/>
      <c r="J565" s="93"/>
      <c r="L565" s="7"/>
      <c r="M565" s="8"/>
      <c r="N565" s="8"/>
      <c r="O565" s="8"/>
    </row>
    <row r="566" spans="3:15" ht="15.75" customHeight="1">
      <c r="C566" s="93"/>
      <c r="D566" s="93"/>
      <c r="E566" s="93"/>
      <c r="F566" s="93"/>
      <c r="G566" s="93"/>
      <c r="H566" s="93"/>
      <c r="I566" s="93"/>
      <c r="J566" s="93"/>
      <c r="L566" s="7"/>
      <c r="M566" s="8"/>
      <c r="N566" s="8"/>
      <c r="O566" s="8"/>
    </row>
    <row r="567" spans="3:15" ht="15.75" customHeight="1">
      <c r="C567" s="93"/>
      <c r="D567" s="93"/>
      <c r="E567" s="93"/>
      <c r="F567" s="93"/>
      <c r="G567" s="93"/>
      <c r="H567" s="93"/>
      <c r="I567" s="93"/>
      <c r="J567" s="93"/>
      <c r="L567" s="7"/>
      <c r="M567" s="8"/>
      <c r="N567" s="8"/>
      <c r="O567" s="8"/>
    </row>
    <row r="568" spans="3:15" ht="15.75" customHeight="1">
      <c r="C568" s="93"/>
      <c r="D568" s="93"/>
      <c r="E568" s="93"/>
      <c r="F568" s="93"/>
      <c r="G568" s="93"/>
      <c r="H568" s="93"/>
      <c r="I568" s="93"/>
      <c r="J568" s="93"/>
      <c r="L568" s="7"/>
      <c r="M568" s="8"/>
      <c r="N568" s="8"/>
      <c r="O568" s="8"/>
    </row>
    <row r="569" spans="3:15" ht="15.75" customHeight="1">
      <c r="C569" s="93"/>
      <c r="D569" s="93"/>
      <c r="E569" s="93"/>
      <c r="F569" s="93"/>
      <c r="G569" s="93"/>
      <c r="H569" s="93"/>
      <c r="I569" s="93"/>
      <c r="J569" s="93"/>
      <c r="L569" s="7"/>
      <c r="M569" s="8"/>
      <c r="N569" s="8"/>
      <c r="O569" s="8"/>
    </row>
    <row r="570" spans="3:15" ht="15.75" customHeight="1">
      <c r="C570" s="93"/>
      <c r="D570" s="93"/>
      <c r="E570" s="93"/>
      <c r="F570" s="93"/>
      <c r="G570" s="93"/>
      <c r="H570" s="93"/>
      <c r="I570" s="93"/>
      <c r="J570" s="93"/>
      <c r="L570" s="7"/>
      <c r="M570" s="8"/>
      <c r="N570" s="8"/>
      <c r="O570" s="8"/>
    </row>
    <row r="571" spans="3:15" ht="15.75" customHeight="1">
      <c r="C571" s="93"/>
      <c r="D571" s="93"/>
      <c r="E571" s="93"/>
      <c r="F571" s="93"/>
      <c r="G571" s="93"/>
      <c r="H571" s="93"/>
      <c r="I571" s="93"/>
      <c r="J571" s="93"/>
      <c r="L571" s="7"/>
      <c r="M571" s="8"/>
      <c r="N571" s="8"/>
      <c r="O571" s="8"/>
    </row>
    <row r="572" spans="3:15" ht="15.75" customHeight="1">
      <c r="C572" s="93"/>
      <c r="D572" s="93"/>
      <c r="E572" s="93"/>
      <c r="F572" s="93"/>
      <c r="G572" s="93"/>
      <c r="H572" s="93"/>
      <c r="I572" s="93"/>
      <c r="J572" s="93"/>
      <c r="L572" s="7"/>
      <c r="M572" s="8"/>
      <c r="N572" s="8"/>
      <c r="O572" s="8"/>
    </row>
    <row r="573" spans="3:15" ht="15.75" customHeight="1">
      <c r="C573" s="93"/>
      <c r="D573" s="93"/>
      <c r="E573" s="93"/>
      <c r="F573" s="93"/>
      <c r="G573" s="93"/>
      <c r="H573" s="93"/>
      <c r="I573" s="93"/>
      <c r="J573" s="93"/>
      <c r="L573" s="7"/>
      <c r="M573" s="8"/>
      <c r="N573" s="8"/>
      <c r="O573" s="8"/>
    </row>
    <row r="574" spans="3:15" ht="15.75" customHeight="1">
      <c r="C574" s="93"/>
      <c r="D574" s="93"/>
      <c r="E574" s="93"/>
      <c r="F574" s="93"/>
      <c r="G574" s="93"/>
      <c r="H574" s="93"/>
      <c r="I574" s="93"/>
      <c r="J574" s="93"/>
      <c r="L574" s="7"/>
      <c r="M574" s="8"/>
      <c r="N574" s="8"/>
      <c r="O574" s="8"/>
    </row>
    <row r="575" spans="3:15" ht="15.75" customHeight="1">
      <c r="C575" s="93"/>
      <c r="D575" s="93"/>
      <c r="E575" s="93"/>
      <c r="F575" s="93"/>
      <c r="G575" s="93"/>
      <c r="H575" s="93"/>
      <c r="I575" s="93"/>
      <c r="J575" s="93"/>
      <c r="L575" s="7"/>
      <c r="M575" s="8"/>
      <c r="N575" s="8"/>
      <c r="O575" s="8"/>
    </row>
    <row r="576" spans="3:15" ht="15.75" customHeight="1">
      <c r="C576" s="93"/>
      <c r="D576" s="93"/>
      <c r="E576" s="93"/>
      <c r="F576" s="93"/>
      <c r="G576" s="93"/>
      <c r="H576" s="93"/>
      <c r="I576" s="93"/>
      <c r="J576" s="93"/>
      <c r="L576" s="7"/>
      <c r="M576" s="8"/>
      <c r="N576" s="8"/>
      <c r="O576" s="8"/>
    </row>
    <row r="577" spans="3:15" ht="15.75" customHeight="1">
      <c r="C577" s="93"/>
      <c r="D577" s="93"/>
      <c r="E577" s="93"/>
      <c r="F577" s="93"/>
      <c r="G577" s="93"/>
      <c r="H577" s="93"/>
      <c r="I577" s="93"/>
      <c r="J577" s="93"/>
      <c r="L577" s="7"/>
      <c r="M577" s="8"/>
      <c r="N577" s="8"/>
      <c r="O577" s="8"/>
    </row>
    <row r="578" spans="3:15" ht="15.75" customHeight="1">
      <c r="C578" s="93"/>
      <c r="D578" s="93"/>
      <c r="E578" s="93"/>
      <c r="F578" s="93"/>
      <c r="G578" s="93"/>
      <c r="H578" s="93"/>
      <c r="I578" s="93"/>
      <c r="J578" s="93"/>
      <c r="L578" s="7"/>
      <c r="M578" s="8"/>
      <c r="N578" s="8"/>
      <c r="O578" s="8"/>
    </row>
    <row r="579" spans="3:15" ht="15.75" customHeight="1">
      <c r="C579" s="93"/>
      <c r="D579" s="93"/>
      <c r="E579" s="93"/>
      <c r="F579" s="93"/>
      <c r="G579" s="93"/>
      <c r="H579" s="93"/>
      <c r="I579" s="93"/>
      <c r="J579" s="93"/>
      <c r="L579" s="7"/>
      <c r="M579" s="8"/>
      <c r="N579" s="8"/>
      <c r="O579" s="8"/>
    </row>
    <row r="580" spans="3:15" ht="15.75" customHeight="1">
      <c r="C580" s="93"/>
      <c r="D580" s="93"/>
      <c r="E580" s="93"/>
      <c r="F580" s="93"/>
      <c r="G580" s="93"/>
      <c r="H580" s="93"/>
      <c r="I580" s="93"/>
      <c r="J580" s="93"/>
      <c r="L580" s="7"/>
      <c r="M580" s="8"/>
      <c r="N580" s="8"/>
      <c r="O580" s="8"/>
    </row>
    <row r="581" spans="3:15" ht="15.75" customHeight="1">
      <c r="C581" s="93"/>
      <c r="D581" s="93"/>
      <c r="E581" s="93"/>
      <c r="F581" s="93"/>
      <c r="G581" s="93"/>
      <c r="H581" s="93"/>
      <c r="I581" s="93"/>
      <c r="J581" s="93"/>
      <c r="L581" s="7"/>
      <c r="M581" s="8"/>
      <c r="N581" s="8"/>
      <c r="O581" s="8"/>
    </row>
    <row r="582" spans="3:15" ht="15.75" customHeight="1">
      <c r="C582" s="93"/>
      <c r="D582" s="93"/>
      <c r="E582" s="93"/>
      <c r="F582" s="93"/>
      <c r="G582" s="93"/>
      <c r="H582" s="93"/>
      <c r="I582" s="93"/>
      <c r="J582" s="93"/>
      <c r="L582" s="7"/>
      <c r="M582" s="8"/>
      <c r="N582" s="8"/>
      <c r="O582" s="8"/>
    </row>
    <row r="583" spans="3:15" ht="15.75" customHeight="1">
      <c r="C583" s="93"/>
      <c r="D583" s="93"/>
      <c r="E583" s="93"/>
      <c r="F583" s="93"/>
      <c r="G583" s="93"/>
      <c r="H583" s="93"/>
      <c r="I583" s="93"/>
      <c r="J583" s="93"/>
      <c r="L583" s="7"/>
      <c r="M583" s="8"/>
      <c r="N583" s="8"/>
      <c r="O583" s="8"/>
    </row>
    <row r="584" spans="3:15" ht="15.75" customHeight="1">
      <c r="C584" s="93"/>
      <c r="D584" s="93"/>
      <c r="E584" s="93"/>
      <c r="F584" s="93"/>
      <c r="G584" s="93"/>
      <c r="H584" s="93"/>
      <c r="I584" s="93"/>
      <c r="J584" s="93"/>
      <c r="L584" s="7"/>
      <c r="M584" s="8"/>
      <c r="N584" s="8"/>
      <c r="O584" s="8"/>
    </row>
    <row r="585" spans="3:15" ht="15.75" customHeight="1">
      <c r="C585" s="93"/>
      <c r="D585" s="93"/>
      <c r="E585" s="93"/>
      <c r="F585" s="93"/>
      <c r="G585" s="93"/>
      <c r="H585" s="93"/>
      <c r="I585" s="93"/>
      <c r="J585" s="93"/>
      <c r="L585" s="7"/>
      <c r="M585" s="8"/>
      <c r="N585" s="8"/>
      <c r="O585" s="8"/>
    </row>
    <row r="586" spans="3:15" ht="15.75" customHeight="1">
      <c r="C586" s="93"/>
      <c r="D586" s="93"/>
      <c r="E586" s="93"/>
      <c r="F586" s="93"/>
      <c r="G586" s="93"/>
      <c r="H586" s="93"/>
      <c r="I586" s="93"/>
      <c r="J586" s="93"/>
      <c r="L586" s="7"/>
      <c r="M586" s="8"/>
      <c r="N586" s="8"/>
      <c r="O586" s="8"/>
    </row>
    <row r="587" spans="3:15" ht="15.75" customHeight="1">
      <c r="C587" s="93"/>
      <c r="D587" s="93"/>
      <c r="E587" s="93"/>
      <c r="F587" s="93"/>
      <c r="G587" s="93"/>
      <c r="H587" s="93"/>
      <c r="I587" s="93"/>
      <c r="J587" s="93"/>
      <c r="L587" s="7"/>
      <c r="M587" s="8"/>
      <c r="N587" s="8"/>
      <c r="O587" s="8"/>
    </row>
    <row r="588" spans="3:15" ht="15.75" customHeight="1">
      <c r="C588" s="93"/>
      <c r="D588" s="93"/>
      <c r="E588" s="93"/>
      <c r="F588" s="93"/>
      <c r="G588" s="93"/>
      <c r="H588" s="93"/>
      <c r="I588" s="93"/>
      <c r="J588" s="93"/>
      <c r="L588" s="7"/>
      <c r="M588" s="8"/>
      <c r="N588" s="8"/>
      <c r="O588" s="8"/>
    </row>
    <row r="589" spans="3:15" ht="15.75" customHeight="1">
      <c r="C589" s="93"/>
      <c r="D589" s="93"/>
      <c r="E589" s="93"/>
      <c r="F589" s="93"/>
      <c r="G589" s="93"/>
      <c r="H589" s="93"/>
      <c r="I589" s="93"/>
      <c r="J589" s="93"/>
      <c r="L589" s="7"/>
      <c r="M589" s="8"/>
      <c r="N589" s="8"/>
      <c r="O589" s="8"/>
    </row>
    <row r="590" spans="3:15" ht="15.75" customHeight="1">
      <c r="C590" s="93"/>
      <c r="D590" s="93"/>
      <c r="E590" s="93"/>
      <c r="F590" s="93"/>
      <c r="G590" s="93"/>
      <c r="H590" s="93"/>
      <c r="I590" s="93"/>
      <c r="J590" s="93"/>
      <c r="L590" s="7"/>
      <c r="M590" s="8"/>
      <c r="N590" s="8"/>
      <c r="O590" s="8"/>
    </row>
    <row r="591" spans="3:15" ht="15.75" customHeight="1">
      <c r="C591" s="93"/>
      <c r="D591" s="93"/>
      <c r="E591" s="93"/>
      <c r="F591" s="93"/>
      <c r="G591" s="93"/>
      <c r="H591" s="93"/>
      <c r="I591" s="93"/>
      <c r="J591" s="93"/>
      <c r="L591" s="7"/>
      <c r="M591" s="8"/>
      <c r="N591" s="8"/>
      <c r="O591" s="8"/>
    </row>
    <row r="592" spans="3:15" ht="15.75" customHeight="1">
      <c r="C592" s="93"/>
      <c r="D592" s="93"/>
      <c r="E592" s="93"/>
      <c r="F592" s="93"/>
      <c r="G592" s="93"/>
      <c r="H592" s="93"/>
      <c r="I592" s="93"/>
      <c r="J592" s="93"/>
      <c r="L592" s="7"/>
      <c r="M592" s="8"/>
      <c r="N592" s="8"/>
      <c r="O592" s="8"/>
    </row>
    <row r="593" spans="3:15" ht="15.75" customHeight="1">
      <c r="C593" s="93"/>
      <c r="D593" s="93"/>
      <c r="E593" s="93"/>
      <c r="F593" s="93"/>
      <c r="G593" s="93"/>
      <c r="H593" s="93"/>
      <c r="I593" s="93"/>
      <c r="J593" s="93"/>
      <c r="L593" s="7"/>
      <c r="M593" s="8"/>
      <c r="N593" s="8"/>
      <c r="O593" s="8"/>
    </row>
    <row r="594" spans="3:15" ht="15.75" customHeight="1">
      <c r="C594" s="93"/>
      <c r="D594" s="93"/>
      <c r="E594" s="93"/>
      <c r="F594" s="93"/>
      <c r="G594" s="93"/>
      <c r="H594" s="93"/>
      <c r="I594" s="93"/>
      <c r="J594" s="93"/>
      <c r="L594" s="7"/>
      <c r="M594" s="8"/>
      <c r="N594" s="8"/>
      <c r="O594" s="8"/>
    </row>
    <row r="595" spans="3:15" ht="15.75" customHeight="1">
      <c r="C595" s="93"/>
      <c r="D595" s="93"/>
      <c r="E595" s="93"/>
      <c r="F595" s="93"/>
      <c r="G595" s="93"/>
      <c r="H595" s="93"/>
      <c r="I595" s="93"/>
      <c r="J595" s="93"/>
      <c r="L595" s="7"/>
      <c r="M595" s="8"/>
      <c r="N595" s="8"/>
      <c r="O595" s="8"/>
    </row>
    <row r="596" spans="3:15" ht="15.75" customHeight="1">
      <c r="C596" s="93"/>
      <c r="D596" s="93"/>
      <c r="E596" s="93"/>
      <c r="F596" s="93"/>
      <c r="G596" s="93"/>
      <c r="H596" s="93"/>
      <c r="I596" s="93"/>
      <c r="J596" s="93"/>
      <c r="L596" s="7"/>
      <c r="M596" s="8"/>
      <c r="N596" s="8"/>
      <c r="O596" s="8"/>
    </row>
    <row r="597" spans="3:15" ht="15.75" customHeight="1">
      <c r="C597" s="93"/>
      <c r="D597" s="93"/>
      <c r="E597" s="93"/>
      <c r="F597" s="93"/>
      <c r="G597" s="93"/>
      <c r="H597" s="93"/>
      <c r="I597" s="93"/>
      <c r="J597" s="93"/>
      <c r="L597" s="7"/>
      <c r="M597" s="8"/>
      <c r="N597" s="8"/>
      <c r="O597" s="8"/>
    </row>
    <row r="598" spans="3:15" ht="15.75" customHeight="1">
      <c r="C598" s="93"/>
      <c r="D598" s="93"/>
      <c r="E598" s="93"/>
      <c r="F598" s="93"/>
      <c r="G598" s="93"/>
      <c r="H598" s="93"/>
      <c r="I598" s="93"/>
      <c r="J598" s="93"/>
      <c r="L598" s="7"/>
      <c r="M598" s="8"/>
      <c r="N598" s="8"/>
      <c r="O598" s="8"/>
    </row>
    <row r="599" spans="3:15" ht="15.75" customHeight="1">
      <c r="C599" s="93"/>
      <c r="D599" s="93"/>
      <c r="E599" s="93"/>
      <c r="F599" s="93"/>
      <c r="G599" s="93"/>
      <c r="H599" s="93"/>
      <c r="I599" s="93"/>
      <c r="J599" s="93"/>
      <c r="L599" s="7"/>
      <c r="M599" s="8"/>
      <c r="N599" s="8"/>
      <c r="O599" s="8"/>
    </row>
    <row r="600" spans="3:15" ht="15.75" customHeight="1">
      <c r="C600" s="93"/>
      <c r="D600" s="93"/>
      <c r="E600" s="93"/>
      <c r="F600" s="93"/>
      <c r="G600" s="93"/>
      <c r="H600" s="93"/>
      <c r="I600" s="93"/>
      <c r="J600" s="93"/>
      <c r="L600" s="7"/>
      <c r="M600" s="8"/>
      <c r="N600" s="8"/>
      <c r="O600" s="8"/>
    </row>
    <row r="601" spans="3:15" ht="15.75" customHeight="1">
      <c r="C601" s="93"/>
      <c r="D601" s="93"/>
      <c r="E601" s="93"/>
      <c r="F601" s="93"/>
      <c r="G601" s="93"/>
      <c r="H601" s="93"/>
      <c r="I601" s="93"/>
      <c r="J601" s="93"/>
      <c r="L601" s="7"/>
      <c r="M601" s="8"/>
      <c r="N601" s="8"/>
      <c r="O601" s="8"/>
    </row>
    <row r="602" spans="3:15" ht="15.75" customHeight="1">
      <c r="C602" s="93"/>
      <c r="D602" s="93"/>
      <c r="E602" s="93"/>
      <c r="F602" s="93"/>
      <c r="G602" s="93"/>
      <c r="H602" s="93"/>
      <c r="I602" s="93"/>
      <c r="J602" s="93"/>
      <c r="L602" s="7"/>
      <c r="M602" s="8"/>
      <c r="N602" s="8"/>
      <c r="O602" s="8"/>
    </row>
    <row r="603" spans="3:15" ht="15.75" customHeight="1">
      <c r="C603" s="93"/>
      <c r="D603" s="93"/>
      <c r="E603" s="93"/>
      <c r="F603" s="93"/>
      <c r="G603" s="93"/>
      <c r="H603" s="93"/>
      <c r="I603" s="93"/>
      <c r="J603" s="93"/>
      <c r="L603" s="7"/>
      <c r="M603" s="8"/>
      <c r="N603" s="8"/>
      <c r="O603" s="8"/>
    </row>
    <row r="604" spans="3:15" ht="15.75" customHeight="1">
      <c r="C604" s="93"/>
      <c r="D604" s="93"/>
      <c r="E604" s="93"/>
      <c r="F604" s="93"/>
      <c r="G604" s="93"/>
      <c r="H604" s="93"/>
      <c r="I604" s="93"/>
      <c r="J604" s="93"/>
      <c r="L604" s="7"/>
      <c r="M604" s="8"/>
      <c r="N604" s="8"/>
      <c r="O604" s="8"/>
    </row>
    <row r="605" spans="3:15" ht="15.75" customHeight="1">
      <c r="C605" s="93"/>
      <c r="D605" s="93"/>
      <c r="E605" s="93"/>
      <c r="F605" s="93"/>
      <c r="G605" s="93"/>
      <c r="H605" s="93"/>
      <c r="I605" s="93"/>
      <c r="J605" s="93"/>
      <c r="L605" s="7"/>
      <c r="M605" s="8"/>
      <c r="N605" s="8"/>
      <c r="O605" s="8"/>
    </row>
    <row r="606" spans="3:15" ht="15.75" customHeight="1">
      <c r="C606" s="93"/>
      <c r="D606" s="93"/>
      <c r="E606" s="93"/>
      <c r="F606" s="93"/>
      <c r="G606" s="93"/>
      <c r="H606" s="93"/>
      <c r="I606" s="93"/>
      <c r="J606" s="93"/>
      <c r="L606" s="7"/>
      <c r="M606" s="8"/>
      <c r="N606" s="8"/>
      <c r="O606" s="8"/>
    </row>
    <row r="607" spans="3:15" ht="15.75" customHeight="1">
      <c r="C607" s="93"/>
      <c r="D607" s="93"/>
      <c r="E607" s="93"/>
      <c r="F607" s="93"/>
      <c r="G607" s="93"/>
      <c r="H607" s="93"/>
      <c r="I607" s="93"/>
      <c r="J607" s="93"/>
      <c r="L607" s="7"/>
      <c r="M607" s="8"/>
      <c r="N607" s="8"/>
      <c r="O607" s="8"/>
    </row>
    <row r="608" spans="3:15" ht="15.75" customHeight="1">
      <c r="C608" s="93"/>
      <c r="D608" s="93"/>
      <c r="E608" s="93"/>
      <c r="F608" s="93"/>
      <c r="G608" s="93"/>
      <c r="H608" s="93"/>
      <c r="I608" s="93"/>
      <c r="J608" s="93"/>
      <c r="L608" s="7"/>
      <c r="M608" s="8"/>
      <c r="N608" s="8"/>
      <c r="O608" s="8"/>
    </row>
    <row r="609" spans="3:15" ht="15.75" customHeight="1">
      <c r="C609" s="93"/>
      <c r="D609" s="93"/>
      <c r="E609" s="93"/>
      <c r="F609" s="93"/>
      <c r="G609" s="93"/>
      <c r="H609" s="93"/>
      <c r="I609" s="93"/>
      <c r="J609" s="93"/>
      <c r="L609" s="7"/>
      <c r="M609" s="8"/>
      <c r="N609" s="8"/>
      <c r="O609" s="8"/>
    </row>
    <row r="610" spans="3:15" ht="15.75" customHeight="1">
      <c r="C610" s="93"/>
      <c r="D610" s="93"/>
      <c r="E610" s="93"/>
      <c r="F610" s="93"/>
      <c r="G610" s="93"/>
      <c r="H610" s="93"/>
      <c r="I610" s="93"/>
      <c r="J610" s="93"/>
      <c r="L610" s="7"/>
      <c r="M610" s="8"/>
      <c r="N610" s="8"/>
      <c r="O610" s="8"/>
    </row>
    <row r="611" spans="3:15" ht="15.75" customHeight="1">
      <c r="C611" s="93"/>
      <c r="D611" s="93"/>
      <c r="E611" s="93"/>
      <c r="F611" s="93"/>
      <c r="G611" s="93"/>
      <c r="H611" s="93"/>
      <c r="I611" s="93"/>
      <c r="J611" s="93"/>
      <c r="L611" s="7"/>
      <c r="M611" s="8"/>
      <c r="N611" s="8"/>
      <c r="O611" s="8"/>
    </row>
    <row r="612" spans="3:15" ht="15.75" customHeight="1">
      <c r="C612" s="93"/>
      <c r="D612" s="93"/>
      <c r="E612" s="93"/>
      <c r="F612" s="93"/>
      <c r="G612" s="93"/>
      <c r="H612" s="93"/>
      <c r="I612" s="93"/>
      <c r="J612" s="93"/>
      <c r="L612" s="7"/>
      <c r="M612" s="8"/>
      <c r="N612" s="8"/>
      <c r="O612" s="8"/>
    </row>
    <row r="613" spans="3:15" ht="15.75" customHeight="1">
      <c r="C613" s="93"/>
      <c r="D613" s="93"/>
      <c r="E613" s="93"/>
      <c r="F613" s="93"/>
      <c r="G613" s="93"/>
      <c r="H613" s="93"/>
      <c r="I613" s="93"/>
      <c r="J613" s="93"/>
      <c r="L613" s="7"/>
      <c r="M613" s="8"/>
      <c r="N613" s="8"/>
      <c r="O613" s="8"/>
    </row>
    <row r="614" spans="3:15" ht="15.75" customHeight="1">
      <c r="C614" s="93"/>
      <c r="D614" s="93"/>
      <c r="E614" s="93"/>
      <c r="F614" s="93"/>
      <c r="G614" s="93"/>
      <c r="H614" s="93"/>
      <c r="I614" s="93"/>
      <c r="J614" s="93"/>
      <c r="L614" s="7"/>
      <c r="M614" s="8"/>
      <c r="N614" s="8"/>
      <c r="O614" s="8"/>
    </row>
    <row r="615" spans="3:15" ht="15.75" customHeight="1">
      <c r="C615" s="93"/>
      <c r="D615" s="93"/>
      <c r="E615" s="93"/>
      <c r="F615" s="93"/>
      <c r="G615" s="93"/>
      <c r="H615" s="93"/>
      <c r="I615" s="93"/>
      <c r="J615" s="93"/>
      <c r="L615" s="7"/>
      <c r="M615" s="8"/>
      <c r="N615" s="8"/>
      <c r="O615" s="8"/>
    </row>
    <row r="616" spans="3:15" ht="15.75" customHeight="1">
      <c r="C616" s="93"/>
      <c r="D616" s="93"/>
      <c r="E616" s="93"/>
      <c r="F616" s="93"/>
      <c r="G616" s="93"/>
      <c r="H616" s="93"/>
      <c r="I616" s="93"/>
      <c r="J616" s="93"/>
      <c r="L616" s="7"/>
      <c r="M616" s="8"/>
      <c r="N616" s="8"/>
      <c r="O616" s="8"/>
    </row>
    <row r="617" spans="3:15" ht="15.75" customHeight="1">
      <c r="C617" s="93"/>
      <c r="D617" s="93"/>
      <c r="E617" s="93"/>
      <c r="F617" s="93"/>
      <c r="G617" s="93"/>
      <c r="H617" s="93"/>
      <c r="I617" s="93"/>
      <c r="J617" s="93"/>
      <c r="L617" s="7"/>
      <c r="M617" s="8"/>
      <c r="N617" s="8"/>
      <c r="O617" s="8"/>
    </row>
    <row r="618" spans="3:15" ht="15.75" customHeight="1">
      <c r="C618" s="93"/>
      <c r="D618" s="93"/>
      <c r="E618" s="93"/>
      <c r="F618" s="93"/>
      <c r="G618" s="93"/>
      <c r="H618" s="93"/>
      <c r="I618" s="93"/>
      <c r="J618" s="93"/>
      <c r="L618" s="7"/>
      <c r="M618" s="8"/>
      <c r="N618" s="8"/>
      <c r="O618" s="8"/>
    </row>
    <row r="619" spans="3:15" ht="15.75" customHeight="1">
      <c r="C619" s="93"/>
      <c r="D619" s="93"/>
      <c r="E619" s="93"/>
      <c r="F619" s="93"/>
      <c r="G619" s="93"/>
      <c r="H619" s="93"/>
      <c r="I619" s="93"/>
      <c r="J619" s="93"/>
      <c r="L619" s="7"/>
      <c r="M619" s="8"/>
      <c r="N619" s="8"/>
      <c r="O619" s="8"/>
    </row>
    <row r="620" spans="3:15" ht="15.75" customHeight="1">
      <c r="C620" s="93"/>
      <c r="D620" s="93"/>
      <c r="E620" s="93"/>
      <c r="F620" s="93"/>
      <c r="G620" s="93"/>
      <c r="H620" s="93"/>
      <c r="I620" s="93"/>
      <c r="J620" s="93"/>
      <c r="L620" s="7"/>
      <c r="M620" s="8"/>
      <c r="N620" s="8"/>
      <c r="O620" s="8"/>
    </row>
    <row r="621" spans="3:15" ht="15.75" customHeight="1">
      <c r="C621" s="93"/>
      <c r="D621" s="93"/>
      <c r="E621" s="93"/>
      <c r="F621" s="93"/>
      <c r="G621" s="93"/>
      <c r="H621" s="93"/>
      <c r="I621" s="93"/>
      <c r="J621" s="93"/>
      <c r="L621" s="7"/>
      <c r="M621" s="8"/>
      <c r="N621" s="8"/>
      <c r="O621" s="8"/>
    </row>
    <row r="622" spans="3:15" ht="15.75" customHeight="1">
      <c r="C622" s="93"/>
      <c r="D622" s="93"/>
      <c r="E622" s="93"/>
      <c r="F622" s="93"/>
      <c r="G622" s="93"/>
      <c r="H622" s="93"/>
      <c r="I622" s="93"/>
      <c r="J622" s="93"/>
      <c r="L622" s="7"/>
      <c r="M622" s="8"/>
      <c r="N622" s="8"/>
      <c r="O622" s="8"/>
    </row>
    <row r="623" spans="3:15" ht="15.75" customHeight="1">
      <c r="C623" s="93"/>
      <c r="D623" s="93"/>
      <c r="E623" s="93"/>
      <c r="F623" s="93"/>
      <c r="G623" s="93"/>
      <c r="H623" s="93"/>
      <c r="I623" s="93"/>
      <c r="J623" s="93"/>
      <c r="L623" s="7"/>
      <c r="M623" s="8"/>
      <c r="N623" s="8"/>
      <c r="O623" s="8"/>
    </row>
    <row r="624" spans="3:15" ht="15.75" customHeight="1">
      <c r="C624" s="93"/>
      <c r="D624" s="93"/>
      <c r="E624" s="93"/>
      <c r="F624" s="93"/>
      <c r="G624" s="93"/>
      <c r="H624" s="93"/>
      <c r="I624" s="93"/>
      <c r="J624" s="93"/>
      <c r="L624" s="7"/>
      <c r="M624" s="8"/>
      <c r="N624" s="8"/>
      <c r="O624" s="8"/>
    </row>
    <row r="625" spans="3:15" ht="15.75" customHeight="1">
      <c r="C625" s="93"/>
      <c r="D625" s="93"/>
      <c r="E625" s="93"/>
      <c r="F625" s="93"/>
      <c r="G625" s="93"/>
      <c r="H625" s="93"/>
      <c r="I625" s="93"/>
      <c r="J625" s="93"/>
      <c r="L625" s="7"/>
      <c r="M625" s="8"/>
      <c r="N625" s="8"/>
      <c r="O625" s="8"/>
    </row>
    <row r="626" spans="3:15" ht="15.75" customHeight="1">
      <c r="C626" s="93"/>
      <c r="D626" s="93"/>
      <c r="E626" s="93"/>
      <c r="F626" s="93"/>
      <c r="G626" s="93"/>
      <c r="H626" s="93"/>
      <c r="I626" s="93"/>
      <c r="J626" s="93"/>
      <c r="L626" s="7"/>
      <c r="M626" s="8"/>
      <c r="N626" s="8"/>
      <c r="O626" s="8"/>
    </row>
    <row r="627" spans="3:15" ht="15.75" customHeight="1">
      <c r="C627" s="93"/>
      <c r="D627" s="93"/>
      <c r="E627" s="93"/>
      <c r="F627" s="93"/>
      <c r="G627" s="93"/>
      <c r="H627" s="93"/>
      <c r="I627" s="93"/>
      <c r="J627" s="93"/>
      <c r="L627" s="7"/>
      <c r="M627" s="8"/>
      <c r="N627" s="8"/>
      <c r="O627" s="8"/>
    </row>
    <row r="628" spans="3:15" ht="15.75" customHeight="1">
      <c r="C628" s="93"/>
      <c r="D628" s="93"/>
      <c r="E628" s="93"/>
      <c r="F628" s="93"/>
      <c r="G628" s="93"/>
      <c r="H628" s="93"/>
      <c r="I628" s="93"/>
      <c r="J628" s="93"/>
      <c r="L628" s="7"/>
      <c r="M628" s="8"/>
      <c r="N628" s="8"/>
      <c r="O628" s="8"/>
    </row>
    <row r="629" spans="3:15" ht="15.75" customHeight="1">
      <c r="C629" s="93"/>
      <c r="D629" s="93"/>
      <c r="E629" s="93"/>
      <c r="F629" s="93"/>
      <c r="G629" s="93"/>
      <c r="H629" s="93"/>
      <c r="I629" s="93"/>
      <c r="J629" s="93"/>
      <c r="L629" s="7"/>
      <c r="M629" s="8"/>
      <c r="N629" s="8"/>
      <c r="O629" s="8"/>
    </row>
    <row r="630" spans="3:15" ht="15.75" customHeight="1">
      <c r="C630" s="93"/>
      <c r="D630" s="93"/>
      <c r="E630" s="93"/>
      <c r="F630" s="93"/>
      <c r="G630" s="93"/>
      <c r="H630" s="93"/>
      <c r="I630" s="93"/>
      <c r="J630" s="93"/>
      <c r="L630" s="7"/>
      <c r="M630" s="8"/>
      <c r="N630" s="8"/>
      <c r="O630" s="8"/>
    </row>
    <row r="631" spans="3:15" ht="15.75" customHeight="1">
      <c r="C631" s="93"/>
      <c r="D631" s="93"/>
      <c r="E631" s="93"/>
      <c r="F631" s="93"/>
      <c r="G631" s="93"/>
      <c r="H631" s="93"/>
      <c r="I631" s="93"/>
      <c r="J631" s="93"/>
      <c r="L631" s="7"/>
      <c r="M631" s="8"/>
      <c r="N631" s="8"/>
      <c r="O631" s="8"/>
    </row>
    <row r="632" spans="3:15" ht="15.75" customHeight="1">
      <c r="C632" s="93"/>
      <c r="D632" s="93"/>
      <c r="E632" s="93"/>
      <c r="F632" s="93"/>
      <c r="G632" s="93"/>
      <c r="H632" s="93"/>
      <c r="I632" s="93"/>
      <c r="J632" s="93"/>
      <c r="L632" s="7"/>
      <c r="M632" s="8"/>
      <c r="N632" s="8"/>
      <c r="O632" s="8"/>
    </row>
    <row r="633" spans="3:15" ht="15.75" customHeight="1">
      <c r="C633" s="93"/>
      <c r="D633" s="93"/>
      <c r="E633" s="93"/>
      <c r="F633" s="93"/>
      <c r="G633" s="93"/>
      <c r="H633" s="93"/>
      <c r="I633" s="93"/>
      <c r="J633" s="93"/>
      <c r="L633" s="7"/>
      <c r="M633" s="8"/>
      <c r="N633" s="8"/>
      <c r="O633" s="8"/>
    </row>
    <row r="634" spans="3:15" ht="15.75" customHeight="1">
      <c r="C634" s="93"/>
      <c r="D634" s="93"/>
      <c r="E634" s="93"/>
      <c r="F634" s="93"/>
      <c r="G634" s="93"/>
      <c r="H634" s="93"/>
      <c r="I634" s="93"/>
      <c r="J634" s="93"/>
      <c r="L634" s="7"/>
      <c r="M634" s="8"/>
      <c r="N634" s="8"/>
      <c r="O634" s="8"/>
    </row>
    <row r="635" spans="3:15" ht="15.75" customHeight="1">
      <c r="C635" s="93"/>
      <c r="D635" s="93"/>
      <c r="E635" s="93"/>
      <c r="F635" s="93"/>
      <c r="G635" s="93"/>
      <c r="H635" s="93"/>
      <c r="I635" s="93"/>
      <c r="J635" s="93"/>
      <c r="L635" s="7"/>
      <c r="M635" s="8"/>
      <c r="N635" s="8"/>
      <c r="O635" s="8"/>
    </row>
    <row r="636" spans="3:15" ht="15.75" customHeight="1">
      <c r="C636" s="93"/>
      <c r="D636" s="93"/>
      <c r="E636" s="93"/>
      <c r="F636" s="93"/>
      <c r="G636" s="93"/>
      <c r="H636" s="93"/>
      <c r="I636" s="93"/>
      <c r="J636" s="93"/>
      <c r="L636" s="7"/>
      <c r="M636" s="8"/>
      <c r="N636" s="8"/>
      <c r="O636" s="8"/>
    </row>
    <row r="637" spans="3:15" ht="15.75" customHeight="1">
      <c r="C637" s="93"/>
      <c r="D637" s="93"/>
      <c r="E637" s="93"/>
      <c r="F637" s="93"/>
      <c r="G637" s="93"/>
      <c r="H637" s="93"/>
      <c r="I637" s="93"/>
      <c r="J637" s="93"/>
      <c r="L637" s="7"/>
      <c r="M637" s="8"/>
      <c r="N637" s="8"/>
      <c r="O637" s="8"/>
    </row>
    <row r="638" spans="3:15" ht="15.75" customHeight="1">
      <c r="C638" s="93"/>
      <c r="D638" s="93"/>
      <c r="E638" s="93"/>
      <c r="F638" s="93"/>
      <c r="G638" s="93"/>
      <c r="H638" s="93"/>
      <c r="I638" s="93"/>
      <c r="J638" s="93"/>
      <c r="L638" s="7"/>
      <c r="M638" s="8"/>
      <c r="N638" s="8"/>
      <c r="O638" s="8"/>
    </row>
    <row r="639" spans="3:15" ht="15.75" customHeight="1">
      <c r="C639" s="93"/>
      <c r="D639" s="93"/>
      <c r="E639" s="93"/>
      <c r="F639" s="93"/>
      <c r="G639" s="93"/>
      <c r="H639" s="93"/>
      <c r="I639" s="93"/>
      <c r="J639" s="93"/>
      <c r="L639" s="7"/>
      <c r="M639" s="8"/>
      <c r="N639" s="8"/>
      <c r="O639" s="8"/>
    </row>
    <row r="640" spans="3:15" ht="15.75" customHeight="1">
      <c r="C640" s="93"/>
      <c r="D640" s="93"/>
      <c r="E640" s="93"/>
      <c r="F640" s="93"/>
      <c r="G640" s="93"/>
      <c r="H640" s="93"/>
      <c r="I640" s="93"/>
      <c r="J640" s="93"/>
      <c r="L640" s="7"/>
      <c r="M640" s="8"/>
      <c r="N640" s="8"/>
      <c r="O640" s="8"/>
    </row>
    <row r="641" spans="3:15" ht="15.75" customHeight="1">
      <c r="C641" s="93"/>
      <c r="D641" s="93"/>
      <c r="E641" s="93"/>
      <c r="F641" s="93"/>
      <c r="G641" s="93"/>
      <c r="H641" s="93"/>
      <c r="I641" s="93"/>
      <c r="J641" s="93"/>
      <c r="L641" s="7"/>
      <c r="M641" s="8"/>
      <c r="N641" s="8"/>
      <c r="O641" s="8"/>
    </row>
    <row r="642" spans="3:15" ht="15.75" customHeight="1">
      <c r="C642" s="93"/>
      <c r="D642" s="93"/>
      <c r="E642" s="93"/>
      <c r="F642" s="93"/>
      <c r="G642" s="93"/>
      <c r="H642" s="93"/>
      <c r="I642" s="93"/>
      <c r="J642" s="93"/>
      <c r="L642" s="7"/>
      <c r="M642" s="8"/>
      <c r="N642" s="8"/>
      <c r="O642" s="8"/>
    </row>
    <row r="643" spans="3:15" ht="15.75" customHeight="1">
      <c r="C643" s="93"/>
      <c r="D643" s="93"/>
      <c r="E643" s="93"/>
      <c r="F643" s="93"/>
      <c r="G643" s="93"/>
      <c r="H643" s="93"/>
      <c r="I643" s="93"/>
      <c r="J643" s="93"/>
      <c r="L643" s="7"/>
      <c r="M643" s="8"/>
      <c r="N643" s="8"/>
      <c r="O643" s="8"/>
    </row>
    <row r="644" spans="3:15" ht="15.75" customHeight="1">
      <c r="C644" s="93"/>
      <c r="D644" s="93"/>
      <c r="E644" s="93"/>
      <c r="F644" s="93"/>
      <c r="G644" s="93"/>
      <c r="H644" s="93"/>
      <c r="I644" s="93"/>
      <c r="J644" s="93"/>
      <c r="L644" s="7"/>
      <c r="M644" s="8"/>
      <c r="N644" s="8"/>
      <c r="O644" s="8"/>
    </row>
    <row r="645" spans="3:15" ht="15.75" customHeight="1">
      <c r="C645" s="93"/>
      <c r="D645" s="93"/>
      <c r="E645" s="93"/>
      <c r="F645" s="93"/>
      <c r="G645" s="93"/>
      <c r="H645" s="93"/>
      <c r="I645" s="93"/>
      <c r="J645" s="93"/>
      <c r="L645" s="7"/>
      <c r="M645" s="8"/>
      <c r="N645" s="8"/>
      <c r="O645" s="8"/>
    </row>
    <row r="646" spans="3:15" ht="15.75" customHeight="1">
      <c r="C646" s="93"/>
      <c r="D646" s="93"/>
      <c r="E646" s="93"/>
      <c r="F646" s="93"/>
      <c r="G646" s="93"/>
      <c r="H646" s="93"/>
      <c r="I646" s="93"/>
      <c r="J646" s="93"/>
      <c r="L646" s="7"/>
      <c r="M646" s="8"/>
      <c r="N646" s="8"/>
      <c r="O646" s="8"/>
    </row>
    <row r="647" spans="3:15" ht="15.75" customHeight="1">
      <c r="C647" s="93"/>
      <c r="D647" s="93"/>
      <c r="E647" s="93"/>
      <c r="F647" s="93"/>
      <c r="G647" s="93"/>
      <c r="H647" s="93"/>
      <c r="I647" s="93"/>
      <c r="J647" s="93"/>
      <c r="L647" s="7"/>
      <c r="M647" s="8"/>
      <c r="N647" s="8"/>
      <c r="O647" s="8"/>
    </row>
    <row r="648" spans="3:15" ht="15.75" customHeight="1">
      <c r="C648" s="93"/>
      <c r="D648" s="93"/>
      <c r="E648" s="93"/>
      <c r="F648" s="93"/>
      <c r="G648" s="93"/>
      <c r="H648" s="93"/>
      <c r="I648" s="93"/>
      <c r="J648" s="93"/>
      <c r="L648" s="7"/>
      <c r="M648" s="8"/>
      <c r="N648" s="8"/>
      <c r="O648" s="8"/>
    </row>
    <row r="649" spans="3:15" ht="15.75" customHeight="1">
      <c r="C649" s="93"/>
      <c r="D649" s="93"/>
      <c r="E649" s="93"/>
      <c r="F649" s="93"/>
      <c r="G649" s="93"/>
      <c r="H649" s="93"/>
      <c r="I649" s="93"/>
      <c r="J649" s="93"/>
      <c r="L649" s="7"/>
      <c r="M649" s="8"/>
      <c r="N649" s="8"/>
      <c r="O649" s="8"/>
    </row>
    <row r="650" spans="3:15" ht="15.75" customHeight="1">
      <c r="C650" s="93"/>
      <c r="D650" s="93"/>
      <c r="E650" s="93"/>
      <c r="F650" s="93"/>
      <c r="G650" s="93"/>
      <c r="H650" s="93"/>
      <c r="I650" s="93"/>
      <c r="J650" s="93"/>
      <c r="L650" s="7"/>
      <c r="M650" s="8"/>
      <c r="N650" s="8"/>
      <c r="O650" s="8"/>
    </row>
    <row r="651" spans="3:15" ht="15.75" customHeight="1">
      <c r="C651" s="93"/>
      <c r="D651" s="93"/>
      <c r="E651" s="93"/>
      <c r="F651" s="93"/>
      <c r="G651" s="93"/>
      <c r="H651" s="93"/>
      <c r="I651" s="93"/>
      <c r="J651" s="93"/>
      <c r="L651" s="7"/>
      <c r="M651" s="8"/>
      <c r="N651" s="8"/>
      <c r="O651" s="8"/>
    </row>
    <row r="652" spans="3:15" ht="15.75" customHeight="1">
      <c r="C652" s="93"/>
      <c r="D652" s="93"/>
      <c r="E652" s="93"/>
      <c r="F652" s="93"/>
      <c r="G652" s="93"/>
      <c r="H652" s="93"/>
      <c r="I652" s="93"/>
      <c r="J652" s="93"/>
      <c r="L652" s="7"/>
      <c r="M652" s="8"/>
      <c r="N652" s="8"/>
      <c r="O652" s="8"/>
    </row>
    <row r="653" spans="3:15" ht="15.75" customHeight="1">
      <c r="C653" s="93"/>
      <c r="D653" s="93"/>
      <c r="E653" s="93"/>
      <c r="F653" s="93"/>
      <c r="G653" s="93"/>
      <c r="H653" s="93"/>
      <c r="I653" s="93"/>
      <c r="J653" s="93"/>
      <c r="L653" s="7"/>
      <c r="M653" s="8"/>
      <c r="N653" s="8"/>
      <c r="O653" s="8"/>
    </row>
    <row r="654" spans="3:15" ht="15.75" customHeight="1">
      <c r="C654" s="93"/>
      <c r="D654" s="93"/>
      <c r="E654" s="93"/>
      <c r="F654" s="93"/>
      <c r="G654" s="93"/>
      <c r="H654" s="93"/>
      <c r="I654" s="93"/>
      <c r="J654" s="93"/>
      <c r="L654" s="7"/>
      <c r="M654" s="8"/>
      <c r="N654" s="8"/>
      <c r="O654" s="8"/>
    </row>
    <row r="655" spans="3:15" ht="15.75" customHeight="1">
      <c r="C655" s="93"/>
      <c r="D655" s="93"/>
      <c r="E655" s="93"/>
      <c r="F655" s="93"/>
      <c r="G655" s="93"/>
      <c r="H655" s="93"/>
      <c r="I655" s="93"/>
      <c r="J655" s="93"/>
      <c r="L655" s="7"/>
      <c r="M655" s="8"/>
      <c r="N655" s="8"/>
      <c r="O655" s="8"/>
    </row>
    <row r="656" spans="3:15" ht="15.75" customHeight="1">
      <c r="C656" s="93"/>
      <c r="D656" s="93"/>
      <c r="E656" s="93"/>
      <c r="F656" s="93"/>
      <c r="G656" s="93"/>
      <c r="H656" s="93"/>
      <c r="I656" s="93"/>
      <c r="J656" s="93"/>
      <c r="L656" s="7"/>
      <c r="M656" s="8"/>
      <c r="N656" s="8"/>
      <c r="O656" s="8"/>
    </row>
    <row r="657" spans="3:15" ht="15.75" customHeight="1">
      <c r="C657" s="93"/>
      <c r="D657" s="93"/>
      <c r="E657" s="93"/>
      <c r="F657" s="93"/>
      <c r="G657" s="93"/>
      <c r="H657" s="93"/>
      <c r="I657" s="93"/>
      <c r="J657" s="93"/>
      <c r="L657" s="7"/>
      <c r="M657" s="8"/>
      <c r="N657" s="8"/>
      <c r="O657" s="8"/>
    </row>
    <row r="658" spans="3:15" ht="15.75" customHeight="1">
      <c r="C658" s="93"/>
      <c r="D658" s="93"/>
      <c r="E658" s="93"/>
      <c r="F658" s="93"/>
      <c r="G658" s="93"/>
      <c r="H658" s="93"/>
      <c r="I658" s="93"/>
      <c r="J658" s="93"/>
      <c r="L658" s="7"/>
      <c r="M658" s="8"/>
      <c r="N658" s="8"/>
      <c r="O658" s="8"/>
    </row>
    <row r="659" spans="3:15" ht="15.75" customHeight="1">
      <c r="C659" s="93"/>
      <c r="D659" s="93"/>
      <c r="E659" s="93"/>
      <c r="F659" s="93"/>
      <c r="G659" s="93"/>
      <c r="H659" s="93"/>
      <c r="I659" s="93"/>
      <c r="J659" s="93"/>
      <c r="L659" s="7"/>
      <c r="M659" s="8"/>
      <c r="N659" s="8"/>
      <c r="O659" s="8"/>
    </row>
    <row r="660" spans="3:15" ht="15.75" customHeight="1">
      <c r="C660" s="93"/>
      <c r="D660" s="93"/>
      <c r="E660" s="93"/>
      <c r="F660" s="93"/>
      <c r="G660" s="93"/>
      <c r="H660" s="93"/>
      <c r="I660" s="93"/>
      <c r="J660" s="93"/>
      <c r="L660" s="7"/>
      <c r="M660" s="8"/>
      <c r="N660" s="8"/>
      <c r="O660" s="8"/>
    </row>
    <row r="661" spans="3:15" ht="15.75" customHeight="1">
      <c r="C661" s="93"/>
      <c r="D661" s="93"/>
      <c r="E661" s="93"/>
      <c r="F661" s="93"/>
      <c r="G661" s="93"/>
      <c r="H661" s="93"/>
      <c r="I661" s="93"/>
      <c r="J661" s="93"/>
      <c r="L661" s="7"/>
      <c r="M661" s="8"/>
      <c r="N661" s="8"/>
      <c r="O661" s="8"/>
    </row>
    <row r="662" spans="3:15" ht="15.75" customHeight="1">
      <c r="C662" s="93"/>
      <c r="D662" s="93"/>
      <c r="E662" s="93"/>
      <c r="F662" s="93"/>
      <c r="G662" s="93"/>
      <c r="H662" s="93"/>
      <c r="I662" s="93"/>
      <c r="J662" s="93"/>
      <c r="L662" s="7"/>
      <c r="M662" s="8"/>
      <c r="N662" s="8"/>
      <c r="O662" s="8"/>
    </row>
    <row r="663" spans="3:15" ht="15.75" customHeight="1">
      <c r="C663" s="93"/>
      <c r="D663" s="93"/>
      <c r="E663" s="93"/>
      <c r="F663" s="93"/>
      <c r="G663" s="93"/>
      <c r="H663" s="93"/>
      <c r="I663" s="93"/>
      <c r="J663" s="93"/>
      <c r="L663" s="7"/>
      <c r="M663" s="8"/>
      <c r="N663" s="8"/>
      <c r="O663" s="8"/>
    </row>
    <row r="664" spans="3:15" ht="15.75" customHeight="1">
      <c r="C664" s="93"/>
      <c r="D664" s="93"/>
      <c r="E664" s="93"/>
      <c r="F664" s="93"/>
      <c r="G664" s="93"/>
      <c r="H664" s="93"/>
      <c r="I664" s="93"/>
      <c r="J664" s="93"/>
      <c r="L664" s="7"/>
      <c r="M664" s="8"/>
      <c r="N664" s="8"/>
      <c r="O664" s="8"/>
    </row>
    <row r="665" spans="3:15" ht="15.75" customHeight="1">
      <c r="C665" s="93"/>
      <c r="D665" s="93"/>
      <c r="E665" s="93"/>
      <c r="F665" s="93"/>
      <c r="G665" s="93"/>
      <c r="H665" s="93"/>
      <c r="I665" s="93"/>
      <c r="J665" s="93"/>
      <c r="L665" s="7"/>
      <c r="M665" s="8"/>
      <c r="N665" s="8"/>
      <c r="O665" s="8"/>
    </row>
    <row r="666" spans="3:15" ht="15.75" customHeight="1">
      <c r="C666" s="93"/>
      <c r="D666" s="93"/>
      <c r="E666" s="93"/>
      <c r="F666" s="93"/>
      <c r="G666" s="93"/>
      <c r="H666" s="93"/>
      <c r="I666" s="93"/>
      <c r="J666" s="93"/>
      <c r="L666" s="7"/>
      <c r="M666" s="8"/>
      <c r="N666" s="8"/>
      <c r="O666" s="8"/>
    </row>
    <row r="667" spans="3:15" ht="15.75" customHeight="1">
      <c r="C667" s="93"/>
      <c r="D667" s="93"/>
      <c r="E667" s="93"/>
      <c r="F667" s="93"/>
      <c r="G667" s="93"/>
      <c r="H667" s="93"/>
      <c r="I667" s="93"/>
      <c r="J667" s="93"/>
      <c r="L667" s="7"/>
      <c r="M667" s="8"/>
      <c r="N667" s="8"/>
      <c r="O667" s="8"/>
    </row>
    <row r="668" spans="3:15" ht="15.75" customHeight="1">
      <c r="C668" s="93"/>
      <c r="D668" s="93"/>
      <c r="E668" s="93"/>
      <c r="F668" s="93"/>
      <c r="G668" s="93"/>
      <c r="H668" s="93"/>
      <c r="I668" s="93"/>
      <c r="J668" s="93"/>
      <c r="L668" s="7"/>
      <c r="M668" s="8"/>
      <c r="N668" s="8"/>
      <c r="O668" s="8"/>
    </row>
    <row r="669" spans="3:15" ht="15.75" customHeight="1">
      <c r="C669" s="93"/>
      <c r="D669" s="93"/>
      <c r="E669" s="93"/>
      <c r="F669" s="93"/>
      <c r="G669" s="93"/>
      <c r="H669" s="93"/>
      <c r="I669" s="93"/>
      <c r="J669" s="93"/>
      <c r="L669" s="7"/>
      <c r="M669" s="8"/>
      <c r="N669" s="8"/>
      <c r="O669" s="8"/>
    </row>
    <row r="670" spans="3:15" ht="15.75" customHeight="1">
      <c r="C670" s="93"/>
      <c r="D670" s="93"/>
      <c r="E670" s="93"/>
      <c r="F670" s="93"/>
      <c r="G670" s="93"/>
      <c r="H670" s="93"/>
      <c r="I670" s="93"/>
      <c r="J670" s="93"/>
      <c r="L670" s="7"/>
      <c r="M670" s="8"/>
      <c r="N670" s="8"/>
      <c r="O670" s="8"/>
    </row>
    <row r="671" spans="3:15" ht="15.75" customHeight="1">
      <c r="C671" s="93"/>
      <c r="D671" s="93"/>
      <c r="E671" s="93"/>
      <c r="F671" s="93"/>
      <c r="G671" s="93"/>
      <c r="H671" s="93"/>
      <c r="I671" s="93"/>
      <c r="J671" s="93"/>
      <c r="L671" s="7"/>
      <c r="M671" s="8"/>
      <c r="N671" s="8"/>
      <c r="O671" s="8"/>
    </row>
    <row r="672" spans="3:15" ht="15.75" customHeight="1">
      <c r="C672" s="93"/>
      <c r="D672" s="93"/>
      <c r="E672" s="93"/>
      <c r="F672" s="93"/>
      <c r="G672" s="93"/>
      <c r="H672" s="93"/>
      <c r="I672" s="93"/>
      <c r="J672" s="93"/>
      <c r="L672" s="7"/>
      <c r="M672" s="8"/>
      <c r="N672" s="8"/>
      <c r="O672" s="8"/>
    </row>
    <row r="673" spans="3:15" ht="15.75" customHeight="1">
      <c r="C673" s="93"/>
      <c r="D673" s="93"/>
      <c r="E673" s="93"/>
      <c r="F673" s="93"/>
      <c r="G673" s="93"/>
      <c r="H673" s="93"/>
      <c r="I673" s="93"/>
      <c r="J673" s="93"/>
      <c r="L673" s="7"/>
      <c r="M673" s="8"/>
      <c r="N673" s="8"/>
      <c r="O673" s="8"/>
    </row>
    <row r="674" spans="3:15" ht="15.75" customHeight="1">
      <c r="C674" s="93"/>
      <c r="D674" s="93"/>
      <c r="E674" s="93"/>
      <c r="F674" s="93"/>
      <c r="G674" s="93"/>
      <c r="H674" s="93"/>
      <c r="I674" s="93"/>
      <c r="J674" s="93"/>
      <c r="L674" s="7"/>
      <c r="M674" s="8"/>
      <c r="N674" s="8"/>
      <c r="O674" s="8"/>
    </row>
    <row r="675" spans="3:15" ht="15.75" customHeight="1">
      <c r="C675" s="93"/>
      <c r="D675" s="93"/>
      <c r="E675" s="93"/>
      <c r="F675" s="93"/>
      <c r="G675" s="93"/>
      <c r="H675" s="93"/>
      <c r="I675" s="93"/>
      <c r="J675" s="93"/>
      <c r="L675" s="7"/>
      <c r="M675" s="8"/>
      <c r="N675" s="8"/>
      <c r="O675" s="8"/>
    </row>
    <row r="676" spans="3:15" ht="15.75" customHeight="1">
      <c r="C676" s="93"/>
      <c r="D676" s="93"/>
      <c r="E676" s="93"/>
      <c r="F676" s="93"/>
      <c r="G676" s="93"/>
      <c r="H676" s="93"/>
      <c r="I676" s="93"/>
      <c r="J676" s="93"/>
      <c r="L676" s="7"/>
      <c r="M676" s="8"/>
      <c r="N676" s="8"/>
      <c r="O676" s="8"/>
    </row>
    <row r="677" spans="3:15" ht="15.75" customHeight="1">
      <c r="C677" s="93"/>
      <c r="D677" s="93"/>
      <c r="E677" s="93"/>
      <c r="F677" s="93"/>
      <c r="G677" s="93"/>
      <c r="H677" s="93"/>
      <c r="I677" s="93"/>
      <c r="J677" s="93"/>
      <c r="L677" s="7"/>
      <c r="M677" s="8"/>
      <c r="N677" s="8"/>
      <c r="O677" s="8"/>
    </row>
    <row r="678" spans="3:15" ht="15.75" customHeight="1">
      <c r="C678" s="93"/>
      <c r="D678" s="93"/>
      <c r="E678" s="93"/>
      <c r="F678" s="93"/>
      <c r="G678" s="93"/>
      <c r="H678" s="93"/>
      <c r="I678" s="93"/>
      <c r="J678" s="93"/>
      <c r="L678" s="7"/>
      <c r="M678" s="8"/>
      <c r="N678" s="8"/>
      <c r="O678" s="8"/>
    </row>
    <row r="679" spans="3:15" ht="15.75" customHeight="1">
      <c r="C679" s="93"/>
      <c r="D679" s="93"/>
      <c r="E679" s="93"/>
      <c r="F679" s="93"/>
      <c r="G679" s="93"/>
      <c r="H679" s="93"/>
      <c r="I679" s="93"/>
      <c r="J679" s="93"/>
      <c r="L679" s="7"/>
      <c r="M679" s="8"/>
      <c r="N679" s="8"/>
      <c r="O679" s="8"/>
    </row>
    <row r="680" spans="3:15" ht="15.75" customHeight="1">
      <c r="C680" s="93"/>
      <c r="D680" s="93"/>
      <c r="E680" s="93"/>
      <c r="F680" s="93"/>
      <c r="G680" s="93"/>
      <c r="H680" s="93"/>
      <c r="I680" s="93"/>
      <c r="J680" s="93"/>
      <c r="L680" s="7"/>
      <c r="M680" s="8"/>
      <c r="N680" s="8"/>
      <c r="O680" s="8"/>
    </row>
    <row r="681" spans="3:15" ht="15.75" customHeight="1">
      <c r="C681" s="93"/>
      <c r="D681" s="93"/>
      <c r="E681" s="93"/>
      <c r="F681" s="93"/>
      <c r="G681" s="93"/>
      <c r="H681" s="93"/>
      <c r="I681" s="93"/>
      <c r="J681" s="93"/>
      <c r="L681" s="7"/>
      <c r="M681" s="8"/>
      <c r="N681" s="8"/>
      <c r="O681" s="8"/>
    </row>
    <row r="682" spans="3:15" ht="15.75" customHeight="1">
      <c r="C682" s="93"/>
      <c r="D682" s="93"/>
      <c r="E682" s="93"/>
      <c r="F682" s="93"/>
      <c r="G682" s="93"/>
      <c r="H682" s="93"/>
      <c r="I682" s="93"/>
      <c r="J682" s="93"/>
      <c r="L682" s="7"/>
      <c r="M682" s="8"/>
      <c r="N682" s="8"/>
      <c r="O682" s="8"/>
    </row>
    <row r="683" spans="3:15" ht="15.75" customHeight="1">
      <c r="C683" s="93"/>
      <c r="D683" s="93"/>
      <c r="E683" s="93"/>
      <c r="F683" s="93"/>
      <c r="G683" s="93"/>
      <c r="H683" s="93"/>
      <c r="I683" s="93"/>
      <c r="J683" s="93"/>
      <c r="L683" s="7"/>
      <c r="M683" s="8"/>
      <c r="N683" s="8"/>
      <c r="O683" s="8"/>
    </row>
    <row r="684" spans="3:15" ht="15.75" customHeight="1">
      <c r="C684" s="93"/>
      <c r="D684" s="93"/>
      <c r="E684" s="93"/>
      <c r="F684" s="93"/>
      <c r="G684" s="93"/>
      <c r="H684" s="93"/>
      <c r="I684" s="93"/>
      <c r="J684" s="93"/>
      <c r="L684" s="7"/>
      <c r="M684" s="8"/>
      <c r="N684" s="8"/>
      <c r="O684" s="8"/>
    </row>
    <row r="685" spans="3:15" ht="15.75" customHeight="1">
      <c r="C685" s="93"/>
      <c r="D685" s="93"/>
      <c r="E685" s="93"/>
      <c r="F685" s="93"/>
      <c r="G685" s="93"/>
      <c r="H685" s="93"/>
      <c r="I685" s="93"/>
      <c r="J685" s="93"/>
      <c r="L685" s="7"/>
      <c r="M685" s="8"/>
      <c r="N685" s="8"/>
      <c r="O685" s="8"/>
    </row>
    <row r="686" spans="3:15" ht="15.75" customHeight="1">
      <c r="C686" s="93"/>
      <c r="D686" s="93"/>
      <c r="E686" s="93"/>
      <c r="F686" s="93"/>
      <c r="G686" s="93"/>
      <c r="H686" s="93"/>
      <c r="I686" s="93"/>
      <c r="J686" s="93"/>
      <c r="L686" s="7"/>
      <c r="M686" s="8"/>
      <c r="N686" s="8"/>
      <c r="O686" s="8"/>
    </row>
    <row r="687" spans="3:15" ht="15.75" customHeight="1">
      <c r="C687" s="93"/>
      <c r="D687" s="93"/>
      <c r="E687" s="93"/>
      <c r="F687" s="93"/>
      <c r="G687" s="93"/>
      <c r="H687" s="93"/>
      <c r="I687" s="93"/>
      <c r="J687" s="93"/>
      <c r="L687" s="7"/>
      <c r="M687" s="8"/>
      <c r="N687" s="8"/>
      <c r="O687" s="8"/>
    </row>
    <row r="688" spans="3:15" ht="15.75" customHeight="1">
      <c r="C688" s="93"/>
      <c r="D688" s="93"/>
      <c r="E688" s="93"/>
      <c r="F688" s="93"/>
      <c r="G688" s="93"/>
      <c r="H688" s="93"/>
      <c r="I688" s="93"/>
      <c r="J688" s="93"/>
      <c r="L688" s="7"/>
      <c r="M688" s="8"/>
      <c r="N688" s="8"/>
      <c r="O688" s="8"/>
    </row>
    <row r="689" spans="3:15" ht="15.75" customHeight="1">
      <c r="C689" s="93"/>
      <c r="D689" s="93"/>
      <c r="E689" s="93"/>
      <c r="F689" s="93"/>
      <c r="G689" s="93"/>
      <c r="H689" s="93"/>
      <c r="I689" s="93"/>
      <c r="J689" s="93"/>
      <c r="L689" s="7"/>
      <c r="M689" s="8"/>
      <c r="N689" s="8"/>
      <c r="O689" s="8"/>
    </row>
    <row r="690" spans="3:15" ht="15.75" customHeight="1">
      <c r="C690" s="93"/>
      <c r="D690" s="93"/>
      <c r="E690" s="93"/>
      <c r="F690" s="93"/>
      <c r="G690" s="93"/>
      <c r="H690" s="93"/>
      <c r="I690" s="93"/>
      <c r="J690" s="93"/>
      <c r="L690" s="7"/>
      <c r="M690" s="8"/>
      <c r="N690" s="8"/>
      <c r="O690" s="8"/>
    </row>
    <row r="691" spans="3:15" ht="15.75" customHeight="1">
      <c r="C691" s="93"/>
      <c r="D691" s="93"/>
      <c r="E691" s="93"/>
      <c r="F691" s="93"/>
      <c r="G691" s="93"/>
      <c r="H691" s="93"/>
      <c r="I691" s="93"/>
      <c r="J691" s="93"/>
      <c r="L691" s="7"/>
      <c r="M691" s="8"/>
      <c r="N691" s="8"/>
      <c r="O691" s="8"/>
    </row>
    <row r="692" spans="3:15" ht="15.75" customHeight="1">
      <c r="C692" s="93"/>
      <c r="D692" s="93"/>
      <c r="E692" s="93"/>
      <c r="F692" s="93"/>
      <c r="G692" s="93"/>
      <c r="H692" s="93"/>
      <c r="I692" s="93"/>
      <c r="J692" s="93"/>
      <c r="L692" s="7"/>
      <c r="M692" s="8"/>
      <c r="N692" s="8"/>
      <c r="O692" s="8"/>
    </row>
    <row r="693" spans="3:15" ht="15.75" customHeight="1">
      <c r="C693" s="93"/>
      <c r="D693" s="93"/>
      <c r="E693" s="93"/>
      <c r="F693" s="93"/>
      <c r="G693" s="93"/>
      <c r="H693" s="93"/>
      <c r="I693" s="93"/>
      <c r="J693" s="93"/>
      <c r="L693" s="7"/>
      <c r="M693" s="8"/>
      <c r="N693" s="8"/>
      <c r="O693" s="8"/>
    </row>
    <row r="694" spans="3:15" ht="15.75" customHeight="1">
      <c r="C694" s="93"/>
      <c r="D694" s="93"/>
      <c r="E694" s="93"/>
      <c r="F694" s="93"/>
      <c r="G694" s="93"/>
      <c r="H694" s="93"/>
      <c r="I694" s="93"/>
      <c r="J694" s="93"/>
      <c r="L694" s="7"/>
      <c r="M694" s="8"/>
      <c r="N694" s="8"/>
      <c r="O694" s="8"/>
    </row>
    <row r="695" spans="3:15" ht="15.75" customHeight="1">
      <c r="C695" s="93"/>
      <c r="D695" s="93"/>
      <c r="E695" s="93"/>
      <c r="F695" s="93"/>
      <c r="G695" s="93"/>
      <c r="H695" s="93"/>
      <c r="I695" s="93"/>
      <c r="J695" s="93"/>
      <c r="L695" s="7"/>
      <c r="M695" s="8"/>
      <c r="N695" s="8"/>
      <c r="O695" s="8"/>
    </row>
    <row r="696" spans="3:15" ht="15.75" customHeight="1">
      <c r="C696" s="93"/>
      <c r="D696" s="93"/>
      <c r="E696" s="93"/>
      <c r="F696" s="93"/>
      <c r="G696" s="93"/>
      <c r="H696" s="93"/>
      <c r="I696" s="93"/>
      <c r="J696" s="93"/>
      <c r="L696" s="7"/>
      <c r="M696" s="8"/>
      <c r="N696" s="8"/>
      <c r="O696" s="8"/>
    </row>
    <row r="697" spans="3:15" ht="15.75" customHeight="1">
      <c r="C697" s="93"/>
      <c r="D697" s="93"/>
      <c r="E697" s="93"/>
      <c r="F697" s="93"/>
      <c r="G697" s="93"/>
      <c r="H697" s="93"/>
      <c r="I697" s="93"/>
      <c r="J697" s="93"/>
      <c r="L697" s="7"/>
      <c r="M697" s="8"/>
      <c r="N697" s="8"/>
      <c r="O697" s="8"/>
    </row>
    <row r="698" spans="3:15" ht="15.75" customHeight="1">
      <c r="C698" s="93"/>
      <c r="D698" s="93"/>
      <c r="E698" s="93"/>
      <c r="F698" s="93"/>
      <c r="G698" s="93"/>
      <c r="H698" s="93"/>
      <c r="I698" s="93"/>
      <c r="J698" s="93"/>
      <c r="L698" s="7"/>
      <c r="M698" s="8"/>
      <c r="N698" s="8"/>
      <c r="O698" s="8"/>
    </row>
    <row r="699" spans="3:15" ht="15.75" customHeight="1">
      <c r="C699" s="93"/>
      <c r="D699" s="93"/>
      <c r="E699" s="93"/>
      <c r="F699" s="93"/>
      <c r="G699" s="93"/>
      <c r="H699" s="93"/>
      <c r="I699" s="93"/>
      <c r="J699" s="93"/>
      <c r="L699" s="7"/>
      <c r="M699" s="8"/>
      <c r="N699" s="8"/>
      <c r="O699" s="8"/>
    </row>
    <row r="700" spans="3:15" ht="15.75" customHeight="1">
      <c r="C700" s="93"/>
      <c r="D700" s="93"/>
      <c r="E700" s="93"/>
      <c r="F700" s="93"/>
      <c r="G700" s="93"/>
      <c r="H700" s="93"/>
      <c r="I700" s="93"/>
      <c r="J700" s="93"/>
      <c r="L700" s="7"/>
      <c r="M700" s="8"/>
      <c r="N700" s="8"/>
      <c r="O700" s="8"/>
    </row>
    <row r="701" spans="3:15" ht="15.75" customHeight="1">
      <c r="C701" s="93"/>
      <c r="D701" s="93"/>
      <c r="E701" s="93"/>
      <c r="F701" s="93"/>
      <c r="G701" s="93"/>
      <c r="H701" s="93"/>
      <c r="I701" s="93"/>
      <c r="J701" s="93"/>
      <c r="L701" s="7"/>
      <c r="M701" s="8"/>
      <c r="N701" s="8"/>
      <c r="O701" s="8"/>
    </row>
    <row r="702" spans="3:15" ht="15.75" customHeight="1">
      <c r="C702" s="93"/>
      <c r="D702" s="93"/>
      <c r="E702" s="93"/>
      <c r="F702" s="93"/>
      <c r="G702" s="93"/>
      <c r="H702" s="93"/>
      <c r="I702" s="93"/>
      <c r="J702" s="93"/>
      <c r="L702" s="7"/>
      <c r="M702" s="8"/>
      <c r="N702" s="8"/>
      <c r="O702" s="8"/>
    </row>
    <row r="703" spans="3:15" ht="15.75" customHeight="1">
      <c r="C703" s="93"/>
      <c r="D703" s="93"/>
      <c r="E703" s="93"/>
      <c r="F703" s="93"/>
      <c r="G703" s="93"/>
      <c r="H703" s="93"/>
      <c r="I703" s="93"/>
      <c r="J703" s="93"/>
      <c r="L703" s="7"/>
      <c r="M703" s="8"/>
      <c r="N703" s="8"/>
      <c r="O703" s="8"/>
    </row>
    <row r="704" spans="3:15" ht="15.75" customHeight="1">
      <c r="C704" s="93"/>
      <c r="D704" s="93"/>
      <c r="E704" s="93"/>
      <c r="F704" s="93"/>
      <c r="G704" s="93"/>
      <c r="H704" s="93"/>
      <c r="I704" s="93"/>
      <c r="J704" s="93"/>
      <c r="L704" s="7"/>
      <c r="M704" s="8"/>
      <c r="N704" s="8"/>
      <c r="O704" s="8"/>
    </row>
    <row r="705" spans="3:15" ht="15.75" customHeight="1">
      <c r="C705" s="93"/>
      <c r="D705" s="93"/>
      <c r="E705" s="93"/>
      <c r="F705" s="93"/>
      <c r="G705" s="93"/>
      <c r="H705" s="93"/>
      <c r="I705" s="93"/>
      <c r="J705" s="93"/>
      <c r="L705" s="7"/>
      <c r="M705" s="8"/>
      <c r="N705" s="8"/>
      <c r="O705" s="8"/>
    </row>
    <row r="706" spans="3:15" ht="15.75" customHeight="1">
      <c r="C706" s="93"/>
      <c r="D706" s="93"/>
      <c r="E706" s="93"/>
      <c r="F706" s="93"/>
      <c r="G706" s="93"/>
      <c r="H706" s="93"/>
      <c r="I706" s="93"/>
      <c r="J706" s="93"/>
      <c r="L706" s="7"/>
      <c r="M706" s="8"/>
      <c r="N706" s="8"/>
      <c r="O706" s="8"/>
    </row>
    <row r="707" spans="3:15" ht="15.75" customHeight="1">
      <c r="C707" s="93"/>
      <c r="D707" s="93"/>
      <c r="E707" s="93"/>
      <c r="F707" s="93"/>
      <c r="G707" s="93"/>
      <c r="H707" s="93"/>
      <c r="I707" s="93"/>
      <c r="J707" s="93"/>
      <c r="L707" s="7"/>
      <c r="M707" s="8"/>
      <c r="N707" s="8"/>
      <c r="O707" s="8"/>
    </row>
    <row r="708" spans="3:15" ht="15.75" customHeight="1">
      <c r="C708" s="93"/>
      <c r="D708" s="93"/>
      <c r="E708" s="93"/>
      <c r="F708" s="93"/>
      <c r="G708" s="93"/>
      <c r="H708" s="93"/>
      <c r="I708" s="93"/>
      <c r="J708" s="93"/>
      <c r="L708" s="7"/>
      <c r="M708" s="8"/>
      <c r="N708" s="8"/>
      <c r="O708" s="8"/>
    </row>
    <row r="709" spans="3:15" ht="15.75" customHeight="1">
      <c r="C709" s="93"/>
      <c r="D709" s="93"/>
      <c r="E709" s="93"/>
      <c r="F709" s="93"/>
      <c r="G709" s="93"/>
      <c r="H709" s="93"/>
      <c r="I709" s="93"/>
      <c r="J709" s="93"/>
      <c r="L709" s="7"/>
      <c r="M709" s="8"/>
      <c r="N709" s="8"/>
      <c r="O709" s="8"/>
    </row>
    <row r="710" spans="3:15" ht="15.75" customHeight="1">
      <c r="C710" s="93"/>
      <c r="D710" s="93"/>
      <c r="E710" s="93"/>
      <c r="F710" s="93"/>
      <c r="G710" s="93"/>
      <c r="H710" s="93"/>
      <c r="I710" s="93"/>
      <c r="J710" s="93"/>
      <c r="L710" s="7"/>
      <c r="M710" s="8"/>
      <c r="N710" s="8"/>
      <c r="O710" s="8"/>
    </row>
    <row r="711" spans="3:15" ht="15.75" customHeight="1">
      <c r="C711" s="93"/>
      <c r="D711" s="93"/>
      <c r="E711" s="93"/>
      <c r="F711" s="93"/>
      <c r="G711" s="93"/>
      <c r="H711" s="93"/>
      <c r="I711" s="93"/>
      <c r="J711" s="93"/>
      <c r="L711" s="7"/>
      <c r="M711" s="8"/>
      <c r="N711" s="8"/>
      <c r="O711" s="8"/>
    </row>
    <row r="712" spans="3:15" ht="15.75" customHeight="1">
      <c r="C712" s="93"/>
      <c r="D712" s="93"/>
      <c r="E712" s="93"/>
      <c r="F712" s="93"/>
      <c r="G712" s="93"/>
      <c r="H712" s="93"/>
      <c r="I712" s="93"/>
      <c r="J712" s="93"/>
      <c r="L712" s="7"/>
      <c r="M712" s="8"/>
      <c r="N712" s="8"/>
      <c r="O712" s="8"/>
    </row>
    <row r="713" spans="3:15" ht="15.75" customHeight="1">
      <c r="C713" s="93"/>
      <c r="D713" s="93"/>
      <c r="E713" s="93"/>
      <c r="F713" s="93"/>
      <c r="G713" s="93"/>
      <c r="H713" s="93"/>
      <c r="I713" s="93"/>
      <c r="J713" s="93"/>
      <c r="L713" s="7"/>
      <c r="M713" s="8"/>
      <c r="N713" s="8"/>
      <c r="O713" s="8"/>
    </row>
    <row r="714" spans="3:15" ht="15.75" customHeight="1">
      <c r="C714" s="93"/>
      <c r="D714" s="93"/>
      <c r="E714" s="93"/>
      <c r="F714" s="93"/>
      <c r="G714" s="93"/>
      <c r="H714" s="93"/>
      <c r="I714" s="93"/>
      <c r="J714" s="93"/>
      <c r="L714" s="7"/>
      <c r="M714" s="8"/>
      <c r="N714" s="8"/>
      <c r="O714" s="8"/>
    </row>
    <row r="715" spans="3:15" ht="15.75" customHeight="1">
      <c r="C715" s="93"/>
      <c r="D715" s="93"/>
      <c r="E715" s="93"/>
      <c r="F715" s="93"/>
      <c r="G715" s="93"/>
      <c r="H715" s="93"/>
      <c r="I715" s="93"/>
      <c r="J715" s="93"/>
      <c r="L715" s="7"/>
      <c r="M715" s="8"/>
      <c r="N715" s="8"/>
      <c r="O715" s="8"/>
    </row>
    <row r="716" spans="3:15" ht="15.75" customHeight="1">
      <c r="C716" s="93"/>
      <c r="D716" s="93"/>
      <c r="E716" s="93"/>
      <c r="F716" s="93"/>
      <c r="G716" s="93"/>
      <c r="H716" s="93"/>
      <c r="I716" s="93"/>
      <c r="J716" s="93"/>
      <c r="L716" s="7"/>
      <c r="M716" s="8"/>
      <c r="N716" s="8"/>
      <c r="O716" s="8"/>
    </row>
    <row r="717" spans="3:15" ht="15.75" customHeight="1">
      <c r="C717" s="93"/>
      <c r="D717" s="93"/>
      <c r="E717" s="93"/>
      <c r="F717" s="93"/>
      <c r="G717" s="93"/>
      <c r="H717" s="93"/>
      <c r="I717" s="93"/>
      <c r="J717" s="93"/>
      <c r="L717" s="7"/>
      <c r="M717" s="8"/>
      <c r="N717" s="8"/>
      <c r="O717" s="8"/>
    </row>
    <row r="718" spans="3:15" ht="15.75" customHeight="1">
      <c r="C718" s="93"/>
      <c r="D718" s="93"/>
      <c r="E718" s="93"/>
      <c r="F718" s="93"/>
      <c r="G718" s="93"/>
      <c r="H718" s="93"/>
      <c r="I718" s="93"/>
      <c r="J718" s="93"/>
      <c r="L718" s="7"/>
      <c r="M718" s="8"/>
      <c r="N718" s="8"/>
      <c r="O718" s="8"/>
    </row>
    <row r="719" spans="3:15" ht="15.75" customHeight="1">
      <c r="C719" s="93"/>
      <c r="D719" s="93"/>
      <c r="E719" s="93"/>
      <c r="F719" s="93"/>
      <c r="G719" s="93"/>
      <c r="H719" s="93"/>
      <c r="I719" s="93"/>
      <c r="J719" s="93"/>
      <c r="L719" s="7"/>
      <c r="M719" s="8"/>
      <c r="N719" s="8"/>
      <c r="O719" s="8"/>
    </row>
    <row r="720" spans="3:15" ht="15.75" customHeight="1">
      <c r="C720" s="93"/>
      <c r="D720" s="93"/>
      <c r="E720" s="93"/>
      <c r="F720" s="93"/>
      <c r="G720" s="93"/>
      <c r="H720" s="93"/>
      <c r="I720" s="93"/>
      <c r="J720" s="93"/>
      <c r="L720" s="7"/>
      <c r="M720" s="8"/>
      <c r="N720" s="8"/>
      <c r="O720" s="8"/>
    </row>
    <row r="721" spans="3:15" ht="15.75" customHeight="1">
      <c r="C721" s="93"/>
      <c r="D721" s="93"/>
      <c r="E721" s="93"/>
      <c r="F721" s="93"/>
      <c r="G721" s="93"/>
      <c r="H721" s="93"/>
      <c r="I721" s="93"/>
      <c r="J721" s="93"/>
      <c r="L721" s="7"/>
      <c r="M721" s="8"/>
      <c r="N721" s="8"/>
      <c r="O721" s="8"/>
    </row>
    <row r="722" spans="3:15" ht="15.75" customHeight="1">
      <c r="C722" s="93"/>
      <c r="D722" s="93"/>
      <c r="E722" s="93"/>
      <c r="F722" s="93"/>
      <c r="G722" s="93"/>
      <c r="H722" s="93"/>
      <c r="I722" s="93"/>
      <c r="J722" s="93"/>
      <c r="L722" s="7"/>
      <c r="M722" s="8"/>
      <c r="N722" s="8"/>
      <c r="O722" s="8"/>
    </row>
    <row r="723" spans="3:15" ht="15.75" customHeight="1">
      <c r="C723" s="93"/>
      <c r="D723" s="93"/>
      <c r="E723" s="93"/>
      <c r="F723" s="93"/>
      <c r="G723" s="93"/>
      <c r="H723" s="93"/>
      <c r="I723" s="93"/>
      <c r="J723" s="93"/>
      <c r="L723" s="7"/>
      <c r="M723" s="8"/>
      <c r="N723" s="8"/>
      <c r="O723" s="8"/>
    </row>
    <row r="724" spans="3:15" ht="15.75" customHeight="1">
      <c r="C724" s="93"/>
      <c r="D724" s="93"/>
      <c r="E724" s="93"/>
      <c r="F724" s="93"/>
      <c r="G724" s="93"/>
      <c r="H724" s="93"/>
      <c r="I724" s="93"/>
      <c r="J724" s="93"/>
      <c r="L724" s="7"/>
      <c r="M724" s="8"/>
      <c r="N724" s="8"/>
      <c r="O724" s="8"/>
    </row>
    <row r="725" spans="3:15" ht="15.75" customHeight="1">
      <c r="C725" s="93"/>
      <c r="D725" s="93"/>
      <c r="E725" s="93"/>
      <c r="F725" s="93"/>
      <c r="G725" s="93"/>
      <c r="H725" s="93"/>
      <c r="I725" s="93"/>
      <c r="J725" s="93"/>
      <c r="L725" s="7"/>
      <c r="M725" s="8"/>
      <c r="N725" s="8"/>
      <c r="O725" s="8"/>
    </row>
    <row r="726" spans="3:15" ht="15.75" customHeight="1">
      <c r="C726" s="93"/>
      <c r="D726" s="93"/>
      <c r="E726" s="93"/>
      <c r="F726" s="93"/>
      <c r="G726" s="93"/>
      <c r="H726" s="93"/>
      <c r="I726" s="93"/>
      <c r="J726" s="93"/>
      <c r="L726" s="7"/>
      <c r="M726" s="8"/>
      <c r="N726" s="8"/>
      <c r="O726" s="8"/>
    </row>
    <row r="727" spans="3:15" ht="15.75" customHeight="1">
      <c r="C727" s="93"/>
      <c r="D727" s="93"/>
      <c r="E727" s="93"/>
      <c r="F727" s="93"/>
      <c r="G727" s="93"/>
      <c r="H727" s="93"/>
      <c r="I727" s="93"/>
      <c r="J727" s="93"/>
      <c r="L727" s="7"/>
      <c r="M727" s="8"/>
      <c r="N727" s="8"/>
      <c r="O727" s="8"/>
    </row>
    <row r="728" spans="3:15" ht="15.75" customHeight="1">
      <c r="C728" s="93"/>
      <c r="D728" s="93"/>
      <c r="E728" s="93"/>
      <c r="F728" s="93"/>
      <c r="G728" s="93"/>
      <c r="H728" s="93"/>
      <c r="I728" s="93"/>
      <c r="J728" s="93"/>
      <c r="L728" s="7"/>
      <c r="M728" s="8"/>
      <c r="N728" s="8"/>
      <c r="O728" s="8"/>
    </row>
    <row r="729" spans="3:15" ht="15.75" customHeight="1">
      <c r="C729" s="93"/>
      <c r="D729" s="93"/>
      <c r="E729" s="93"/>
      <c r="F729" s="93"/>
      <c r="G729" s="93"/>
      <c r="H729" s="93"/>
      <c r="I729" s="93"/>
      <c r="J729" s="93"/>
      <c r="L729" s="7"/>
      <c r="M729" s="8"/>
      <c r="N729" s="8"/>
      <c r="O729" s="8"/>
    </row>
    <row r="730" spans="3:15" ht="15.75" customHeight="1">
      <c r="C730" s="93"/>
      <c r="D730" s="93"/>
      <c r="E730" s="93"/>
      <c r="F730" s="93"/>
      <c r="G730" s="93"/>
      <c r="H730" s="93"/>
      <c r="I730" s="93"/>
      <c r="J730" s="93"/>
      <c r="L730" s="7"/>
      <c r="M730" s="8"/>
      <c r="N730" s="8"/>
      <c r="O730" s="8"/>
    </row>
    <row r="731" spans="3:15" ht="15.75" customHeight="1">
      <c r="C731" s="93"/>
      <c r="D731" s="93"/>
      <c r="E731" s="93"/>
      <c r="F731" s="93"/>
      <c r="G731" s="93"/>
      <c r="H731" s="93"/>
      <c r="I731" s="93"/>
      <c r="J731" s="93"/>
      <c r="L731" s="7"/>
      <c r="M731" s="8"/>
      <c r="N731" s="8"/>
      <c r="O731" s="8"/>
    </row>
    <row r="732" spans="3:15" ht="15.75" customHeight="1">
      <c r="C732" s="93"/>
      <c r="D732" s="93"/>
      <c r="E732" s="93"/>
      <c r="F732" s="93"/>
      <c r="G732" s="93"/>
      <c r="H732" s="93"/>
      <c r="I732" s="93"/>
      <c r="J732" s="93"/>
      <c r="L732" s="7"/>
      <c r="M732" s="8"/>
      <c r="N732" s="8"/>
      <c r="O732" s="8"/>
    </row>
    <row r="733" spans="3:15" ht="15.75" customHeight="1">
      <c r="C733" s="93"/>
      <c r="D733" s="93"/>
      <c r="E733" s="93"/>
      <c r="F733" s="93"/>
      <c r="G733" s="93"/>
      <c r="H733" s="93"/>
      <c r="I733" s="93"/>
      <c r="J733" s="93"/>
      <c r="L733" s="7"/>
      <c r="M733" s="8"/>
      <c r="N733" s="8"/>
      <c r="O733" s="8"/>
    </row>
    <row r="734" spans="3:15" ht="15.75" customHeight="1">
      <c r="C734" s="93"/>
      <c r="D734" s="93"/>
      <c r="E734" s="93"/>
      <c r="F734" s="93"/>
      <c r="G734" s="93"/>
      <c r="H734" s="93"/>
      <c r="I734" s="93"/>
      <c r="J734" s="93"/>
      <c r="L734" s="7"/>
      <c r="M734" s="8"/>
      <c r="N734" s="8"/>
      <c r="O734" s="8"/>
    </row>
    <row r="735" spans="3:15" ht="15.75" customHeight="1">
      <c r="C735" s="93"/>
      <c r="D735" s="93"/>
      <c r="E735" s="93"/>
      <c r="F735" s="93"/>
      <c r="G735" s="93"/>
      <c r="H735" s="93"/>
      <c r="I735" s="93"/>
      <c r="J735" s="93"/>
      <c r="L735" s="7"/>
      <c r="M735" s="8"/>
      <c r="N735" s="8"/>
      <c r="O735" s="8"/>
    </row>
    <row r="736" spans="3:15" ht="15.75" customHeight="1">
      <c r="C736" s="93"/>
      <c r="D736" s="93"/>
      <c r="E736" s="93"/>
      <c r="F736" s="93"/>
      <c r="G736" s="93"/>
      <c r="H736" s="93"/>
      <c r="I736" s="93"/>
      <c r="J736" s="93"/>
      <c r="L736" s="7"/>
      <c r="M736" s="8"/>
      <c r="N736" s="8"/>
      <c r="O736" s="8"/>
    </row>
    <row r="737" spans="3:15" ht="15.75" customHeight="1">
      <c r="C737" s="93"/>
      <c r="D737" s="93"/>
      <c r="E737" s="93"/>
      <c r="F737" s="93"/>
      <c r="G737" s="93"/>
      <c r="H737" s="93"/>
      <c r="I737" s="93"/>
      <c r="J737" s="93"/>
      <c r="L737" s="7"/>
      <c r="M737" s="8"/>
      <c r="N737" s="8"/>
      <c r="O737" s="8"/>
    </row>
    <row r="738" spans="3:15" ht="15.75" customHeight="1">
      <c r="C738" s="93"/>
      <c r="D738" s="93"/>
      <c r="E738" s="93"/>
      <c r="F738" s="93"/>
      <c r="G738" s="93"/>
      <c r="H738" s="93"/>
      <c r="I738" s="93"/>
      <c r="J738" s="93"/>
      <c r="L738" s="7"/>
      <c r="M738" s="8"/>
      <c r="N738" s="8"/>
      <c r="O738" s="8"/>
    </row>
    <row r="739" spans="3:15" ht="15.75" customHeight="1">
      <c r="C739" s="93"/>
      <c r="D739" s="93"/>
      <c r="E739" s="93"/>
      <c r="F739" s="93"/>
      <c r="G739" s="93"/>
      <c r="H739" s="93"/>
      <c r="I739" s="93"/>
      <c r="J739" s="93"/>
      <c r="L739" s="7"/>
      <c r="M739" s="8"/>
      <c r="N739" s="8"/>
      <c r="O739" s="8"/>
    </row>
    <row r="740" spans="3:15" ht="15.75" customHeight="1">
      <c r="C740" s="93"/>
      <c r="D740" s="93"/>
      <c r="E740" s="93"/>
      <c r="F740" s="93"/>
      <c r="G740" s="93"/>
      <c r="H740" s="93"/>
      <c r="I740" s="93"/>
      <c r="J740" s="93"/>
      <c r="L740" s="7"/>
      <c r="M740" s="8"/>
      <c r="N740" s="8"/>
      <c r="O740" s="8"/>
    </row>
    <row r="741" spans="3:15" ht="15.75" customHeight="1">
      <c r="C741" s="93"/>
      <c r="D741" s="93"/>
      <c r="E741" s="93"/>
      <c r="F741" s="93"/>
      <c r="G741" s="93"/>
      <c r="H741" s="93"/>
      <c r="I741" s="93"/>
      <c r="J741" s="93"/>
      <c r="L741" s="7"/>
      <c r="M741" s="8"/>
      <c r="N741" s="8"/>
      <c r="O741" s="8"/>
    </row>
    <row r="742" spans="3:15" ht="15.75" customHeight="1">
      <c r="C742" s="93"/>
      <c r="D742" s="93"/>
      <c r="E742" s="93"/>
      <c r="F742" s="93"/>
      <c r="G742" s="93"/>
      <c r="H742" s="93"/>
      <c r="I742" s="93"/>
      <c r="J742" s="93"/>
      <c r="L742" s="7"/>
      <c r="M742" s="8"/>
      <c r="N742" s="8"/>
      <c r="O742" s="8"/>
    </row>
    <row r="743" spans="3:15" ht="15.75" customHeight="1">
      <c r="C743" s="93"/>
      <c r="D743" s="93"/>
      <c r="E743" s="93"/>
      <c r="F743" s="93"/>
      <c r="G743" s="93"/>
      <c r="H743" s="93"/>
      <c r="I743" s="93"/>
      <c r="J743" s="93"/>
      <c r="L743" s="7"/>
      <c r="M743" s="8"/>
      <c r="N743" s="8"/>
      <c r="O743" s="8"/>
    </row>
    <row r="744" spans="3:15" ht="15.75" customHeight="1">
      <c r="C744" s="93"/>
      <c r="D744" s="93"/>
      <c r="E744" s="93"/>
      <c r="F744" s="93"/>
      <c r="G744" s="93"/>
      <c r="H744" s="93"/>
      <c r="I744" s="93"/>
      <c r="J744" s="93"/>
      <c r="L744" s="7"/>
      <c r="M744" s="8"/>
      <c r="N744" s="8"/>
      <c r="O744" s="8"/>
    </row>
    <row r="745" spans="3:15" ht="15.75" customHeight="1">
      <c r="C745" s="93"/>
      <c r="D745" s="93"/>
      <c r="E745" s="93"/>
      <c r="F745" s="93"/>
      <c r="G745" s="93"/>
      <c r="H745" s="93"/>
      <c r="I745" s="93"/>
      <c r="J745" s="93"/>
      <c r="L745" s="7"/>
      <c r="M745" s="8"/>
      <c r="N745" s="8"/>
      <c r="O745" s="8"/>
    </row>
    <row r="746" spans="3:15" ht="15.75" customHeight="1">
      <c r="C746" s="93"/>
      <c r="D746" s="93"/>
      <c r="E746" s="93"/>
      <c r="F746" s="93"/>
      <c r="G746" s="93"/>
      <c r="H746" s="93"/>
      <c r="I746" s="93"/>
      <c r="J746" s="93"/>
      <c r="L746" s="7"/>
      <c r="M746" s="8"/>
      <c r="N746" s="8"/>
      <c r="O746" s="8"/>
    </row>
    <row r="747" spans="3:15" ht="15.75" customHeight="1">
      <c r="C747" s="93"/>
      <c r="D747" s="93"/>
      <c r="E747" s="93"/>
      <c r="F747" s="93"/>
      <c r="G747" s="93"/>
      <c r="H747" s="93"/>
      <c r="I747" s="93"/>
      <c r="J747" s="93"/>
      <c r="L747" s="7"/>
      <c r="M747" s="8"/>
      <c r="N747" s="8"/>
      <c r="O747" s="8"/>
    </row>
    <row r="748" spans="3:15" ht="15.75" customHeight="1">
      <c r="C748" s="93"/>
      <c r="D748" s="93"/>
      <c r="E748" s="93"/>
      <c r="F748" s="93"/>
      <c r="G748" s="93"/>
      <c r="H748" s="93"/>
      <c r="I748" s="93"/>
      <c r="J748" s="93"/>
      <c r="L748" s="7"/>
      <c r="M748" s="8"/>
      <c r="N748" s="8"/>
      <c r="O748" s="8"/>
    </row>
    <row r="749" spans="3:15" ht="15.75" customHeight="1">
      <c r="C749" s="93"/>
      <c r="D749" s="93"/>
      <c r="E749" s="93"/>
      <c r="F749" s="93"/>
      <c r="G749" s="93"/>
      <c r="H749" s="93"/>
      <c r="I749" s="93"/>
      <c r="J749" s="93"/>
      <c r="L749" s="7"/>
      <c r="M749" s="8"/>
      <c r="N749" s="8"/>
      <c r="O749" s="8"/>
    </row>
    <row r="750" spans="3:15" ht="15.75" customHeight="1">
      <c r="C750" s="93"/>
      <c r="D750" s="93"/>
      <c r="E750" s="93"/>
      <c r="F750" s="93"/>
      <c r="G750" s="93"/>
      <c r="H750" s="93"/>
      <c r="I750" s="93"/>
      <c r="J750" s="93"/>
      <c r="L750" s="7"/>
      <c r="M750" s="8"/>
      <c r="N750" s="8"/>
      <c r="O750" s="8"/>
    </row>
    <row r="751" spans="3:15" ht="15.75" customHeight="1">
      <c r="C751" s="93"/>
      <c r="D751" s="93"/>
      <c r="E751" s="93"/>
      <c r="F751" s="93"/>
      <c r="G751" s="93"/>
      <c r="H751" s="93"/>
      <c r="I751" s="93"/>
      <c r="J751" s="93"/>
      <c r="L751" s="7"/>
      <c r="M751" s="8"/>
      <c r="N751" s="8"/>
      <c r="O751" s="8"/>
    </row>
    <row r="752" spans="3:15" ht="15.75" customHeight="1">
      <c r="C752" s="93"/>
      <c r="D752" s="93"/>
      <c r="E752" s="93"/>
      <c r="F752" s="93"/>
      <c r="G752" s="93"/>
      <c r="H752" s="93"/>
      <c r="I752" s="93"/>
      <c r="J752" s="93"/>
      <c r="L752" s="7"/>
      <c r="M752" s="8"/>
      <c r="N752" s="8"/>
      <c r="O752" s="8"/>
    </row>
    <row r="753" spans="3:15" ht="15.75" customHeight="1">
      <c r="C753" s="93"/>
      <c r="D753" s="93"/>
      <c r="E753" s="93"/>
      <c r="F753" s="93"/>
      <c r="G753" s="93"/>
      <c r="H753" s="93"/>
      <c r="I753" s="93"/>
      <c r="J753" s="93"/>
      <c r="L753" s="7"/>
      <c r="M753" s="8"/>
      <c r="N753" s="8"/>
      <c r="O753" s="8"/>
    </row>
    <row r="754" spans="3:15" ht="15.75" customHeight="1">
      <c r="C754" s="93"/>
      <c r="D754" s="93"/>
      <c r="E754" s="93"/>
      <c r="F754" s="93"/>
      <c r="G754" s="93"/>
      <c r="H754" s="93"/>
      <c r="I754" s="93"/>
      <c r="J754" s="93"/>
      <c r="L754" s="7"/>
      <c r="M754" s="8"/>
      <c r="N754" s="8"/>
      <c r="O754" s="8"/>
    </row>
    <row r="755" spans="3:15" ht="15.75" customHeight="1">
      <c r="C755" s="93"/>
      <c r="D755" s="93"/>
      <c r="E755" s="93"/>
      <c r="F755" s="93"/>
      <c r="G755" s="93"/>
      <c r="H755" s="93"/>
      <c r="I755" s="93"/>
      <c r="J755" s="93"/>
      <c r="L755" s="7"/>
      <c r="M755" s="8"/>
      <c r="N755" s="8"/>
      <c r="O755" s="8"/>
    </row>
    <row r="756" spans="3:15" ht="15.75" customHeight="1">
      <c r="C756" s="93"/>
      <c r="D756" s="93"/>
      <c r="E756" s="93"/>
      <c r="F756" s="93"/>
      <c r="G756" s="93"/>
      <c r="H756" s="93"/>
      <c r="I756" s="93"/>
      <c r="J756" s="93"/>
      <c r="L756" s="7"/>
      <c r="M756" s="8"/>
      <c r="N756" s="8"/>
      <c r="O756" s="8"/>
    </row>
    <row r="757" spans="3:15" ht="15.75" customHeight="1">
      <c r="C757" s="93"/>
      <c r="D757" s="93"/>
      <c r="E757" s="93"/>
      <c r="F757" s="93"/>
      <c r="G757" s="93"/>
      <c r="H757" s="93"/>
      <c r="I757" s="93"/>
      <c r="J757" s="93"/>
      <c r="L757" s="7"/>
      <c r="M757" s="8"/>
      <c r="N757" s="8"/>
      <c r="O757" s="8"/>
    </row>
    <row r="758" spans="3:15" ht="15.75" customHeight="1">
      <c r="C758" s="93"/>
      <c r="D758" s="93"/>
      <c r="E758" s="93"/>
      <c r="F758" s="93"/>
      <c r="G758" s="93"/>
      <c r="H758" s="93"/>
      <c r="I758" s="93"/>
      <c r="J758" s="93"/>
      <c r="L758" s="7"/>
      <c r="M758" s="8"/>
      <c r="N758" s="8"/>
      <c r="O758" s="8"/>
    </row>
    <row r="759" spans="3:15" ht="15.75" customHeight="1">
      <c r="C759" s="93"/>
      <c r="D759" s="93"/>
      <c r="E759" s="93"/>
      <c r="F759" s="93"/>
      <c r="G759" s="93"/>
      <c r="H759" s="93"/>
      <c r="I759" s="93"/>
      <c r="J759" s="93"/>
      <c r="L759" s="7"/>
      <c r="M759" s="8"/>
      <c r="N759" s="8"/>
      <c r="O759" s="8"/>
    </row>
    <row r="760" spans="3:15" ht="15.75" customHeight="1">
      <c r="C760" s="93"/>
      <c r="D760" s="93"/>
      <c r="E760" s="93"/>
      <c r="F760" s="93"/>
      <c r="G760" s="93"/>
      <c r="H760" s="93"/>
      <c r="I760" s="93"/>
      <c r="J760" s="93"/>
      <c r="L760" s="7"/>
      <c r="M760" s="8"/>
      <c r="N760" s="8"/>
      <c r="O760" s="8"/>
    </row>
    <row r="761" spans="3:15" ht="15.75" customHeight="1">
      <c r="C761" s="93"/>
      <c r="D761" s="93"/>
      <c r="E761" s="93"/>
      <c r="F761" s="93"/>
      <c r="G761" s="93"/>
      <c r="H761" s="93"/>
      <c r="I761" s="93"/>
      <c r="J761" s="93"/>
      <c r="L761" s="7"/>
      <c r="M761" s="8"/>
      <c r="N761" s="8"/>
      <c r="O761" s="8"/>
    </row>
    <row r="762" spans="3:15" ht="15.75" customHeight="1">
      <c r="C762" s="93"/>
      <c r="D762" s="93"/>
      <c r="E762" s="93"/>
      <c r="F762" s="93"/>
      <c r="G762" s="93"/>
      <c r="H762" s="93"/>
      <c r="I762" s="93"/>
      <c r="J762" s="93"/>
      <c r="L762" s="7"/>
      <c r="M762" s="8"/>
      <c r="N762" s="8"/>
      <c r="O762" s="8"/>
    </row>
    <row r="763" spans="3:15" ht="15.75" customHeight="1">
      <c r="C763" s="93"/>
      <c r="D763" s="93"/>
      <c r="E763" s="93"/>
      <c r="F763" s="93"/>
      <c r="G763" s="93"/>
      <c r="H763" s="93"/>
      <c r="I763" s="93"/>
      <c r="J763" s="93"/>
      <c r="L763" s="7"/>
      <c r="M763" s="8"/>
      <c r="N763" s="8"/>
      <c r="O763" s="8"/>
    </row>
    <row r="764" spans="3:15" ht="15.75" customHeight="1">
      <c r="C764" s="93"/>
      <c r="D764" s="93"/>
      <c r="E764" s="93"/>
      <c r="F764" s="93"/>
      <c r="G764" s="93"/>
      <c r="H764" s="93"/>
      <c r="I764" s="93"/>
      <c r="J764" s="93"/>
      <c r="L764" s="7"/>
      <c r="M764" s="8"/>
      <c r="N764" s="8"/>
      <c r="O764" s="8"/>
    </row>
    <row r="765" spans="3:15" ht="15.75" customHeight="1">
      <c r="C765" s="93"/>
      <c r="D765" s="93"/>
      <c r="E765" s="93"/>
      <c r="F765" s="93"/>
      <c r="G765" s="93"/>
      <c r="H765" s="93"/>
      <c r="I765" s="93"/>
      <c r="J765" s="93"/>
      <c r="L765" s="7"/>
      <c r="M765" s="8"/>
      <c r="N765" s="8"/>
      <c r="O765" s="8"/>
    </row>
    <row r="766" spans="3:15" ht="15.75" customHeight="1">
      <c r="C766" s="93"/>
      <c r="D766" s="93"/>
      <c r="E766" s="93"/>
      <c r="F766" s="93"/>
      <c r="G766" s="93"/>
      <c r="H766" s="93"/>
      <c r="I766" s="93"/>
      <c r="J766" s="93"/>
      <c r="L766" s="7"/>
      <c r="M766" s="8"/>
      <c r="N766" s="8"/>
      <c r="O766" s="8"/>
    </row>
    <row r="767" spans="3:15" ht="15.75" customHeight="1">
      <c r="C767" s="93"/>
      <c r="D767" s="93"/>
      <c r="E767" s="93"/>
      <c r="F767" s="93"/>
      <c r="G767" s="93"/>
      <c r="H767" s="93"/>
      <c r="I767" s="93"/>
      <c r="J767" s="93"/>
      <c r="L767" s="7"/>
      <c r="M767" s="8"/>
      <c r="N767" s="8"/>
      <c r="O767" s="8"/>
    </row>
    <row r="768" spans="3:15" ht="15.75" customHeight="1">
      <c r="C768" s="93"/>
      <c r="D768" s="93"/>
      <c r="E768" s="93"/>
      <c r="F768" s="93"/>
      <c r="G768" s="93"/>
      <c r="H768" s="93"/>
      <c r="I768" s="93"/>
      <c r="J768" s="93"/>
      <c r="L768" s="7"/>
      <c r="M768" s="8"/>
      <c r="N768" s="8"/>
      <c r="O768" s="8"/>
    </row>
    <row r="769" spans="3:15" ht="15.75" customHeight="1">
      <c r="C769" s="93"/>
      <c r="D769" s="93"/>
      <c r="E769" s="93"/>
      <c r="F769" s="93"/>
      <c r="G769" s="93"/>
      <c r="H769" s="93"/>
      <c r="I769" s="93"/>
      <c r="J769" s="93"/>
      <c r="L769" s="7"/>
      <c r="M769" s="8"/>
      <c r="N769" s="8"/>
      <c r="O769" s="8"/>
    </row>
    <row r="770" spans="3:15" ht="15.75" customHeight="1">
      <c r="C770" s="93"/>
      <c r="D770" s="93"/>
      <c r="E770" s="93"/>
      <c r="F770" s="93"/>
      <c r="G770" s="93"/>
      <c r="H770" s="93"/>
      <c r="I770" s="93"/>
      <c r="J770" s="93"/>
      <c r="L770" s="7"/>
      <c r="M770" s="8"/>
      <c r="N770" s="8"/>
      <c r="O770" s="8"/>
    </row>
    <row r="771" spans="3:15" ht="15.75" customHeight="1">
      <c r="C771" s="93"/>
      <c r="D771" s="93"/>
      <c r="E771" s="93"/>
      <c r="F771" s="93"/>
      <c r="G771" s="93"/>
      <c r="H771" s="93"/>
      <c r="I771" s="93"/>
      <c r="J771" s="93"/>
      <c r="L771" s="7"/>
      <c r="M771" s="8"/>
      <c r="N771" s="8"/>
      <c r="O771" s="8"/>
    </row>
    <row r="772" spans="3:15" ht="15.75" customHeight="1">
      <c r="C772" s="93"/>
      <c r="D772" s="93"/>
      <c r="E772" s="93"/>
      <c r="F772" s="93"/>
      <c r="G772" s="93"/>
      <c r="H772" s="93"/>
      <c r="I772" s="93"/>
      <c r="J772" s="93"/>
      <c r="L772" s="7"/>
      <c r="M772" s="8"/>
      <c r="N772" s="8"/>
      <c r="O772" s="8"/>
    </row>
    <row r="773" spans="3:15" ht="15.75" customHeight="1">
      <c r="C773" s="93"/>
      <c r="D773" s="93"/>
      <c r="E773" s="93"/>
      <c r="F773" s="93"/>
      <c r="G773" s="93"/>
      <c r="H773" s="93"/>
      <c r="I773" s="93"/>
      <c r="J773" s="93"/>
      <c r="L773" s="7"/>
      <c r="M773" s="8"/>
      <c r="N773" s="8"/>
      <c r="O773" s="8"/>
    </row>
    <row r="774" spans="3:15" ht="15.75" customHeight="1">
      <c r="C774" s="93"/>
      <c r="D774" s="93"/>
      <c r="E774" s="93"/>
      <c r="F774" s="93"/>
      <c r="G774" s="93"/>
      <c r="H774" s="93"/>
      <c r="I774" s="93"/>
      <c r="J774" s="93"/>
      <c r="L774" s="7"/>
      <c r="M774" s="8"/>
      <c r="N774" s="8"/>
      <c r="O774" s="8"/>
    </row>
    <row r="775" spans="3:15" ht="15.75" customHeight="1">
      <c r="C775" s="93"/>
      <c r="D775" s="93"/>
      <c r="E775" s="93"/>
      <c r="F775" s="93"/>
      <c r="G775" s="93"/>
      <c r="H775" s="93"/>
      <c r="I775" s="93"/>
      <c r="J775" s="93"/>
      <c r="L775" s="7"/>
      <c r="M775" s="8"/>
      <c r="N775" s="8"/>
      <c r="O775" s="8"/>
    </row>
    <row r="776" spans="3:15" ht="15.75" customHeight="1">
      <c r="C776" s="93"/>
      <c r="D776" s="93"/>
      <c r="E776" s="93"/>
      <c r="F776" s="93"/>
      <c r="G776" s="93"/>
      <c r="H776" s="93"/>
      <c r="I776" s="93"/>
      <c r="J776" s="93"/>
      <c r="L776" s="7"/>
      <c r="M776" s="8"/>
      <c r="N776" s="8"/>
      <c r="O776" s="8"/>
    </row>
    <row r="777" spans="3:15" ht="15.75" customHeight="1">
      <c r="C777" s="93"/>
      <c r="D777" s="93"/>
      <c r="E777" s="93"/>
      <c r="F777" s="93"/>
      <c r="G777" s="93"/>
      <c r="H777" s="93"/>
      <c r="I777" s="93"/>
      <c r="J777" s="93"/>
      <c r="L777" s="7"/>
      <c r="M777" s="8"/>
      <c r="N777" s="8"/>
      <c r="O777" s="8"/>
    </row>
    <row r="778" spans="3:15" ht="15.75" customHeight="1">
      <c r="C778" s="93"/>
      <c r="D778" s="93"/>
      <c r="E778" s="93"/>
      <c r="F778" s="93"/>
      <c r="G778" s="93"/>
      <c r="H778" s="93"/>
      <c r="I778" s="93"/>
      <c r="J778" s="93"/>
      <c r="L778" s="7"/>
      <c r="M778" s="8"/>
      <c r="N778" s="8"/>
      <c r="O778" s="8"/>
    </row>
    <row r="779" spans="3:15" ht="15.75" customHeight="1">
      <c r="C779" s="93"/>
      <c r="D779" s="93"/>
      <c r="E779" s="93"/>
      <c r="F779" s="93"/>
      <c r="G779" s="93"/>
      <c r="H779" s="93"/>
      <c r="I779" s="93"/>
      <c r="J779" s="93"/>
      <c r="L779" s="7"/>
      <c r="M779" s="8"/>
      <c r="N779" s="8"/>
      <c r="O779" s="8"/>
    </row>
    <row r="780" spans="3:15" ht="15.75" customHeight="1">
      <c r="C780" s="93"/>
      <c r="D780" s="93"/>
      <c r="E780" s="93"/>
      <c r="F780" s="93"/>
      <c r="G780" s="93"/>
      <c r="H780" s="93"/>
      <c r="I780" s="93"/>
      <c r="J780" s="93"/>
      <c r="L780" s="7"/>
      <c r="M780" s="8"/>
      <c r="N780" s="8"/>
      <c r="O780" s="8"/>
    </row>
    <row r="781" spans="3:15" ht="15.75" customHeight="1">
      <c r="C781" s="93"/>
      <c r="D781" s="93"/>
      <c r="E781" s="93"/>
      <c r="F781" s="93"/>
      <c r="G781" s="93"/>
      <c r="H781" s="93"/>
      <c r="I781" s="93"/>
      <c r="J781" s="93"/>
      <c r="L781" s="7"/>
      <c r="M781" s="8"/>
      <c r="N781" s="8"/>
      <c r="O781" s="8"/>
    </row>
    <row r="782" spans="3:15" ht="15.75" customHeight="1">
      <c r="C782" s="93"/>
      <c r="D782" s="93"/>
      <c r="E782" s="93"/>
      <c r="F782" s="93"/>
      <c r="G782" s="93"/>
      <c r="H782" s="93"/>
      <c r="I782" s="93"/>
      <c r="J782" s="93"/>
      <c r="L782" s="7"/>
      <c r="M782" s="8"/>
      <c r="N782" s="8"/>
      <c r="O782" s="8"/>
    </row>
    <row r="783" spans="3:15" ht="15.75" customHeight="1">
      <c r="C783" s="93"/>
      <c r="D783" s="93"/>
      <c r="E783" s="93"/>
      <c r="F783" s="93"/>
      <c r="G783" s="93"/>
      <c r="H783" s="93"/>
      <c r="I783" s="93"/>
      <c r="J783" s="93"/>
      <c r="L783" s="7"/>
      <c r="M783" s="8"/>
      <c r="N783" s="8"/>
      <c r="O783" s="8"/>
    </row>
    <row r="784" spans="3:15" ht="15.75" customHeight="1">
      <c r="C784" s="93"/>
      <c r="D784" s="93"/>
      <c r="E784" s="93"/>
      <c r="F784" s="93"/>
      <c r="G784" s="93"/>
      <c r="H784" s="93"/>
      <c r="I784" s="93"/>
      <c r="J784" s="93"/>
      <c r="L784" s="7"/>
      <c r="M784" s="8"/>
      <c r="N784" s="8"/>
      <c r="O784" s="8"/>
    </row>
    <row r="785" spans="3:15" ht="15.75" customHeight="1">
      <c r="C785" s="93"/>
      <c r="D785" s="93"/>
      <c r="E785" s="93"/>
      <c r="F785" s="93"/>
      <c r="G785" s="93"/>
      <c r="H785" s="93"/>
      <c r="I785" s="93"/>
      <c r="J785" s="93"/>
      <c r="L785" s="7"/>
      <c r="M785" s="8"/>
      <c r="N785" s="8"/>
      <c r="O785" s="8"/>
    </row>
    <row r="786" spans="3:15" ht="15.75" customHeight="1">
      <c r="C786" s="93"/>
      <c r="D786" s="93"/>
      <c r="E786" s="93"/>
      <c r="F786" s="93"/>
      <c r="G786" s="93"/>
      <c r="H786" s="93"/>
      <c r="I786" s="93"/>
      <c r="J786" s="93"/>
      <c r="L786" s="7"/>
      <c r="M786" s="8"/>
      <c r="N786" s="8"/>
      <c r="O786" s="8"/>
    </row>
    <row r="787" spans="3:15" ht="15.75" customHeight="1">
      <c r="C787" s="93"/>
      <c r="D787" s="93"/>
      <c r="E787" s="93"/>
      <c r="F787" s="93"/>
      <c r="G787" s="93"/>
      <c r="H787" s="93"/>
      <c r="I787" s="93"/>
      <c r="J787" s="93"/>
      <c r="L787" s="7"/>
      <c r="M787" s="8"/>
      <c r="N787" s="8"/>
      <c r="O787" s="8"/>
    </row>
    <row r="788" spans="3:15" ht="15.75" customHeight="1">
      <c r="C788" s="93"/>
      <c r="D788" s="93"/>
      <c r="E788" s="93"/>
      <c r="F788" s="93"/>
      <c r="G788" s="93"/>
      <c r="H788" s="93"/>
      <c r="I788" s="93"/>
      <c r="J788" s="93"/>
      <c r="L788" s="7"/>
      <c r="M788" s="8"/>
      <c r="N788" s="8"/>
      <c r="O788" s="8"/>
    </row>
    <row r="789" spans="3:15" ht="15.75" customHeight="1">
      <c r="C789" s="93"/>
      <c r="D789" s="93"/>
      <c r="E789" s="93"/>
      <c r="F789" s="93"/>
      <c r="G789" s="93"/>
      <c r="H789" s="93"/>
      <c r="I789" s="93"/>
      <c r="J789" s="93"/>
      <c r="L789" s="7"/>
      <c r="M789" s="8"/>
      <c r="N789" s="8"/>
      <c r="O789" s="8"/>
    </row>
    <row r="790" spans="3:15" ht="15.75" customHeight="1">
      <c r="C790" s="93"/>
      <c r="D790" s="93"/>
      <c r="E790" s="93"/>
      <c r="F790" s="93"/>
      <c r="G790" s="93"/>
      <c r="H790" s="93"/>
      <c r="I790" s="93"/>
      <c r="J790" s="93"/>
      <c r="L790" s="7"/>
      <c r="M790" s="8"/>
      <c r="N790" s="8"/>
      <c r="O790" s="8"/>
    </row>
    <row r="791" spans="3:15" ht="15.75" customHeight="1">
      <c r="C791" s="93"/>
      <c r="D791" s="93"/>
      <c r="E791" s="93"/>
      <c r="F791" s="93"/>
      <c r="G791" s="93"/>
      <c r="H791" s="93"/>
      <c r="I791" s="93"/>
      <c r="J791" s="93"/>
      <c r="L791" s="7"/>
      <c r="M791" s="8"/>
      <c r="N791" s="8"/>
      <c r="O791" s="8"/>
    </row>
    <row r="792" spans="3:15" ht="15.75" customHeight="1">
      <c r="C792" s="93"/>
      <c r="D792" s="93"/>
      <c r="E792" s="93"/>
      <c r="F792" s="93"/>
      <c r="G792" s="93"/>
      <c r="H792" s="93"/>
      <c r="I792" s="93"/>
      <c r="J792" s="93"/>
      <c r="L792" s="7"/>
      <c r="M792" s="8"/>
      <c r="N792" s="8"/>
      <c r="O792" s="8"/>
    </row>
    <row r="793" spans="3:15" ht="15.75" customHeight="1">
      <c r="C793" s="93"/>
      <c r="D793" s="93"/>
      <c r="E793" s="93"/>
      <c r="F793" s="93"/>
      <c r="G793" s="93"/>
      <c r="H793" s="93"/>
      <c r="I793" s="93"/>
      <c r="J793" s="93"/>
      <c r="L793" s="7"/>
      <c r="M793" s="8"/>
      <c r="N793" s="8"/>
      <c r="O793" s="8"/>
    </row>
    <row r="794" spans="3:15" ht="15.75" customHeight="1">
      <c r="C794" s="93"/>
      <c r="D794" s="93"/>
      <c r="E794" s="93"/>
      <c r="F794" s="93"/>
      <c r="G794" s="93"/>
      <c r="H794" s="93"/>
      <c r="I794" s="93"/>
      <c r="J794" s="93"/>
      <c r="L794" s="7"/>
      <c r="M794" s="8"/>
      <c r="N794" s="8"/>
      <c r="O794" s="8"/>
    </row>
    <row r="795" spans="3:15" ht="15.75" customHeight="1">
      <c r="C795" s="93"/>
      <c r="D795" s="93"/>
      <c r="E795" s="93"/>
      <c r="F795" s="93"/>
      <c r="G795" s="93"/>
      <c r="H795" s="93"/>
      <c r="I795" s="93"/>
      <c r="J795" s="93"/>
      <c r="L795" s="7"/>
      <c r="M795" s="8"/>
      <c r="N795" s="8"/>
      <c r="O795" s="8"/>
    </row>
    <row r="796" spans="3:15" ht="15.75" customHeight="1">
      <c r="C796" s="93"/>
      <c r="D796" s="93"/>
      <c r="E796" s="93"/>
      <c r="F796" s="93"/>
      <c r="G796" s="93"/>
      <c r="H796" s="93"/>
      <c r="I796" s="93"/>
      <c r="J796" s="93"/>
      <c r="L796" s="7"/>
      <c r="M796" s="8"/>
      <c r="N796" s="8"/>
      <c r="O796" s="8"/>
    </row>
    <row r="797" spans="3:15" ht="15.75" customHeight="1">
      <c r="C797" s="93"/>
      <c r="D797" s="93"/>
      <c r="E797" s="93"/>
      <c r="F797" s="93"/>
      <c r="G797" s="93"/>
      <c r="H797" s="93"/>
      <c r="I797" s="93"/>
      <c r="J797" s="93"/>
      <c r="L797" s="7"/>
      <c r="M797" s="8"/>
      <c r="N797" s="8"/>
      <c r="O797" s="8"/>
    </row>
    <row r="798" spans="3:15" ht="15.75" customHeight="1">
      <c r="C798" s="93"/>
      <c r="D798" s="93"/>
      <c r="E798" s="93"/>
      <c r="F798" s="93"/>
      <c r="G798" s="93"/>
      <c r="H798" s="93"/>
      <c r="I798" s="93"/>
      <c r="J798" s="93"/>
      <c r="L798" s="7"/>
      <c r="M798" s="8"/>
      <c r="N798" s="8"/>
      <c r="O798" s="8"/>
    </row>
    <row r="799" spans="3:15" ht="15.75" customHeight="1">
      <c r="C799" s="93"/>
      <c r="D799" s="93"/>
      <c r="E799" s="93"/>
      <c r="F799" s="93"/>
      <c r="G799" s="93"/>
      <c r="H799" s="93"/>
      <c r="I799" s="93"/>
      <c r="J799" s="93"/>
      <c r="L799" s="7"/>
      <c r="M799" s="8"/>
      <c r="N799" s="8"/>
      <c r="O799" s="8"/>
    </row>
    <row r="800" spans="3:15" ht="15.75" customHeight="1">
      <c r="C800" s="93"/>
      <c r="D800" s="93"/>
      <c r="E800" s="93"/>
      <c r="F800" s="93"/>
      <c r="G800" s="93"/>
      <c r="H800" s="93"/>
      <c r="I800" s="93"/>
      <c r="J800" s="93"/>
      <c r="L800" s="7"/>
      <c r="M800" s="8"/>
      <c r="N800" s="8"/>
      <c r="O800" s="8"/>
    </row>
    <row r="801" spans="3:15" ht="15.75" customHeight="1">
      <c r="C801" s="93"/>
      <c r="D801" s="93"/>
      <c r="E801" s="93"/>
      <c r="F801" s="93"/>
      <c r="G801" s="93"/>
      <c r="H801" s="93"/>
      <c r="I801" s="93"/>
      <c r="J801" s="93"/>
      <c r="L801" s="7"/>
      <c r="M801" s="8"/>
      <c r="N801" s="8"/>
      <c r="O801" s="8"/>
    </row>
    <row r="802" spans="3:15" ht="15.75" customHeight="1">
      <c r="C802" s="93"/>
      <c r="D802" s="93"/>
      <c r="E802" s="93"/>
      <c r="F802" s="93"/>
      <c r="G802" s="93"/>
      <c r="H802" s="93"/>
      <c r="I802" s="93"/>
      <c r="J802" s="93"/>
      <c r="L802" s="7"/>
      <c r="M802" s="8"/>
      <c r="N802" s="8"/>
      <c r="O802" s="8"/>
    </row>
    <row r="803" spans="3:15" ht="15.75" customHeight="1">
      <c r="C803" s="93"/>
      <c r="D803" s="93"/>
      <c r="E803" s="93"/>
      <c r="F803" s="93"/>
      <c r="G803" s="93"/>
      <c r="H803" s="93"/>
      <c r="I803" s="93"/>
      <c r="J803" s="93"/>
      <c r="L803" s="7"/>
      <c r="M803" s="8"/>
      <c r="N803" s="8"/>
      <c r="O803" s="8"/>
    </row>
    <row r="804" spans="3:15" ht="15.75" customHeight="1">
      <c r="C804" s="93"/>
      <c r="D804" s="93"/>
      <c r="E804" s="93"/>
      <c r="F804" s="93"/>
      <c r="G804" s="93"/>
      <c r="H804" s="93"/>
      <c r="I804" s="93"/>
      <c r="J804" s="93"/>
      <c r="L804" s="7"/>
      <c r="M804" s="8"/>
      <c r="N804" s="8"/>
      <c r="O804" s="8"/>
    </row>
    <row r="805" spans="3:15" ht="15.75" customHeight="1">
      <c r="C805" s="93"/>
      <c r="D805" s="93"/>
      <c r="E805" s="93"/>
      <c r="F805" s="93"/>
      <c r="G805" s="93"/>
      <c r="H805" s="93"/>
      <c r="I805" s="93"/>
      <c r="J805" s="93"/>
      <c r="L805" s="7"/>
      <c r="M805" s="8"/>
      <c r="N805" s="8"/>
      <c r="O805" s="8"/>
    </row>
    <row r="806" spans="3:15" ht="15.75" customHeight="1">
      <c r="C806" s="93"/>
      <c r="D806" s="93"/>
      <c r="E806" s="93"/>
      <c r="F806" s="93"/>
      <c r="G806" s="93"/>
      <c r="H806" s="93"/>
      <c r="I806" s="93"/>
      <c r="J806" s="93"/>
      <c r="L806" s="7"/>
      <c r="M806" s="8"/>
      <c r="N806" s="8"/>
      <c r="O806" s="8"/>
    </row>
    <row r="807" spans="3:15" ht="15.75" customHeight="1">
      <c r="C807" s="93"/>
      <c r="D807" s="93"/>
      <c r="E807" s="93"/>
      <c r="F807" s="93"/>
      <c r="G807" s="93"/>
      <c r="H807" s="93"/>
      <c r="I807" s="93"/>
      <c r="J807" s="93"/>
      <c r="L807" s="7"/>
      <c r="M807" s="8"/>
      <c r="N807" s="8"/>
      <c r="O807" s="8"/>
    </row>
    <row r="808" spans="3:15" ht="15.75" customHeight="1">
      <c r="C808" s="93"/>
      <c r="D808" s="93"/>
      <c r="E808" s="93"/>
      <c r="F808" s="93"/>
      <c r="G808" s="93"/>
      <c r="H808" s="93"/>
      <c r="I808" s="93"/>
      <c r="J808" s="93"/>
      <c r="L808" s="7"/>
      <c r="M808" s="8"/>
      <c r="N808" s="8"/>
      <c r="O808" s="8"/>
    </row>
    <row r="809" spans="3:15" ht="15.75" customHeight="1">
      <c r="C809" s="93"/>
      <c r="D809" s="93"/>
      <c r="E809" s="93"/>
      <c r="F809" s="93"/>
      <c r="G809" s="93"/>
      <c r="H809" s="93"/>
      <c r="I809" s="93"/>
      <c r="J809" s="93"/>
      <c r="L809" s="7"/>
      <c r="M809" s="8"/>
      <c r="N809" s="8"/>
      <c r="O809" s="8"/>
    </row>
    <row r="810" spans="3:15" ht="15.75" customHeight="1">
      <c r="C810" s="93"/>
      <c r="D810" s="93"/>
      <c r="E810" s="93"/>
      <c r="F810" s="93"/>
      <c r="G810" s="93"/>
      <c r="H810" s="93"/>
      <c r="I810" s="93"/>
      <c r="J810" s="93"/>
      <c r="L810" s="7"/>
      <c r="M810" s="8"/>
      <c r="N810" s="8"/>
      <c r="O810" s="8"/>
    </row>
    <row r="811" spans="3:15" ht="15.75" customHeight="1">
      <c r="C811" s="93"/>
      <c r="D811" s="93"/>
      <c r="E811" s="93"/>
      <c r="F811" s="93"/>
      <c r="G811" s="93"/>
      <c r="H811" s="93"/>
      <c r="I811" s="93"/>
      <c r="J811" s="93"/>
      <c r="L811" s="7"/>
      <c r="M811" s="8"/>
      <c r="N811" s="8"/>
      <c r="O811" s="8"/>
    </row>
    <row r="812" spans="3:15" ht="15.75" customHeight="1">
      <c r="C812" s="93"/>
      <c r="D812" s="93"/>
      <c r="E812" s="93"/>
      <c r="F812" s="93"/>
      <c r="G812" s="93"/>
      <c r="H812" s="93"/>
      <c r="I812" s="93"/>
      <c r="J812" s="93"/>
      <c r="L812" s="7"/>
      <c r="M812" s="8"/>
      <c r="N812" s="8"/>
      <c r="O812" s="8"/>
    </row>
    <row r="813" spans="3:15" ht="15.75" customHeight="1">
      <c r="C813" s="93"/>
      <c r="D813" s="93"/>
      <c r="E813" s="93"/>
      <c r="F813" s="93"/>
      <c r="G813" s="93"/>
      <c r="H813" s="93"/>
      <c r="I813" s="93"/>
      <c r="J813" s="93"/>
      <c r="L813" s="7"/>
      <c r="M813" s="8"/>
      <c r="N813" s="8"/>
      <c r="O813" s="8"/>
    </row>
    <row r="814" spans="3:15" ht="15.75" customHeight="1">
      <c r="C814" s="93"/>
      <c r="D814" s="93"/>
      <c r="E814" s="93"/>
      <c r="F814" s="93"/>
      <c r="G814" s="93"/>
      <c r="H814" s="93"/>
      <c r="I814" s="93"/>
      <c r="J814" s="93"/>
      <c r="L814" s="7"/>
      <c r="M814" s="8"/>
      <c r="N814" s="8"/>
      <c r="O814" s="8"/>
    </row>
    <row r="815" spans="3:15" ht="15.75" customHeight="1">
      <c r="C815" s="93"/>
      <c r="D815" s="93"/>
      <c r="E815" s="93"/>
      <c r="F815" s="93"/>
      <c r="G815" s="93"/>
      <c r="H815" s="93"/>
      <c r="I815" s="93"/>
      <c r="J815" s="93"/>
      <c r="L815" s="7"/>
      <c r="M815" s="8"/>
      <c r="N815" s="8"/>
      <c r="O815" s="8"/>
    </row>
    <row r="816" spans="3:15" ht="15.75" customHeight="1">
      <c r="C816" s="93"/>
      <c r="D816" s="93"/>
      <c r="E816" s="93"/>
      <c r="F816" s="93"/>
      <c r="G816" s="93"/>
      <c r="H816" s="93"/>
      <c r="I816" s="93"/>
      <c r="J816" s="93"/>
      <c r="L816" s="7"/>
      <c r="M816" s="8"/>
      <c r="N816" s="8"/>
      <c r="O816" s="8"/>
    </row>
    <row r="817" spans="3:15" ht="15.75" customHeight="1">
      <c r="C817" s="93"/>
      <c r="D817" s="93"/>
      <c r="E817" s="93"/>
      <c r="F817" s="93"/>
      <c r="G817" s="93"/>
      <c r="H817" s="93"/>
      <c r="I817" s="93"/>
      <c r="J817" s="93"/>
      <c r="L817" s="7"/>
      <c r="M817" s="8"/>
      <c r="N817" s="8"/>
      <c r="O817" s="8"/>
    </row>
    <row r="818" spans="3:15" ht="15.75" customHeight="1">
      <c r="C818" s="93"/>
      <c r="D818" s="93"/>
      <c r="E818" s="93"/>
      <c r="F818" s="93"/>
      <c r="G818" s="93"/>
      <c r="H818" s="93"/>
      <c r="I818" s="93"/>
      <c r="J818" s="93"/>
      <c r="L818" s="7"/>
      <c r="M818" s="8"/>
      <c r="N818" s="8"/>
      <c r="O818" s="8"/>
    </row>
    <row r="819" spans="3:15" ht="15.75" customHeight="1">
      <c r="C819" s="93"/>
      <c r="D819" s="93"/>
      <c r="E819" s="93"/>
      <c r="F819" s="93"/>
      <c r="G819" s="93"/>
      <c r="H819" s="93"/>
      <c r="I819" s="93"/>
      <c r="J819" s="93"/>
      <c r="L819" s="7"/>
      <c r="M819" s="8"/>
      <c r="N819" s="8"/>
      <c r="O819" s="8"/>
    </row>
    <row r="820" spans="3:15" ht="15.75" customHeight="1">
      <c r="C820" s="93"/>
      <c r="D820" s="93"/>
      <c r="E820" s="93"/>
      <c r="F820" s="93"/>
      <c r="G820" s="93"/>
      <c r="H820" s="93"/>
      <c r="I820" s="93"/>
      <c r="J820" s="93"/>
      <c r="L820" s="7"/>
      <c r="M820" s="8"/>
      <c r="N820" s="8"/>
      <c r="O820" s="8"/>
    </row>
    <row r="821" spans="3:15" ht="15.75" customHeight="1">
      <c r="C821" s="93"/>
      <c r="D821" s="93"/>
      <c r="E821" s="93"/>
      <c r="F821" s="93"/>
      <c r="G821" s="93"/>
      <c r="H821" s="93"/>
      <c r="I821" s="93"/>
      <c r="J821" s="93"/>
      <c r="L821" s="7"/>
      <c r="M821" s="8"/>
      <c r="N821" s="8"/>
      <c r="O821" s="8"/>
    </row>
    <row r="822" spans="3:15" ht="15.75" customHeight="1">
      <c r="C822" s="93"/>
      <c r="D822" s="93"/>
      <c r="E822" s="93"/>
      <c r="F822" s="93"/>
      <c r="G822" s="93"/>
      <c r="H822" s="93"/>
      <c r="I822" s="93"/>
      <c r="J822" s="93"/>
      <c r="L822" s="7"/>
      <c r="M822" s="8"/>
      <c r="N822" s="8"/>
      <c r="O822" s="8"/>
    </row>
    <row r="823" spans="3:15" ht="15.75" customHeight="1">
      <c r="C823" s="93"/>
      <c r="D823" s="93"/>
      <c r="E823" s="93"/>
      <c r="F823" s="93"/>
      <c r="G823" s="93"/>
      <c r="H823" s="93"/>
      <c r="I823" s="93"/>
      <c r="J823" s="93"/>
      <c r="L823" s="7"/>
      <c r="M823" s="8"/>
      <c r="N823" s="8"/>
      <c r="O823" s="8"/>
    </row>
    <row r="824" spans="3:15" ht="15.75" customHeight="1">
      <c r="C824" s="93"/>
      <c r="D824" s="93"/>
      <c r="E824" s="93"/>
      <c r="F824" s="93"/>
      <c r="G824" s="93"/>
      <c r="H824" s="93"/>
      <c r="I824" s="93"/>
      <c r="J824" s="93"/>
      <c r="L824" s="7"/>
      <c r="M824" s="8"/>
      <c r="N824" s="8"/>
      <c r="O824" s="8"/>
    </row>
    <row r="825" spans="3:15" ht="15.75" customHeight="1">
      <c r="C825" s="93"/>
      <c r="D825" s="93"/>
      <c r="E825" s="93"/>
      <c r="F825" s="93"/>
      <c r="G825" s="93"/>
      <c r="H825" s="93"/>
      <c r="I825" s="93"/>
      <c r="J825" s="93"/>
      <c r="L825" s="7"/>
      <c r="M825" s="8"/>
      <c r="N825" s="8"/>
      <c r="O825" s="8"/>
    </row>
    <row r="826" spans="3:15" ht="15.75" customHeight="1">
      <c r="C826" s="93"/>
      <c r="D826" s="93"/>
      <c r="E826" s="93"/>
      <c r="F826" s="93"/>
      <c r="G826" s="93"/>
      <c r="H826" s="93"/>
      <c r="I826" s="93"/>
      <c r="J826" s="93"/>
      <c r="L826" s="7"/>
      <c r="M826" s="8"/>
      <c r="N826" s="8"/>
      <c r="O826" s="8"/>
    </row>
    <row r="827" spans="3:15" ht="15.75" customHeight="1">
      <c r="C827" s="93"/>
      <c r="D827" s="93"/>
      <c r="E827" s="93"/>
      <c r="F827" s="93"/>
      <c r="G827" s="93"/>
      <c r="H827" s="93"/>
      <c r="I827" s="93"/>
      <c r="J827" s="93"/>
      <c r="L827" s="7"/>
      <c r="M827" s="8"/>
      <c r="N827" s="8"/>
      <c r="O827" s="8"/>
    </row>
    <row r="828" spans="3:15" ht="15.75" customHeight="1">
      <c r="C828" s="93"/>
      <c r="D828" s="93"/>
      <c r="E828" s="93"/>
      <c r="F828" s="93"/>
      <c r="G828" s="93"/>
      <c r="H828" s="93"/>
      <c r="I828" s="93"/>
      <c r="J828" s="93"/>
      <c r="L828" s="7"/>
      <c r="M828" s="8"/>
      <c r="N828" s="8"/>
      <c r="O828" s="8"/>
    </row>
    <row r="829" spans="3:15" ht="15.75" customHeight="1">
      <c r="C829" s="93"/>
      <c r="D829" s="93"/>
      <c r="E829" s="93"/>
      <c r="F829" s="93"/>
      <c r="G829" s="93"/>
      <c r="H829" s="93"/>
      <c r="I829" s="93"/>
      <c r="J829" s="93"/>
      <c r="L829" s="7"/>
      <c r="M829" s="8"/>
      <c r="N829" s="8"/>
      <c r="O829" s="8"/>
    </row>
    <row r="830" spans="3:15" ht="15.75" customHeight="1">
      <c r="C830" s="93"/>
      <c r="D830" s="93"/>
      <c r="E830" s="93"/>
      <c r="F830" s="93"/>
      <c r="G830" s="93"/>
      <c r="H830" s="93"/>
      <c r="I830" s="93"/>
      <c r="J830" s="93"/>
      <c r="L830" s="7"/>
      <c r="M830" s="8"/>
      <c r="N830" s="8"/>
      <c r="O830" s="8"/>
    </row>
    <row r="831" spans="3:15" ht="15.75" customHeight="1">
      <c r="C831" s="93"/>
      <c r="D831" s="93"/>
      <c r="E831" s="93"/>
      <c r="F831" s="93"/>
      <c r="G831" s="93"/>
      <c r="H831" s="93"/>
      <c r="I831" s="93"/>
      <c r="J831" s="93"/>
      <c r="L831" s="7"/>
      <c r="M831" s="8"/>
      <c r="N831" s="8"/>
      <c r="O831" s="8"/>
    </row>
    <row r="832" spans="3:15" ht="15.75" customHeight="1">
      <c r="C832" s="93"/>
      <c r="D832" s="93"/>
      <c r="E832" s="93"/>
      <c r="F832" s="93"/>
      <c r="G832" s="93"/>
      <c r="H832" s="93"/>
      <c r="I832" s="93"/>
      <c r="J832" s="93"/>
      <c r="L832" s="7"/>
      <c r="M832" s="8"/>
      <c r="N832" s="8"/>
      <c r="O832" s="8"/>
    </row>
    <row r="833" spans="3:15" ht="15.75" customHeight="1">
      <c r="C833" s="93"/>
      <c r="D833" s="93"/>
      <c r="E833" s="93"/>
      <c r="F833" s="93"/>
      <c r="G833" s="93"/>
      <c r="H833" s="93"/>
      <c r="I833" s="93"/>
      <c r="J833" s="93"/>
      <c r="L833" s="7"/>
      <c r="M833" s="8"/>
      <c r="N833" s="8"/>
      <c r="O833" s="8"/>
    </row>
    <row r="834" spans="3:15" ht="15.75" customHeight="1">
      <c r="C834" s="93"/>
      <c r="D834" s="93"/>
      <c r="E834" s="93"/>
      <c r="F834" s="93"/>
      <c r="G834" s="93"/>
      <c r="H834" s="93"/>
      <c r="I834" s="93"/>
      <c r="J834" s="93"/>
      <c r="L834" s="7"/>
      <c r="M834" s="8"/>
      <c r="N834" s="8"/>
      <c r="O834" s="8"/>
    </row>
    <row r="835" spans="3:15" ht="15.75" customHeight="1">
      <c r="C835" s="93"/>
      <c r="D835" s="93"/>
      <c r="E835" s="93"/>
      <c r="F835" s="93"/>
      <c r="G835" s="93"/>
      <c r="H835" s="93"/>
      <c r="I835" s="93"/>
      <c r="J835" s="93"/>
      <c r="L835" s="7"/>
      <c r="M835" s="8"/>
      <c r="N835" s="8"/>
      <c r="O835" s="8"/>
    </row>
    <row r="836" spans="3:15" ht="15.75" customHeight="1">
      <c r="C836" s="93"/>
      <c r="D836" s="93"/>
      <c r="E836" s="93"/>
      <c r="F836" s="93"/>
      <c r="G836" s="93"/>
      <c r="H836" s="93"/>
      <c r="I836" s="93"/>
      <c r="J836" s="93"/>
      <c r="L836" s="7"/>
      <c r="M836" s="8"/>
      <c r="N836" s="8"/>
      <c r="O836" s="8"/>
    </row>
    <row r="837" spans="3:15" ht="15.75" customHeight="1">
      <c r="C837" s="93"/>
      <c r="D837" s="93"/>
      <c r="E837" s="93"/>
      <c r="F837" s="93"/>
      <c r="G837" s="93"/>
      <c r="H837" s="93"/>
      <c r="I837" s="93"/>
      <c r="J837" s="93"/>
      <c r="L837" s="7"/>
      <c r="M837" s="8"/>
      <c r="N837" s="8"/>
      <c r="O837" s="8"/>
    </row>
    <row r="838" spans="3:15" ht="15.75" customHeight="1">
      <c r="C838" s="93"/>
      <c r="D838" s="93"/>
      <c r="E838" s="93"/>
      <c r="F838" s="93"/>
      <c r="G838" s="93"/>
      <c r="H838" s="93"/>
      <c r="I838" s="93"/>
      <c r="J838" s="93"/>
      <c r="L838" s="7"/>
      <c r="M838" s="8"/>
      <c r="N838" s="8"/>
      <c r="O838" s="8"/>
    </row>
    <row r="839" spans="3:15" ht="15.75" customHeight="1">
      <c r="C839" s="93"/>
      <c r="D839" s="93"/>
      <c r="E839" s="93"/>
      <c r="F839" s="93"/>
      <c r="G839" s="93"/>
      <c r="H839" s="93"/>
      <c r="I839" s="93"/>
      <c r="J839" s="93"/>
      <c r="L839" s="7"/>
      <c r="M839" s="8"/>
      <c r="N839" s="8"/>
      <c r="O839" s="8"/>
    </row>
    <row r="840" spans="3:15" ht="15.75" customHeight="1">
      <c r="C840" s="93"/>
      <c r="D840" s="93"/>
      <c r="E840" s="93"/>
      <c r="F840" s="93"/>
      <c r="G840" s="93"/>
      <c r="H840" s="93"/>
      <c r="I840" s="93"/>
      <c r="J840" s="93"/>
      <c r="L840" s="7"/>
      <c r="M840" s="8"/>
      <c r="N840" s="8"/>
      <c r="O840" s="8"/>
    </row>
    <row r="841" spans="3:15" ht="15.75" customHeight="1">
      <c r="C841" s="93"/>
      <c r="D841" s="93"/>
      <c r="E841" s="93"/>
      <c r="F841" s="93"/>
      <c r="G841" s="93"/>
      <c r="H841" s="93"/>
      <c r="I841" s="93"/>
      <c r="J841" s="93"/>
      <c r="L841" s="7"/>
      <c r="M841" s="8"/>
      <c r="N841" s="8"/>
      <c r="O841" s="8"/>
    </row>
    <row r="842" spans="3:15" ht="15.75" customHeight="1">
      <c r="C842" s="93"/>
      <c r="D842" s="93"/>
      <c r="E842" s="93"/>
      <c r="F842" s="93"/>
      <c r="G842" s="93"/>
      <c r="H842" s="93"/>
      <c r="I842" s="93"/>
      <c r="J842" s="93"/>
      <c r="L842" s="7"/>
      <c r="M842" s="8"/>
      <c r="N842" s="8"/>
      <c r="O842" s="8"/>
    </row>
    <row r="843" spans="3:15" ht="15.75" customHeight="1">
      <c r="C843" s="93"/>
      <c r="D843" s="93"/>
      <c r="E843" s="93"/>
      <c r="F843" s="93"/>
      <c r="G843" s="93"/>
      <c r="H843" s="93"/>
      <c r="I843" s="93"/>
      <c r="J843" s="93"/>
      <c r="L843" s="7"/>
      <c r="M843" s="8"/>
      <c r="N843" s="8"/>
      <c r="O843" s="8"/>
    </row>
    <row r="844" spans="3:15" ht="15.75" customHeight="1">
      <c r="C844" s="93"/>
      <c r="D844" s="93"/>
      <c r="E844" s="93"/>
      <c r="F844" s="93"/>
      <c r="G844" s="93"/>
      <c r="H844" s="93"/>
      <c r="I844" s="93"/>
      <c r="J844" s="93"/>
      <c r="L844" s="7"/>
      <c r="M844" s="8"/>
      <c r="N844" s="8"/>
      <c r="O844" s="8"/>
    </row>
    <row r="845" spans="3:15" ht="15.75" customHeight="1">
      <c r="C845" s="93"/>
      <c r="D845" s="93"/>
      <c r="E845" s="93"/>
      <c r="F845" s="93"/>
      <c r="G845" s="93"/>
      <c r="H845" s="93"/>
      <c r="I845" s="93"/>
      <c r="J845" s="93"/>
      <c r="L845" s="7"/>
      <c r="M845" s="8"/>
      <c r="N845" s="8"/>
      <c r="O845" s="8"/>
    </row>
    <row r="846" spans="3:15" ht="15.75" customHeight="1">
      <c r="C846" s="93"/>
      <c r="D846" s="93"/>
      <c r="E846" s="93"/>
      <c r="F846" s="93"/>
      <c r="G846" s="93"/>
      <c r="H846" s="93"/>
      <c r="I846" s="93"/>
      <c r="J846" s="93"/>
      <c r="L846" s="7"/>
      <c r="M846" s="8"/>
      <c r="N846" s="8"/>
      <c r="O846" s="8"/>
    </row>
    <row r="847" spans="3:15" ht="15.75" customHeight="1">
      <c r="C847" s="93"/>
      <c r="D847" s="93"/>
      <c r="E847" s="93"/>
      <c r="F847" s="93"/>
      <c r="G847" s="93"/>
      <c r="H847" s="93"/>
      <c r="I847" s="93"/>
      <c r="J847" s="93"/>
      <c r="L847" s="7"/>
      <c r="M847" s="8"/>
      <c r="N847" s="8"/>
      <c r="O847" s="8"/>
    </row>
    <row r="848" spans="3:15" ht="15.75" customHeight="1">
      <c r="C848" s="93"/>
      <c r="D848" s="93"/>
      <c r="E848" s="93"/>
      <c r="F848" s="93"/>
      <c r="G848" s="93"/>
      <c r="H848" s="93"/>
      <c r="I848" s="93"/>
      <c r="J848" s="93"/>
      <c r="L848" s="7"/>
      <c r="M848" s="8"/>
      <c r="N848" s="8"/>
      <c r="O848" s="8"/>
    </row>
    <row r="849" spans="3:15" ht="15.75" customHeight="1">
      <c r="C849" s="93"/>
      <c r="D849" s="93"/>
      <c r="E849" s="93"/>
      <c r="F849" s="93"/>
      <c r="G849" s="93"/>
      <c r="H849" s="93"/>
      <c r="I849" s="93"/>
      <c r="J849" s="93"/>
      <c r="L849" s="7"/>
      <c r="M849" s="8"/>
      <c r="N849" s="8"/>
      <c r="O849" s="8"/>
    </row>
    <row r="850" spans="3:15" ht="15.75" customHeight="1">
      <c r="C850" s="93"/>
      <c r="D850" s="93"/>
      <c r="E850" s="93"/>
      <c r="F850" s="93"/>
      <c r="G850" s="93"/>
      <c r="H850" s="93"/>
      <c r="I850" s="93"/>
      <c r="J850" s="93"/>
      <c r="L850" s="7"/>
      <c r="M850" s="8"/>
      <c r="N850" s="8"/>
      <c r="O850" s="8"/>
    </row>
    <row r="851" spans="3:15" ht="15.75" customHeight="1">
      <c r="C851" s="93"/>
      <c r="D851" s="93"/>
      <c r="E851" s="93"/>
      <c r="F851" s="93"/>
      <c r="G851" s="93"/>
      <c r="H851" s="93"/>
      <c r="I851" s="93"/>
      <c r="J851" s="93"/>
      <c r="L851" s="7"/>
      <c r="M851" s="8"/>
      <c r="N851" s="8"/>
      <c r="O851" s="8"/>
    </row>
    <row r="852" spans="3:15" ht="15.75" customHeight="1">
      <c r="C852" s="93"/>
      <c r="D852" s="93"/>
      <c r="E852" s="93"/>
      <c r="F852" s="93"/>
      <c r="G852" s="93"/>
      <c r="H852" s="93"/>
      <c r="I852" s="93"/>
      <c r="J852" s="93"/>
      <c r="L852" s="7"/>
      <c r="M852" s="8"/>
      <c r="N852" s="8"/>
      <c r="O852" s="8"/>
    </row>
    <row r="853" spans="3:15" ht="15.75" customHeight="1">
      <c r="C853" s="93"/>
      <c r="D853" s="93"/>
      <c r="E853" s="93"/>
      <c r="F853" s="93"/>
      <c r="G853" s="93"/>
      <c r="H853" s="93"/>
      <c r="I853" s="93"/>
      <c r="J853" s="93"/>
      <c r="L853" s="7"/>
      <c r="M853" s="8"/>
      <c r="N853" s="8"/>
      <c r="O853" s="8"/>
    </row>
    <row r="854" spans="3:15" ht="15.75" customHeight="1">
      <c r="C854" s="93"/>
      <c r="D854" s="93"/>
      <c r="E854" s="93"/>
      <c r="F854" s="93"/>
      <c r="G854" s="93"/>
      <c r="H854" s="93"/>
      <c r="I854" s="93"/>
      <c r="J854" s="93"/>
      <c r="L854" s="7"/>
      <c r="M854" s="8"/>
      <c r="N854" s="8"/>
      <c r="O854" s="8"/>
    </row>
    <row r="855" spans="3:15" ht="15.75" customHeight="1">
      <c r="C855" s="93"/>
      <c r="D855" s="93"/>
      <c r="E855" s="93"/>
      <c r="F855" s="93"/>
      <c r="G855" s="93"/>
      <c r="H855" s="93"/>
      <c r="I855" s="93"/>
      <c r="J855" s="93"/>
      <c r="L855" s="7"/>
      <c r="M855" s="8"/>
      <c r="N855" s="8"/>
      <c r="O855" s="8"/>
    </row>
    <row r="856" spans="3:15" ht="15.75" customHeight="1">
      <c r="C856" s="93"/>
      <c r="D856" s="93"/>
      <c r="E856" s="93"/>
      <c r="F856" s="93"/>
      <c r="G856" s="93"/>
      <c r="H856" s="93"/>
      <c r="I856" s="93"/>
      <c r="J856" s="93"/>
      <c r="L856" s="7"/>
      <c r="M856" s="8"/>
      <c r="N856" s="8"/>
      <c r="O856" s="8"/>
    </row>
    <row r="857" spans="3:15" ht="15.75" customHeight="1">
      <c r="C857" s="93"/>
      <c r="D857" s="93"/>
      <c r="E857" s="93"/>
      <c r="F857" s="93"/>
      <c r="G857" s="93"/>
      <c r="H857" s="93"/>
      <c r="I857" s="93"/>
      <c r="J857" s="93"/>
      <c r="L857" s="7"/>
      <c r="M857" s="8"/>
      <c r="N857" s="8"/>
      <c r="O857" s="8"/>
    </row>
    <row r="858" spans="3:15" ht="15.75" customHeight="1">
      <c r="C858" s="93"/>
      <c r="D858" s="93"/>
      <c r="E858" s="93"/>
      <c r="F858" s="93"/>
      <c r="G858" s="93"/>
      <c r="H858" s="93"/>
      <c r="I858" s="93"/>
      <c r="J858" s="93"/>
      <c r="L858" s="7"/>
      <c r="M858" s="8"/>
      <c r="N858" s="8"/>
      <c r="O858" s="8"/>
    </row>
    <row r="859" spans="3:15" ht="15.75" customHeight="1">
      <c r="C859" s="93"/>
      <c r="D859" s="93"/>
      <c r="E859" s="93"/>
      <c r="F859" s="93"/>
      <c r="G859" s="93"/>
      <c r="H859" s="93"/>
      <c r="I859" s="93"/>
      <c r="J859" s="93"/>
      <c r="L859" s="7"/>
      <c r="M859" s="8"/>
      <c r="N859" s="8"/>
      <c r="O859" s="8"/>
    </row>
    <row r="860" spans="3:15" ht="15.75" customHeight="1">
      <c r="C860" s="93"/>
      <c r="D860" s="93"/>
      <c r="E860" s="93"/>
      <c r="F860" s="93"/>
      <c r="G860" s="93"/>
      <c r="H860" s="93"/>
      <c r="I860" s="93"/>
      <c r="J860" s="93"/>
      <c r="L860" s="7"/>
      <c r="M860" s="8"/>
      <c r="N860" s="8"/>
      <c r="O860" s="8"/>
    </row>
    <row r="861" spans="3:15" ht="15.75" customHeight="1">
      <c r="C861" s="93"/>
      <c r="D861" s="93"/>
      <c r="E861" s="93"/>
      <c r="F861" s="93"/>
      <c r="G861" s="93"/>
      <c r="H861" s="93"/>
      <c r="I861" s="93"/>
      <c r="J861" s="93"/>
      <c r="L861" s="7"/>
      <c r="M861" s="8"/>
      <c r="N861" s="8"/>
      <c r="O861" s="8"/>
    </row>
    <row r="862" spans="3:15" ht="15.75" customHeight="1">
      <c r="C862" s="93"/>
      <c r="D862" s="93"/>
      <c r="E862" s="93"/>
      <c r="F862" s="93"/>
      <c r="G862" s="93"/>
      <c r="H862" s="93"/>
      <c r="I862" s="93"/>
      <c r="J862" s="93"/>
      <c r="L862" s="7"/>
      <c r="M862" s="8"/>
      <c r="N862" s="8"/>
      <c r="O862" s="8"/>
    </row>
    <row r="863" spans="3:15" ht="15.75" customHeight="1">
      <c r="C863" s="93"/>
      <c r="D863" s="93"/>
      <c r="E863" s="93"/>
      <c r="F863" s="93"/>
      <c r="G863" s="93"/>
      <c r="H863" s="93"/>
      <c r="I863" s="93"/>
      <c r="J863" s="93"/>
      <c r="L863" s="7"/>
      <c r="M863" s="8"/>
      <c r="N863" s="8"/>
      <c r="O863" s="8"/>
    </row>
    <row r="864" spans="3:15" ht="15.75" customHeight="1">
      <c r="C864" s="93"/>
      <c r="D864" s="93"/>
      <c r="E864" s="93"/>
      <c r="F864" s="93"/>
      <c r="G864" s="93"/>
      <c r="H864" s="93"/>
      <c r="I864" s="93"/>
      <c r="J864" s="93"/>
      <c r="L864" s="7"/>
      <c r="M864" s="8"/>
      <c r="N864" s="8"/>
      <c r="O864" s="8"/>
    </row>
    <row r="865" spans="3:15" ht="15.75" customHeight="1">
      <c r="C865" s="93"/>
      <c r="D865" s="93"/>
      <c r="E865" s="93"/>
      <c r="F865" s="93"/>
      <c r="G865" s="93"/>
      <c r="H865" s="93"/>
      <c r="I865" s="93"/>
      <c r="J865" s="93"/>
      <c r="L865" s="7"/>
      <c r="M865" s="8"/>
      <c r="N865" s="8"/>
      <c r="O865" s="8"/>
    </row>
    <row r="866" spans="3:15" ht="15.75" customHeight="1">
      <c r="C866" s="93"/>
      <c r="D866" s="93"/>
      <c r="E866" s="93"/>
      <c r="F866" s="93"/>
      <c r="G866" s="93"/>
      <c r="H866" s="93"/>
      <c r="I866" s="93"/>
      <c r="J866" s="93"/>
      <c r="L866" s="7"/>
      <c r="M866" s="8"/>
      <c r="N866" s="8"/>
      <c r="O866" s="8"/>
    </row>
    <row r="867" spans="3:15" ht="15.75" customHeight="1">
      <c r="C867" s="93"/>
      <c r="D867" s="93"/>
      <c r="E867" s="93"/>
      <c r="F867" s="93"/>
      <c r="G867" s="93"/>
      <c r="H867" s="93"/>
      <c r="I867" s="93"/>
      <c r="J867" s="93"/>
      <c r="L867" s="7"/>
      <c r="M867" s="8"/>
      <c r="N867" s="8"/>
      <c r="O867" s="8"/>
    </row>
    <row r="868" spans="3:15" ht="15.75" customHeight="1">
      <c r="C868" s="93"/>
      <c r="D868" s="93"/>
      <c r="E868" s="93"/>
      <c r="F868" s="93"/>
      <c r="G868" s="93"/>
      <c r="H868" s="93"/>
      <c r="I868" s="93"/>
      <c r="J868" s="93"/>
      <c r="L868" s="7"/>
      <c r="M868" s="8"/>
      <c r="N868" s="8"/>
      <c r="O868" s="8"/>
    </row>
    <row r="869" spans="3:15" ht="15.75" customHeight="1">
      <c r="C869" s="93"/>
      <c r="D869" s="93"/>
      <c r="E869" s="93"/>
      <c r="F869" s="93"/>
      <c r="G869" s="93"/>
      <c r="H869" s="93"/>
      <c r="I869" s="93"/>
      <c r="J869" s="93"/>
      <c r="L869" s="7"/>
      <c r="M869" s="8"/>
      <c r="N869" s="8"/>
      <c r="O869" s="8"/>
    </row>
    <row r="870" spans="3:15" ht="15.75" customHeight="1">
      <c r="C870" s="93"/>
      <c r="D870" s="93"/>
      <c r="E870" s="93"/>
      <c r="F870" s="93"/>
      <c r="G870" s="93"/>
      <c r="H870" s="93"/>
      <c r="I870" s="93"/>
      <c r="J870" s="93"/>
      <c r="L870" s="7"/>
      <c r="M870" s="8"/>
      <c r="N870" s="8"/>
      <c r="O870" s="8"/>
    </row>
    <row r="871" spans="3:15" ht="15.75" customHeight="1">
      <c r="C871" s="93"/>
      <c r="D871" s="93"/>
      <c r="E871" s="93"/>
      <c r="F871" s="93"/>
      <c r="G871" s="93"/>
      <c r="H871" s="93"/>
      <c r="I871" s="93"/>
      <c r="J871" s="93"/>
      <c r="L871" s="7"/>
      <c r="M871" s="8"/>
      <c r="N871" s="8"/>
      <c r="O871" s="8"/>
    </row>
    <row r="872" spans="3:15" ht="15.75" customHeight="1">
      <c r="C872" s="93"/>
      <c r="D872" s="93"/>
      <c r="E872" s="93"/>
      <c r="F872" s="93"/>
      <c r="G872" s="93"/>
      <c r="H872" s="93"/>
      <c r="I872" s="93"/>
      <c r="J872" s="93"/>
      <c r="L872" s="7"/>
      <c r="M872" s="8"/>
      <c r="N872" s="8"/>
      <c r="O872" s="8"/>
    </row>
    <row r="873" spans="3:15" ht="15.75" customHeight="1">
      <c r="C873" s="93"/>
      <c r="D873" s="93"/>
      <c r="E873" s="93"/>
      <c r="F873" s="93"/>
      <c r="G873" s="93"/>
      <c r="H873" s="93"/>
      <c r="I873" s="93"/>
      <c r="J873" s="93"/>
      <c r="L873" s="7"/>
      <c r="M873" s="8"/>
      <c r="N873" s="8"/>
      <c r="O873" s="8"/>
    </row>
    <row r="874" spans="3:15" ht="15.75" customHeight="1">
      <c r="C874" s="93"/>
      <c r="D874" s="93"/>
      <c r="E874" s="93"/>
      <c r="F874" s="93"/>
      <c r="G874" s="93"/>
      <c r="H874" s="93"/>
      <c r="I874" s="93"/>
      <c r="J874" s="93"/>
      <c r="L874" s="7"/>
      <c r="M874" s="8"/>
      <c r="N874" s="8"/>
      <c r="O874" s="8"/>
    </row>
    <row r="875" spans="3:15" ht="15.75" customHeight="1">
      <c r="C875" s="93"/>
      <c r="D875" s="93"/>
      <c r="E875" s="93"/>
      <c r="F875" s="93"/>
      <c r="G875" s="93"/>
      <c r="H875" s="93"/>
      <c r="I875" s="93"/>
      <c r="J875" s="93"/>
      <c r="L875" s="7"/>
      <c r="M875" s="8"/>
      <c r="N875" s="8"/>
      <c r="O875" s="8"/>
    </row>
    <row r="876" spans="3:15" ht="15.75" customHeight="1">
      <c r="C876" s="93"/>
      <c r="D876" s="93"/>
      <c r="E876" s="93"/>
      <c r="F876" s="93"/>
      <c r="G876" s="93"/>
      <c r="H876" s="93"/>
      <c r="I876" s="93"/>
      <c r="J876" s="93"/>
      <c r="L876" s="7"/>
      <c r="M876" s="8"/>
      <c r="N876" s="8"/>
      <c r="O876" s="8"/>
    </row>
    <row r="877" spans="3:15" ht="15.75" customHeight="1">
      <c r="C877" s="93"/>
      <c r="D877" s="93"/>
      <c r="E877" s="93"/>
      <c r="F877" s="93"/>
      <c r="G877" s="93"/>
      <c r="H877" s="93"/>
      <c r="I877" s="93"/>
      <c r="J877" s="93"/>
      <c r="L877" s="7"/>
      <c r="M877" s="8"/>
      <c r="N877" s="8"/>
      <c r="O877" s="8"/>
    </row>
    <row r="878" spans="3:15" ht="15.75" customHeight="1">
      <c r="C878" s="93"/>
      <c r="D878" s="93"/>
      <c r="E878" s="93"/>
      <c r="F878" s="93"/>
      <c r="G878" s="93"/>
      <c r="H878" s="93"/>
      <c r="I878" s="93"/>
      <c r="J878" s="93"/>
      <c r="L878" s="7"/>
      <c r="M878" s="8"/>
      <c r="N878" s="8"/>
      <c r="O878" s="8"/>
    </row>
    <row r="879" spans="3:15" ht="15.75" customHeight="1">
      <c r="C879" s="93"/>
      <c r="D879" s="93"/>
      <c r="E879" s="93"/>
      <c r="F879" s="93"/>
      <c r="G879" s="93"/>
      <c r="H879" s="93"/>
      <c r="I879" s="93"/>
      <c r="J879" s="93"/>
      <c r="L879" s="7"/>
      <c r="M879" s="8"/>
      <c r="N879" s="8"/>
      <c r="O879" s="8"/>
    </row>
    <row r="880" spans="3:15" ht="15.75" customHeight="1">
      <c r="C880" s="93"/>
      <c r="D880" s="93"/>
      <c r="E880" s="93"/>
      <c r="F880" s="93"/>
      <c r="G880" s="93"/>
      <c r="H880" s="93"/>
      <c r="I880" s="93"/>
      <c r="J880" s="93"/>
      <c r="L880" s="7"/>
      <c r="M880" s="8"/>
      <c r="N880" s="8"/>
      <c r="O880" s="8"/>
    </row>
    <row r="881" spans="3:15" ht="15.75" customHeight="1">
      <c r="C881" s="93"/>
      <c r="D881" s="93"/>
      <c r="E881" s="93"/>
      <c r="F881" s="93"/>
      <c r="G881" s="93"/>
      <c r="H881" s="93"/>
      <c r="I881" s="93"/>
      <c r="J881" s="93"/>
      <c r="L881" s="7"/>
      <c r="M881" s="8"/>
      <c r="N881" s="8"/>
      <c r="O881" s="8"/>
    </row>
    <row r="882" spans="3:15" ht="15.75" customHeight="1">
      <c r="C882" s="93"/>
      <c r="D882" s="93"/>
      <c r="E882" s="93"/>
      <c r="F882" s="93"/>
      <c r="G882" s="93"/>
      <c r="H882" s="93"/>
      <c r="I882" s="93"/>
      <c r="J882" s="93"/>
      <c r="L882" s="7"/>
      <c r="M882" s="8"/>
      <c r="N882" s="8"/>
      <c r="O882" s="8"/>
    </row>
    <row r="883" spans="3:15" ht="15.75" customHeight="1">
      <c r="C883" s="93"/>
      <c r="D883" s="93"/>
      <c r="E883" s="93"/>
      <c r="F883" s="93"/>
      <c r="G883" s="93"/>
      <c r="H883" s="93"/>
      <c r="I883" s="93"/>
      <c r="J883" s="93"/>
      <c r="L883" s="7"/>
      <c r="M883" s="8"/>
      <c r="N883" s="8"/>
      <c r="O883" s="8"/>
    </row>
    <row r="884" spans="3:15" ht="15.75" customHeight="1">
      <c r="C884" s="93"/>
      <c r="D884" s="93"/>
      <c r="E884" s="93"/>
      <c r="F884" s="93"/>
      <c r="G884" s="93"/>
      <c r="H884" s="93"/>
      <c r="I884" s="93"/>
      <c r="J884" s="93"/>
      <c r="L884" s="7"/>
      <c r="M884" s="8"/>
      <c r="N884" s="8"/>
      <c r="O884" s="8"/>
    </row>
    <row r="885" spans="3:15" ht="15.75" customHeight="1">
      <c r="C885" s="93"/>
      <c r="D885" s="93"/>
      <c r="E885" s="93"/>
      <c r="F885" s="93"/>
      <c r="G885" s="93"/>
      <c r="H885" s="93"/>
      <c r="I885" s="93"/>
      <c r="J885" s="93"/>
      <c r="L885" s="7"/>
      <c r="M885" s="8"/>
      <c r="N885" s="8"/>
      <c r="O885" s="8"/>
    </row>
    <row r="886" spans="3:15" ht="15.75" customHeight="1">
      <c r="C886" s="93"/>
      <c r="D886" s="93"/>
      <c r="E886" s="93"/>
      <c r="F886" s="93"/>
      <c r="G886" s="93"/>
      <c r="H886" s="93"/>
      <c r="I886" s="93"/>
      <c r="J886" s="93"/>
      <c r="L886" s="7"/>
      <c r="M886" s="8"/>
      <c r="N886" s="8"/>
      <c r="O886" s="8"/>
    </row>
    <row r="887" spans="3:15" ht="15.75" customHeight="1">
      <c r="C887" s="93"/>
      <c r="D887" s="93"/>
      <c r="E887" s="93"/>
      <c r="F887" s="93"/>
      <c r="G887" s="93"/>
      <c r="H887" s="93"/>
      <c r="I887" s="93"/>
      <c r="J887" s="93"/>
      <c r="L887" s="7"/>
      <c r="M887" s="8"/>
      <c r="N887" s="8"/>
      <c r="O887" s="8"/>
    </row>
    <row r="888" spans="3:15" ht="15.75" customHeight="1">
      <c r="C888" s="93"/>
      <c r="D888" s="93"/>
      <c r="E888" s="93"/>
      <c r="F888" s="93"/>
      <c r="G888" s="93"/>
      <c r="H888" s="93"/>
      <c r="I888" s="93"/>
      <c r="J888" s="93"/>
      <c r="L888" s="7"/>
      <c r="M888" s="8"/>
      <c r="N888" s="8"/>
      <c r="O888" s="8"/>
    </row>
    <row r="889" spans="3:15" ht="15.75" customHeight="1">
      <c r="C889" s="93"/>
      <c r="D889" s="93"/>
      <c r="E889" s="93"/>
      <c r="F889" s="93"/>
      <c r="G889" s="93"/>
      <c r="H889" s="93"/>
      <c r="I889" s="93"/>
      <c r="J889" s="93"/>
      <c r="L889" s="7"/>
      <c r="M889" s="8"/>
      <c r="N889" s="8"/>
      <c r="O889" s="8"/>
    </row>
    <row r="890" spans="3:15" ht="15.75" customHeight="1">
      <c r="C890" s="93"/>
      <c r="D890" s="93"/>
      <c r="E890" s="93"/>
      <c r="F890" s="93"/>
      <c r="G890" s="93"/>
      <c r="H890" s="93"/>
      <c r="I890" s="93"/>
      <c r="J890" s="93"/>
      <c r="L890" s="7"/>
      <c r="M890" s="8"/>
      <c r="N890" s="8"/>
      <c r="O890" s="8"/>
    </row>
    <row r="891" spans="3:15" ht="15.75" customHeight="1">
      <c r="C891" s="93"/>
      <c r="D891" s="93"/>
      <c r="E891" s="93"/>
      <c r="F891" s="93"/>
      <c r="G891" s="93"/>
      <c r="H891" s="93"/>
      <c r="I891" s="93"/>
      <c r="J891" s="93"/>
      <c r="L891" s="7"/>
      <c r="M891" s="8"/>
      <c r="N891" s="8"/>
      <c r="O891" s="8"/>
    </row>
    <row r="892" spans="3:15" ht="15.75" customHeight="1">
      <c r="C892" s="93"/>
      <c r="D892" s="93"/>
      <c r="E892" s="93"/>
      <c r="F892" s="93"/>
      <c r="G892" s="93"/>
      <c r="H892" s="93"/>
      <c r="I892" s="93"/>
      <c r="J892" s="93"/>
      <c r="L892" s="7"/>
      <c r="M892" s="8"/>
      <c r="N892" s="8"/>
      <c r="O892" s="8"/>
    </row>
    <row r="893" spans="3:15" ht="15.75" customHeight="1">
      <c r="C893" s="93"/>
      <c r="D893" s="93"/>
      <c r="E893" s="93"/>
      <c r="F893" s="93"/>
      <c r="G893" s="93"/>
      <c r="H893" s="93"/>
      <c r="I893" s="93"/>
      <c r="J893" s="93"/>
      <c r="L893" s="7"/>
      <c r="M893" s="8"/>
      <c r="N893" s="8"/>
      <c r="O893" s="8"/>
    </row>
    <row r="894" spans="3:15" ht="15.75" customHeight="1">
      <c r="C894" s="93"/>
      <c r="D894" s="93"/>
      <c r="E894" s="93"/>
      <c r="F894" s="93"/>
      <c r="G894" s="93"/>
      <c r="H894" s="93"/>
      <c r="I894" s="93"/>
      <c r="J894" s="93"/>
      <c r="L894" s="7"/>
      <c r="M894" s="8"/>
      <c r="N894" s="8"/>
      <c r="O894" s="8"/>
    </row>
    <row r="895" spans="3:15" ht="15.75" customHeight="1">
      <c r="C895" s="93"/>
      <c r="D895" s="93"/>
      <c r="E895" s="93"/>
      <c r="F895" s="93"/>
      <c r="G895" s="93"/>
      <c r="H895" s="93"/>
      <c r="I895" s="93"/>
      <c r="J895" s="93"/>
      <c r="L895" s="7"/>
      <c r="M895" s="8"/>
      <c r="N895" s="8"/>
      <c r="O895" s="8"/>
    </row>
    <row r="896" spans="3:15" ht="15.75" customHeight="1">
      <c r="C896" s="93"/>
      <c r="D896" s="93"/>
      <c r="E896" s="93"/>
      <c r="F896" s="93"/>
      <c r="G896" s="93"/>
      <c r="H896" s="93"/>
      <c r="I896" s="93"/>
      <c r="J896" s="93"/>
      <c r="L896" s="7"/>
      <c r="M896" s="8"/>
      <c r="N896" s="8"/>
      <c r="O896" s="8"/>
    </row>
    <row r="897" spans="3:15" ht="15.75" customHeight="1">
      <c r="C897" s="93"/>
      <c r="D897" s="93"/>
      <c r="E897" s="93"/>
      <c r="F897" s="93"/>
      <c r="G897" s="93"/>
      <c r="H897" s="93"/>
      <c r="I897" s="93"/>
      <c r="J897" s="93"/>
      <c r="L897" s="7"/>
      <c r="M897" s="8"/>
      <c r="N897" s="8"/>
      <c r="O897" s="8"/>
    </row>
    <row r="898" spans="3:15" ht="15.75" customHeight="1">
      <c r="C898" s="93"/>
      <c r="D898" s="93"/>
      <c r="E898" s="93"/>
      <c r="F898" s="93"/>
      <c r="G898" s="93"/>
      <c r="H898" s="93"/>
      <c r="I898" s="93"/>
      <c r="J898" s="93"/>
      <c r="L898" s="7"/>
      <c r="M898" s="8"/>
      <c r="N898" s="8"/>
      <c r="O898" s="8"/>
    </row>
    <row r="899" spans="3:15" ht="15.75" customHeight="1">
      <c r="C899" s="93"/>
      <c r="D899" s="93"/>
      <c r="E899" s="93"/>
      <c r="F899" s="93"/>
      <c r="G899" s="93"/>
      <c r="H899" s="93"/>
      <c r="I899" s="93"/>
      <c r="J899" s="93"/>
      <c r="L899" s="7"/>
      <c r="M899" s="8"/>
      <c r="N899" s="8"/>
      <c r="O899" s="8"/>
    </row>
    <row r="900" spans="3:15" ht="15.75" customHeight="1">
      <c r="C900" s="93"/>
      <c r="D900" s="93"/>
      <c r="E900" s="93"/>
      <c r="F900" s="93"/>
      <c r="G900" s="93"/>
      <c r="H900" s="93"/>
      <c r="I900" s="93"/>
      <c r="J900" s="93"/>
      <c r="L900" s="7"/>
      <c r="M900" s="8"/>
      <c r="N900" s="8"/>
      <c r="O900" s="8"/>
    </row>
    <row r="901" spans="3:15" ht="15.75" customHeight="1">
      <c r="C901" s="93"/>
      <c r="D901" s="93"/>
      <c r="E901" s="93"/>
      <c r="F901" s="93"/>
      <c r="G901" s="93"/>
      <c r="H901" s="93"/>
      <c r="I901" s="93"/>
      <c r="J901" s="93"/>
      <c r="L901" s="7"/>
      <c r="M901" s="8"/>
      <c r="N901" s="8"/>
      <c r="O901" s="8"/>
    </row>
    <row r="902" spans="3:15" ht="15.75" customHeight="1">
      <c r="C902" s="93"/>
      <c r="D902" s="93"/>
      <c r="E902" s="93"/>
      <c r="F902" s="93"/>
      <c r="G902" s="93"/>
      <c r="H902" s="93"/>
      <c r="I902" s="93"/>
      <c r="J902" s="93"/>
      <c r="L902" s="7"/>
      <c r="M902" s="8"/>
      <c r="N902" s="8"/>
      <c r="O902" s="8"/>
    </row>
    <row r="903" spans="3:15" ht="15.75" customHeight="1">
      <c r="C903" s="93"/>
      <c r="D903" s="93"/>
      <c r="E903" s="93"/>
      <c r="F903" s="93"/>
      <c r="G903" s="93"/>
      <c r="H903" s="93"/>
      <c r="I903" s="93"/>
      <c r="J903" s="93"/>
      <c r="L903" s="7"/>
      <c r="M903" s="8"/>
      <c r="N903" s="8"/>
      <c r="O903" s="8"/>
    </row>
    <row r="904" spans="3:15" ht="15.75" customHeight="1">
      <c r="C904" s="93"/>
      <c r="D904" s="93"/>
      <c r="E904" s="93"/>
      <c r="F904" s="93"/>
      <c r="G904" s="93"/>
      <c r="H904" s="93"/>
      <c r="I904" s="93"/>
      <c r="J904" s="93"/>
      <c r="L904" s="7"/>
      <c r="M904" s="8"/>
      <c r="N904" s="8"/>
      <c r="O904" s="8"/>
    </row>
    <row r="905" spans="3:15" ht="15.75" customHeight="1">
      <c r="C905" s="93"/>
      <c r="D905" s="93"/>
      <c r="E905" s="93"/>
      <c r="F905" s="93"/>
      <c r="G905" s="93"/>
      <c r="H905" s="93"/>
      <c r="I905" s="93"/>
      <c r="J905" s="93"/>
      <c r="L905" s="7"/>
      <c r="M905" s="8"/>
      <c r="N905" s="8"/>
      <c r="O905" s="8"/>
    </row>
    <row r="906" spans="3:15" ht="15.75" customHeight="1">
      <c r="C906" s="93"/>
      <c r="D906" s="93"/>
      <c r="E906" s="93"/>
      <c r="F906" s="93"/>
      <c r="G906" s="93"/>
      <c r="H906" s="93"/>
      <c r="I906" s="93"/>
      <c r="J906" s="93"/>
      <c r="L906" s="7"/>
      <c r="M906" s="8"/>
      <c r="N906" s="8"/>
      <c r="O906" s="8"/>
    </row>
    <row r="907" spans="3:15" ht="15.75" customHeight="1">
      <c r="C907" s="93"/>
      <c r="D907" s="93"/>
      <c r="E907" s="93"/>
      <c r="F907" s="93"/>
      <c r="G907" s="93"/>
      <c r="H907" s="93"/>
      <c r="I907" s="93"/>
      <c r="J907" s="93"/>
      <c r="L907" s="7"/>
      <c r="M907" s="8"/>
      <c r="N907" s="8"/>
      <c r="O907" s="8"/>
    </row>
    <row r="908" spans="3:15" ht="15.75" customHeight="1">
      <c r="C908" s="93"/>
      <c r="D908" s="93"/>
      <c r="E908" s="93"/>
      <c r="F908" s="93"/>
      <c r="G908" s="93"/>
      <c r="H908" s="93"/>
      <c r="I908" s="93"/>
      <c r="J908" s="93"/>
      <c r="L908" s="7"/>
      <c r="M908" s="8"/>
      <c r="N908" s="8"/>
      <c r="O908" s="8"/>
    </row>
    <row r="909" spans="3:15" ht="15.75" customHeight="1">
      <c r="C909" s="93"/>
      <c r="D909" s="93"/>
      <c r="E909" s="93"/>
      <c r="F909" s="93"/>
      <c r="G909" s="93"/>
      <c r="H909" s="93"/>
      <c r="I909" s="93"/>
      <c r="J909" s="93"/>
      <c r="L909" s="7"/>
      <c r="M909" s="8"/>
      <c r="N909" s="8"/>
      <c r="O909" s="8"/>
    </row>
    <row r="910" spans="3:15" ht="15.75" customHeight="1">
      <c r="C910" s="93"/>
      <c r="D910" s="93"/>
      <c r="E910" s="93"/>
      <c r="F910" s="93"/>
      <c r="G910" s="93"/>
      <c r="H910" s="93"/>
      <c r="I910" s="93"/>
      <c r="J910" s="93"/>
      <c r="L910" s="7"/>
      <c r="M910" s="8"/>
      <c r="N910" s="8"/>
      <c r="O910" s="8"/>
    </row>
    <row r="911" spans="3:15" ht="15.75" customHeight="1">
      <c r="C911" s="93"/>
      <c r="D911" s="93"/>
      <c r="E911" s="93"/>
      <c r="F911" s="93"/>
      <c r="G911" s="93"/>
      <c r="H911" s="93"/>
      <c r="I911" s="93"/>
      <c r="J911" s="93"/>
      <c r="L911" s="7"/>
      <c r="M911" s="8"/>
      <c r="N911" s="8"/>
      <c r="O911" s="8"/>
    </row>
    <row r="912" spans="3:15" ht="15.75" customHeight="1">
      <c r="C912" s="93"/>
      <c r="D912" s="93"/>
      <c r="E912" s="93"/>
      <c r="F912" s="93"/>
      <c r="G912" s="93"/>
      <c r="H912" s="93"/>
      <c r="I912" s="93"/>
      <c r="J912" s="93"/>
      <c r="L912" s="7"/>
      <c r="M912" s="8"/>
      <c r="N912" s="8"/>
      <c r="O912" s="8"/>
    </row>
    <row r="913" spans="3:15" ht="15.75" customHeight="1">
      <c r="C913" s="93"/>
      <c r="D913" s="93"/>
      <c r="E913" s="93"/>
      <c r="F913" s="93"/>
      <c r="G913" s="93"/>
      <c r="H913" s="93"/>
      <c r="I913" s="93"/>
      <c r="J913" s="93"/>
      <c r="L913" s="7"/>
      <c r="M913" s="8"/>
      <c r="N913" s="8"/>
      <c r="O913" s="8"/>
    </row>
    <row r="914" spans="3:15" ht="15.75" customHeight="1">
      <c r="C914" s="93"/>
      <c r="D914" s="93"/>
      <c r="E914" s="93"/>
      <c r="F914" s="93"/>
      <c r="G914" s="93"/>
      <c r="H914" s="93"/>
      <c r="I914" s="93"/>
      <c r="J914" s="93"/>
      <c r="L914" s="7"/>
      <c r="M914" s="8"/>
      <c r="N914" s="8"/>
      <c r="O914" s="8"/>
    </row>
    <row r="915" spans="3:15" ht="15.75" customHeight="1">
      <c r="C915" s="93"/>
      <c r="D915" s="93"/>
      <c r="E915" s="93"/>
      <c r="F915" s="93"/>
      <c r="G915" s="93"/>
      <c r="H915" s="93"/>
      <c r="I915" s="93"/>
      <c r="J915" s="93"/>
      <c r="L915" s="7"/>
      <c r="M915" s="8"/>
      <c r="N915" s="8"/>
      <c r="O915" s="8"/>
    </row>
    <row r="916" spans="3:15" ht="15.75" customHeight="1">
      <c r="C916" s="93"/>
      <c r="D916" s="93"/>
      <c r="E916" s="93"/>
      <c r="F916" s="93"/>
      <c r="G916" s="93"/>
      <c r="H916" s="93"/>
      <c r="I916" s="93"/>
      <c r="J916" s="93"/>
      <c r="L916" s="7"/>
      <c r="M916" s="8"/>
      <c r="N916" s="8"/>
      <c r="O916" s="8"/>
    </row>
    <row r="917" spans="3:15" ht="15.75" customHeight="1">
      <c r="C917" s="93"/>
      <c r="D917" s="93"/>
      <c r="E917" s="93"/>
      <c r="F917" s="93"/>
      <c r="G917" s="93"/>
      <c r="H917" s="93"/>
      <c r="I917" s="93"/>
      <c r="J917" s="93"/>
      <c r="L917" s="7"/>
      <c r="M917" s="8"/>
      <c r="N917" s="8"/>
      <c r="O917" s="8"/>
    </row>
    <row r="918" spans="3:15" ht="15.75" customHeight="1">
      <c r="C918" s="93"/>
      <c r="D918" s="93"/>
      <c r="E918" s="93"/>
      <c r="F918" s="93"/>
      <c r="G918" s="93"/>
      <c r="H918" s="93"/>
      <c r="I918" s="93"/>
      <c r="J918" s="93"/>
      <c r="L918" s="7"/>
      <c r="M918" s="8"/>
      <c r="N918" s="8"/>
      <c r="O918" s="8"/>
    </row>
    <row r="919" spans="3:15" ht="15.75" customHeight="1">
      <c r="C919" s="93"/>
      <c r="D919" s="93"/>
      <c r="E919" s="93"/>
      <c r="F919" s="93"/>
      <c r="G919" s="93"/>
      <c r="H919" s="93"/>
      <c r="I919" s="93"/>
      <c r="J919" s="93"/>
      <c r="L919" s="7"/>
      <c r="M919" s="8"/>
      <c r="N919" s="8"/>
      <c r="O919" s="8"/>
    </row>
    <row r="920" spans="3:15" ht="15.75" customHeight="1">
      <c r="C920" s="93"/>
      <c r="D920" s="93"/>
      <c r="E920" s="93"/>
      <c r="F920" s="93"/>
      <c r="G920" s="93"/>
      <c r="H920" s="93"/>
      <c r="I920" s="93"/>
      <c r="J920" s="93"/>
      <c r="L920" s="7"/>
      <c r="M920" s="8"/>
      <c r="N920" s="8"/>
      <c r="O920" s="8"/>
    </row>
    <row r="921" spans="3:15" ht="15.75" customHeight="1">
      <c r="C921" s="93"/>
      <c r="D921" s="93"/>
      <c r="E921" s="93"/>
      <c r="F921" s="93"/>
      <c r="G921" s="93"/>
      <c r="H921" s="93"/>
      <c r="I921" s="93"/>
      <c r="J921" s="93"/>
      <c r="L921" s="7"/>
      <c r="M921" s="8"/>
      <c r="N921" s="8"/>
      <c r="O921" s="8"/>
    </row>
    <row r="922" spans="3:15" ht="15.75" customHeight="1">
      <c r="C922" s="93"/>
      <c r="D922" s="93"/>
      <c r="E922" s="93"/>
      <c r="F922" s="93"/>
      <c r="G922" s="93"/>
      <c r="H922" s="93"/>
      <c r="I922" s="93"/>
      <c r="J922" s="93"/>
      <c r="L922" s="7"/>
      <c r="M922" s="8"/>
      <c r="N922" s="8"/>
      <c r="O922" s="8"/>
    </row>
    <row r="923" spans="3:15" ht="15.75" customHeight="1">
      <c r="C923" s="93"/>
      <c r="D923" s="93"/>
      <c r="E923" s="93"/>
      <c r="F923" s="93"/>
      <c r="G923" s="93"/>
      <c r="H923" s="93"/>
      <c r="I923" s="93"/>
      <c r="J923" s="93"/>
      <c r="L923" s="7"/>
      <c r="M923" s="8"/>
      <c r="N923" s="8"/>
      <c r="O923" s="8"/>
    </row>
    <row r="924" spans="3:15" ht="15.75" customHeight="1">
      <c r="C924" s="93"/>
      <c r="D924" s="93"/>
      <c r="E924" s="93"/>
      <c r="F924" s="93"/>
      <c r="G924" s="93"/>
      <c r="H924" s="93"/>
      <c r="I924" s="93"/>
      <c r="J924" s="93"/>
      <c r="L924" s="7"/>
      <c r="M924" s="8"/>
      <c r="N924" s="8"/>
      <c r="O924" s="8"/>
    </row>
    <row r="925" spans="3:15" ht="15.75" customHeight="1">
      <c r="C925" s="93"/>
      <c r="D925" s="93"/>
      <c r="E925" s="93"/>
      <c r="F925" s="93"/>
      <c r="G925" s="93"/>
      <c r="H925" s="93"/>
      <c r="I925" s="93"/>
      <c r="J925" s="93"/>
      <c r="L925" s="7"/>
      <c r="M925" s="8"/>
      <c r="N925" s="8"/>
      <c r="O925" s="8"/>
    </row>
    <row r="926" spans="3:15" ht="15.75" customHeight="1">
      <c r="C926" s="93"/>
      <c r="D926" s="93"/>
      <c r="E926" s="93"/>
      <c r="F926" s="93"/>
      <c r="G926" s="93"/>
      <c r="H926" s="93"/>
      <c r="I926" s="93"/>
      <c r="J926" s="93"/>
      <c r="L926" s="7"/>
      <c r="M926" s="8"/>
      <c r="N926" s="8"/>
      <c r="O926" s="8"/>
    </row>
    <row r="927" spans="3:15" ht="15.75" customHeight="1">
      <c r="C927" s="93"/>
      <c r="D927" s="93"/>
      <c r="E927" s="93"/>
      <c r="F927" s="93"/>
      <c r="G927" s="93"/>
      <c r="H927" s="93"/>
      <c r="I927" s="93"/>
      <c r="J927" s="93"/>
      <c r="L927" s="7"/>
      <c r="M927" s="8"/>
      <c r="N927" s="8"/>
      <c r="O927" s="8"/>
    </row>
    <row r="928" spans="3:15" ht="15.75" customHeight="1">
      <c r="C928" s="93"/>
      <c r="D928" s="93"/>
      <c r="E928" s="93"/>
      <c r="F928" s="93"/>
      <c r="G928" s="93"/>
      <c r="H928" s="93"/>
      <c r="I928" s="93"/>
      <c r="J928" s="93"/>
      <c r="L928" s="7"/>
      <c r="M928" s="8"/>
      <c r="N928" s="8"/>
      <c r="O928" s="8"/>
    </row>
    <row r="929" spans="3:15" ht="15.75" customHeight="1">
      <c r="C929" s="93"/>
      <c r="D929" s="93"/>
      <c r="E929" s="93"/>
      <c r="F929" s="93"/>
      <c r="G929" s="93"/>
      <c r="H929" s="93"/>
      <c r="I929" s="93"/>
      <c r="J929" s="93"/>
      <c r="L929" s="7"/>
      <c r="M929" s="8"/>
      <c r="N929" s="8"/>
      <c r="O929" s="8"/>
    </row>
    <row r="930" spans="3:15" ht="15.75" customHeight="1">
      <c r="C930" s="93"/>
      <c r="D930" s="93"/>
      <c r="E930" s="93"/>
      <c r="F930" s="93"/>
      <c r="G930" s="93"/>
      <c r="H930" s="93"/>
      <c r="I930" s="93"/>
      <c r="J930" s="93"/>
      <c r="L930" s="7"/>
      <c r="M930" s="8"/>
      <c r="N930" s="8"/>
      <c r="O930" s="8"/>
    </row>
    <row r="931" spans="3:15" ht="15.75" customHeight="1">
      <c r="C931" s="93"/>
      <c r="D931" s="93"/>
      <c r="E931" s="93"/>
      <c r="F931" s="93"/>
      <c r="G931" s="93"/>
      <c r="H931" s="93"/>
      <c r="I931" s="93"/>
      <c r="J931" s="93"/>
      <c r="L931" s="7"/>
      <c r="M931" s="8"/>
      <c r="N931" s="8"/>
      <c r="O931" s="8"/>
    </row>
    <row r="932" spans="3:15" ht="15.75" customHeight="1">
      <c r="C932" s="93"/>
      <c r="D932" s="93"/>
      <c r="E932" s="93"/>
      <c r="F932" s="93"/>
      <c r="G932" s="93"/>
      <c r="H932" s="93"/>
      <c r="I932" s="93"/>
      <c r="J932" s="93"/>
      <c r="L932" s="7"/>
      <c r="M932" s="8"/>
      <c r="N932" s="8"/>
      <c r="O932" s="8"/>
    </row>
    <row r="933" spans="3:15" ht="15.75" customHeight="1">
      <c r="C933" s="93"/>
      <c r="D933" s="93"/>
      <c r="E933" s="93"/>
      <c r="F933" s="93"/>
      <c r="G933" s="93"/>
      <c r="H933" s="93"/>
      <c r="I933" s="93"/>
      <c r="J933" s="93"/>
      <c r="L933" s="7"/>
      <c r="M933" s="8"/>
      <c r="N933" s="8"/>
      <c r="O933" s="8"/>
    </row>
    <row r="934" spans="3:15" ht="15.75" customHeight="1">
      <c r="C934" s="93"/>
      <c r="D934" s="93"/>
      <c r="E934" s="93"/>
      <c r="F934" s="93"/>
      <c r="G934" s="93"/>
      <c r="H934" s="93"/>
      <c r="I934" s="93"/>
      <c r="J934" s="93"/>
      <c r="L934" s="7"/>
      <c r="M934" s="8"/>
      <c r="N934" s="8"/>
      <c r="O934" s="8"/>
    </row>
    <row r="935" spans="3:15" ht="15.75" customHeight="1">
      <c r="C935" s="93"/>
      <c r="D935" s="93"/>
      <c r="E935" s="93"/>
      <c r="F935" s="93"/>
      <c r="G935" s="93"/>
      <c r="H935" s="93"/>
      <c r="I935" s="93"/>
      <c r="J935" s="93"/>
      <c r="L935" s="7"/>
      <c r="M935" s="8"/>
      <c r="N935" s="8"/>
      <c r="O935" s="8"/>
    </row>
    <row r="936" spans="3:15" ht="15.75" customHeight="1">
      <c r="C936" s="93"/>
      <c r="D936" s="93"/>
      <c r="E936" s="93"/>
      <c r="F936" s="93"/>
      <c r="G936" s="93"/>
      <c r="H936" s="93"/>
      <c r="I936" s="93"/>
      <c r="J936" s="93"/>
      <c r="L936" s="7"/>
      <c r="M936" s="8"/>
      <c r="N936" s="8"/>
      <c r="O936" s="8"/>
    </row>
    <row r="937" spans="3:15" ht="15.75" customHeight="1">
      <c r="C937" s="93"/>
      <c r="D937" s="93"/>
      <c r="E937" s="93"/>
      <c r="F937" s="93"/>
      <c r="G937" s="93"/>
      <c r="H937" s="93"/>
      <c r="I937" s="93"/>
      <c r="J937" s="93"/>
      <c r="L937" s="7"/>
      <c r="M937" s="8"/>
      <c r="N937" s="8"/>
      <c r="O937" s="8"/>
    </row>
    <row r="938" spans="3:15" ht="15.75" customHeight="1">
      <c r="C938" s="93"/>
      <c r="D938" s="93"/>
      <c r="E938" s="93"/>
      <c r="F938" s="93"/>
      <c r="G938" s="93"/>
      <c r="H938" s="93"/>
      <c r="I938" s="93"/>
      <c r="J938" s="93"/>
      <c r="L938" s="7"/>
      <c r="M938" s="8"/>
      <c r="N938" s="8"/>
      <c r="O938" s="8"/>
    </row>
    <row r="939" spans="3:15" ht="15.75" customHeight="1">
      <c r="C939" s="93"/>
      <c r="D939" s="93"/>
      <c r="E939" s="93"/>
      <c r="F939" s="93"/>
      <c r="G939" s="93"/>
      <c r="H939" s="93"/>
      <c r="I939" s="93"/>
      <c r="J939" s="93"/>
      <c r="L939" s="7"/>
      <c r="M939" s="8"/>
      <c r="N939" s="8"/>
      <c r="O939" s="8"/>
    </row>
    <row r="940" spans="3:15" ht="15.75" customHeight="1">
      <c r="C940" s="93"/>
      <c r="D940" s="93"/>
      <c r="E940" s="93"/>
      <c r="F940" s="93"/>
      <c r="G940" s="93"/>
      <c r="H940" s="93"/>
      <c r="I940" s="93"/>
      <c r="J940" s="93"/>
      <c r="L940" s="7"/>
      <c r="M940" s="8"/>
      <c r="N940" s="8"/>
      <c r="O940" s="8"/>
    </row>
    <row r="941" spans="3:15" ht="15.75" customHeight="1">
      <c r="C941" s="93"/>
      <c r="D941" s="93"/>
      <c r="E941" s="93"/>
      <c r="F941" s="93"/>
      <c r="G941" s="93"/>
      <c r="H941" s="93"/>
      <c r="I941" s="93"/>
      <c r="J941" s="93"/>
      <c r="L941" s="7"/>
      <c r="M941" s="8"/>
      <c r="N941" s="8"/>
      <c r="O941" s="8"/>
    </row>
    <row r="942" spans="3:15" ht="15.75" customHeight="1">
      <c r="C942" s="93"/>
      <c r="D942" s="93"/>
      <c r="E942" s="93"/>
      <c r="F942" s="93"/>
      <c r="G942" s="93"/>
      <c r="H942" s="93"/>
      <c r="I942" s="93"/>
      <c r="J942" s="93"/>
      <c r="L942" s="7"/>
      <c r="M942" s="8"/>
      <c r="N942" s="8"/>
      <c r="O942" s="8"/>
    </row>
    <row r="943" spans="3:15" ht="15.75" customHeight="1">
      <c r="C943" s="93"/>
      <c r="D943" s="93"/>
      <c r="E943" s="93"/>
      <c r="F943" s="93"/>
      <c r="G943" s="93"/>
      <c r="H943" s="93"/>
      <c r="I943" s="93"/>
      <c r="J943" s="93"/>
      <c r="L943" s="7"/>
      <c r="M943" s="8"/>
      <c r="N943" s="8"/>
      <c r="O943" s="8"/>
    </row>
    <row r="944" spans="3:15" ht="15.75" customHeight="1">
      <c r="C944" s="93"/>
      <c r="D944" s="93"/>
      <c r="E944" s="93"/>
      <c r="F944" s="93"/>
      <c r="G944" s="93"/>
      <c r="H944" s="93"/>
      <c r="I944" s="93"/>
      <c r="J944" s="93"/>
      <c r="L944" s="7"/>
      <c r="M944" s="8"/>
      <c r="N944" s="8"/>
      <c r="O944" s="8"/>
    </row>
    <row r="945" spans="3:15" ht="15.75" customHeight="1">
      <c r="C945" s="93"/>
      <c r="D945" s="93"/>
      <c r="E945" s="93"/>
      <c r="F945" s="93"/>
      <c r="G945" s="93"/>
      <c r="H945" s="93"/>
      <c r="I945" s="93"/>
      <c r="J945" s="93"/>
      <c r="L945" s="7"/>
      <c r="M945" s="8"/>
      <c r="N945" s="8"/>
      <c r="O945" s="8"/>
    </row>
    <row r="946" spans="3:15" ht="15.75" customHeight="1">
      <c r="C946" s="93"/>
      <c r="D946" s="93"/>
      <c r="E946" s="93"/>
      <c r="F946" s="93"/>
      <c r="G946" s="93"/>
      <c r="H946" s="93"/>
      <c r="I946" s="93"/>
      <c r="J946" s="93"/>
      <c r="L946" s="7"/>
      <c r="M946" s="8"/>
      <c r="N946" s="8"/>
      <c r="O946" s="8"/>
    </row>
    <row r="947" spans="3:15" ht="15.75" customHeight="1">
      <c r="C947" s="93"/>
      <c r="D947" s="93"/>
      <c r="E947" s="93"/>
      <c r="F947" s="93"/>
      <c r="G947" s="93"/>
      <c r="H947" s="93"/>
      <c r="I947" s="93"/>
      <c r="J947" s="93"/>
      <c r="L947" s="7"/>
      <c r="M947" s="8"/>
      <c r="N947" s="8"/>
      <c r="O947" s="8"/>
    </row>
    <row r="948" spans="3:15" ht="15.75" customHeight="1">
      <c r="C948" s="93"/>
      <c r="D948" s="93"/>
      <c r="E948" s="93"/>
      <c r="F948" s="93"/>
      <c r="G948" s="93"/>
      <c r="H948" s="93"/>
      <c r="I948" s="93"/>
      <c r="J948" s="93"/>
      <c r="L948" s="7"/>
      <c r="M948" s="8"/>
      <c r="N948" s="8"/>
      <c r="O948" s="8"/>
    </row>
    <row r="949" spans="3:15" ht="15.75" customHeight="1">
      <c r="C949" s="93"/>
      <c r="D949" s="93"/>
      <c r="E949" s="93"/>
      <c r="F949" s="93"/>
      <c r="G949" s="93"/>
      <c r="H949" s="93"/>
      <c r="I949" s="93"/>
      <c r="J949" s="93"/>
      <c r="L949" s="7"/>
      <c r="M949" s="8"/>
      <c r="N949" s="8"/>
      <c r="O949" s="8"/>
    </row>
    <row r="950" spans="3:15" ht="15.75" customHeight="1">
      <c r="C950" s="93"/>
      <c r="D950" s="93"/>
      <c r="E950" s="93"/>
      <c r="F950" s="93"/>
      <c r="G950" s="93"/>
      <c r="H950" s="93"/>
      <c r="I950" s="93"/>
      <c r="J950" s="93"/>
      <c r="L950" s="7"/>
      <c r="M950" s="8"/>
      <c r="N950" s="8"/>
      <c r="O950" s="8"/>
    </row>
    <row r="951" spans="3:15" ht="15.75" customHeight="1">
      <c r="C951" s="93"/>
      <c r="D951" s="93"/>
      <c r="E951" s="93"/>
      <c r="F951" s="93"/>
      <c r="G951" s="93"/>
      <c r="H951" s="93"/>
      <c r="I951" s="93"/>
      <c r="J951" s="93"/>
      <c r="L951" s="7"/>
      <c r="M951" s="8"/>
      <c r="N951" s="8"/>
      <c r="O951" s="8"/>
    </row>
    <row r="952" spans="3:15" ht="15.75" customHeight="1">
      <c r="C952" s="93"/>
      <c r="D952" s="93"/>
      <c r="E952" s="93"/>
      <c r="F952" s="93"/>
      <c r="G952" s="93"/>
      <c r="H952" s="93"/>
      <c r="I952" s="93"/>
      <c r="J952" s="93"/>
      <c r="L952" s="7"/>
      <c r="M952" s="8"/>
      <c r="N952" s="8"/>
      <c r="O952" s="8"/>
    </row>
    <row r="953" spans="3:15" ht="15.75" customHeight="1">
      <c r="C953" s="93"/>
      <c r="D953" s="93"/>
      <c r="E953" s="93"/>
      <c r="F953" s="93"/>
      <c r="G953" s="93"/>
      <c r="H953" s="93"/>
      <c r="I953" s="93"/>
      <c r="J953" s="93"/>
      <c r="L953" s="7"/>
      <c r="M953" s="8"/>
      <c r="N953" s="8"/>
      <c r="O953" s="8"/>
    </row>
    <row r="954" spans="3:15" ht="15.75" customHeight="1">
      <c r="C954" s="93"/>
      <c r="D954" s="93"/>
      <c r="E954" s="93"/>
      <c r="F954" s="93"/>
      <c r="G954" s="93"/>
      <c r="H954" s="93"/>
      <c r="I954" s="93"/>
      <c r="J954" s="93"/>
      <c r="L954" s="7"/>
      <c r="M954" s="8"/>
      <c r="N954" s="8"/>
      <c r="O954" s="8"/>
    </row>
    <row r="955" spans="3:15" ht="15.75" customHeight="1">
      <c r="C955" s="93"/>
      <c r="D955" s="93"/>
      <c r="E955" s="93"/>
      <c r="F955" s="93"/>
      <c r="G955" s="93"/>
      <c r="H955" s="93"/>
      <c r="I955" s="93"/>
      <c r="J955" s="93"/>
      <c r="L955" s="7"/>
      <c r="M955" s="8"/>
      <c r="N955" s="8"/>
      <c r="O955" s="8"/>
    </row>
    <row r="956" spans="3:15" ht="15.75" customHeight="1">
      <c r="C956" s="93"/>
      <c r="D956" s="93"/>
      <c r="E956" s="93"/>
      <c r="F956" s="93"/>
      <c r="G956" s="93"/>
      <c r="H956" s="93"/>
      <c r="I956" s="93"/>
      <c r="J956" s="93"/>
      <c r="L956" s="7"/>
      <c r="M956" s="8"/>
      <c r="N956" s="8"/>
      <c r="O956" s="8"/>
    </row>
    <row r="957" spans="3:15" ht="15.75" customHeight="1">
      <c r="C957" s="93"/>
      <c r="D957" s="93"/>
      <c r="E957" s="93"/>
      <c r="F957" s="93"/>
      <c r="G957" s="93"/>
      <c r="H957" s="93"/>
      <c r="I957" s="93"/>
      <c r="J957" s="93"/>
      <c r="L957" s="7"/>
      <c r="M957" s="8"/>
      <c r="N957" s="8"/>
      <c r="O957" s="8"/>
    </row>
    <row r="958" spans="3:15" ht="15.75" customHeight="1">
      <c r="C958" s="93"/>
      <c r="D958" s="93"/>
      <c r="E958" s="93"/>
      <c r="F958" s="93"/>
      <c r="G958" s="93"/>
      <c r="H958" s="93"/>
      <c r="I958" s="93"/>
      <c r="J958" s="93"/>
      <c r="L958" s="7"/>
      <c r="M958" s="8"/>
      <c r="N958" s="8"/>
      <c r="O958" s="8"/>
    </row>
    <row r="959" spans="3:15" ht="15.75" customHeight="1">
      <c r="C959" s="93"/>
      <c r="D959" s="93"/>
      <c r="E959" s="93"/>
      <c r="F959" s="93"/>
      <c r="G959" s="93"/>
      <c r="H959" s="93"/>
      <c r="I959" s="93"/>
      <c r="J959" s="93"/>
      <c r="L959" s="7"/>
      <c r="M959" s="8"/>
      <c r="N959" s="8"/>
      <c r="O959" s="8"/>
    </row>
    <row r="960" spans="3:15" ht="15.75" customHeight="1">
      <c r="C960" s="93"/>
      <c r="D960" s="93"/>
      <c r="E960" s="93"/>
      <c r="F960" s="93"/>
      <c r="G960" s="93"/>
      <c r="H960" s="93"/>
      <c r="I960" s="93"/>
      <c r="J960" s="93"/>
      <c r="L960" s="7"/>
      <c r="M960" s="8"/>
      <c r="N960" s="8"/>
      <c r="O960" s="8"/>
    </row>
    <row r="961" spans="3:15" ht="15.75" customHeight="1">
      <c r="C961" s="93"/>
      <c r="D961" s="93"/>
      <c r="E961" s="93"/>
      <c r="F961" s="93"/>
      <c r="G961" s="93"/>
      <c r="H961" s="93"/>
      <c r="I961" s="93"/>
      <c r="J961" s="93"/>
      <c r="L961" s="7"/>
      <c r="M961" s="8"/>
      <c r="N961" s="8"/>
      <c r="O961" s="8"/>
    </row>
    <row r="962" spans="3:15" ht="15.75" customHeight="1">
      <c r="C962" s="93"/>
      <c r="D962" s="93"/>
      <c r="E962" s="93"/>
      <c r="F962" s="93"/>
      <c r="G962" s="93"/>
      <c r="H962" s="93"/>
      <c r="I962" s="93"/>
      <c r="J962" s="93"/>
      <c r="L962" s="7"/>
      <c r="M962" s="8"/>
      <c r="N962" s="8"/>
      <c r="O962" s="8"/>
    </row>
    <row r="963" spans="3:15" ht="15.75" customHeight="1">
      <c r="C963" s="93"/>
      <c r="D963" s="93"/>
      <c r="E963" s="93"/>
      <c r="F963" s="93"/>
      <c r="G963" s="93"/>
      <c r="H963" s="93"/>
      <c r="I963" s="93"/>
      <c r="J963" s="93"/>
      <c r="L963" s="7"/>
      <c r="M963" s="8"/>
      <c r="N963" s="8"/>
      <c r="O963" s="8"/>
    </row>
    <row r="964" spans="3:15" ht="15.75" customHeight="1">
      <c r="C964" s="93"/>
      <c r="D964" s="93"/>
      <c r="E964" s="93"/>
      <c r="F964" s="93"/>
      <c r="G964" s="93"/>
      <c r="H964" s="93"/>
      <c r="I964" s="93"/>
      <c r="J964" s="93"/>
      <c r="L964" s="7"/>
      <c r="M964" s="8"/>
      <c r="N964" s="8"/>
      <c r="O964" s="8"/>
    </row>
    <row r="965" spans="3:15" ht="15.75" customHeight="1">
      <c r="C965" s="93"/>
      <c r="D965" s="93"/>
      <c r="E965" s="93"/>
      <c r="F965" s="93"/>
      <c r="G965" s="93"/>
      <c r="H965" s="93"/>
      <c r="I965" s="93"/>
      <c r="J965" s="93"/>
      <c r="L965" s="7"/>
      <c r="M965" s="8"/>
      <c r="N965" s="8"/>
      <c r="O965" s="8"/>
    </row>
    <row r="966" spans="3:15" ht="15.75" customHeight="1">
      <c r="C966" s="93"/>
      <c r="D966" s="93"/>
      <c r="E966" s="93"/>
      <c r="F966" s="93"/>
      <c r="G966" s="93"/>
      <c r="H966" s="93"/>
      <c r="I966" s="93"/>
      <c r="J966" s="93"/>
      <c r="L966" s="7"/>
      <c r="M966" s="8"/>
      <c r="N966" s="8"/>
      <c r="O966" s="8"/>
    </row>
    <row r="967" spans="3:15" ht="15.75" customHeight="1">
      <c r="C967" s="93"/>
      <c r="D967" s="93"/>
      <c r="E967" s="93"/>
      <c r="F967" s="93"/>
      <c r="G967" s="93"/>
      <c r="H967" s="93"/>
      <c r="I967" s="93"/>
      <c r="J967" s="93"/>
      <c r="L967" s="7"/>
      <c r="M967" s="8"/>
      <c r="N967" s="8"/>
      <c r="O967" s="8"/>
    </row>
    <row r="968" spans="3:15" ht="15.75" customHeight="1">
      <c r="C968" s="93"/>
      <c r="D968" s="93"/>
      <c r="E968" s="93"/>
      <c r="F968" s="93"/>
      <c r="G968" s="93"/>
      <c r="H968" s="93"/>
      <c r="I968" s="93"/>
      <c r="J968" s="93"/>
      <c r="L968" s="7"/>
      <c r="M968" s="8"/>
      <c r="N968" s="8"/>
      <c r="O968" s="8"/>
    </row>
    <row r="969" spans="3:15" ht="15.75" customHeight="1">
      <c r="C969" s="93"/>
      <c r="D969" s="93"/>
      <c r="E969" s="93"/>
      <c r="F969" s="93"/>
      <c r="G969" s="93"/>
      <c r="H969" s="93"/>
      <c r="I969" s="93"/>
      <c r="J969" s="93"/>
      <c r="L969" s="7"/>
      <c r="M969" s="8"/>
      <c r="N969" s="8"/>
      <c r="O969" s="8"/>
    </row>
    <row r="970" spans="3:15" ht="15.75" customHeight="1">
      <c r="C970" s="93"/>
      <c r="D970" s="93"/>
      <c r="E970" s="93"/>
      <c r="F970" s="93"/>
      <c r="G970" s="93"/>
      <c r="H970" s="93"/>
      <c r="I970" s="93"/>
      <c r="J970" s="93"/>
      <c r="L970" s="7"/>
      <c r="M970" s="8"/>
      <c r="N970" s="8"/>
      <c r="O970" s="8"/>
    </row>
    <row r="971" spans="3:15" ht="15.75" customHeight="1">
      <c r="C971" s="93"/>
      <c r="D971" s="93"/>
      <c r="E971" s="93"/>
      <c r="F971" s="93"/>
      <c r="G971" s="93"/>
      <c r="H971" s="93"/>
      <c r="I971" s="93"/>
      <c r="J971" s="93"/>
      <c r="L971" s="7"/>
      <c r="M971" s="8"/>
      <c r="N971" s="8"/>
      <c r="O971" s="8"/>
    </row>
    <row r="972" spans="3:15" ht="15.75" customHeight="1">
      <c r="C972" s="93"/>
      <c r="D972" s="93"/>
      <c r="E972" s="93"/>
      <c r="F972" s="93"/>
      <c r="G972" s="93"/>
      <c r="H972" s="93"/>
      <c r="I972" s="93"/>
      <c r="J972" s="93"/>
      <c r="L972" s="7"/>
      <c r="M972" s="8"/>
      <c r="N972" s="8"/>
      <c r="O972" s="8"/>
    </row>
    <row r="973" spans="3:15" ht="15.75" customHeight="1">
      <c r="C973" s="93"/>
      <c r="D973" s="93"/>
      <c r="E973" s="93"/>
      <c r="F973" s="93"/>
      <c r="G973" s="93"/>
      <c r="H973" s="93"/>
      <c r="I973" s="93"/>
      <c r="J973" s="93"/>
      <c r="L973" s="7"/>
      <c r="M973" s="8"/>
      <c r="N973" s="8"/>
      <c r="O973" s="8"/>
    </row>
    <row r="974" spans="3:15" ht="15.75" customHeight="1">
      <c r="C974" s="93"/>
      <c r="D974" s="93"/>
      <c r="E974" s="93"/>
      <c r="F974" s="93"/>
      <c r="G974" s="93"/>
      <c r="H974" s="93"/>
      <c r="I974" s="93"/>
      <c r="J974" s="93"/>
      <c r="L974" s="7"/>
      <c r="M974" s="8"/>
      <c r="N974" s="8"/>
      <c r="O974" s="8"/>
    </row>
    <row r="975" spans="3:15" ht="15.75" customHeight="1">
      <c r="C975" s="93"/>
      <c r="D975" s="93"/>
      <c r="E975" s="93"/>
      <c r="F975" s="93"/>
      <c r="G975" s="93"/>
      <c r="H975" s="93"/>
      <c r="I975" s="93"/>
      <c r="J975" s="93"/>
      <c r="L975" s="7"/>
      <c r="M975" s="8"/>
      <c r="N975" s="8"/>
      <c r="O975" s="8"/>
    </row>
    <row r="976" spans="3:15" ht="15.75" customHeight="1">
      <c r="C976" s="93"/>
      <c r="D976" s="93"/>
      <c r="E976" s="93"/>
      <c r="F976" s="93"/>
      <c r="G976" s="93"/>
      <c r="H976" s="93"/>
      <c r="I976" s="93"/>
      <c r="J976" s="93"/>
      <c r="L976" s="7"/>
      <c r="M976" s="8"/>
      <c r="N976" s="8"/>
      <c r="O976" s="8"/>
    </row>
    <row r="977" spans="3:15" ht="15.75" customHeight="1">
      <c r="C977" s="93"/>
      <c r="D977" s="93"/>
      <c r="E977" s="93"/>
      <c r="F977" s="93"/>
      <c r="G977" s="93"/>
      <c r="H977" s="93"/>
      <c r="I977" s="93"/>
      <c r="J977" s="93"/>
      <c r="L977" s="7"/>
      <c r="M977" s="8"/>
      <c r="N977" s="8"/>
      <c r="O977" s="8"/>
    </row>
    <row r="978" spans="3:15" ht="15.75" customHeight="1">
      <c r="C978" s="93"/>
      <c r="D978" s="93"/>
      <c r="E978" s="93"/>
      <c r="F978" s="93"/>
      <c r="G978" s="93"/>
      <c r="H978" s="93"/>
      <c r="I978" s="93"/>
      <c r="J978" s="93"/>
      <c r="L978" s="7"/>
      <c r="M978" s="8"/>
      <c r="N978" s="8"/>
      <c r="O978" s="8"/>
    </row>
    <row r="979" spans="3:15" ht="15.75" customHeight="1">
      <c r="C979" s="93"/>
      <c r="D979" s="93"/>
      <c r="E979" s="93"/>
      <c r="F979" s="93"/>
      <c r="G979" s="93"/>
      <c r="H979" s="93"/>
      <c r="I979" s="93"/>
      <c r="J979" s="93"/>
      <c r="L979" s="7"/>
      <c r="M979" s="8"/>
      <c r="N979" s="8"/>
      <c r="O979" s="8"/>
    </row>
    <row r="980" spans="3:15" ht="15.75" customHeight="1">
      <c r="C980" s="93"/>
      <c r="D980" s="93"/>
      <c r="E980" s="93"/>
      <c r="F980" s="93"/>
      <c r="G980" s="93"/>
      <c r="H980" s="93"/>
      <c r="I980" s="93"/>
      <c r="J980" s="93"/>
      <c r="L980" s="7"/>
      <c r="M980" s="8"/>
      <c r="N980" s="8"/>
      <c r="O980" s="8"/>
    </row>
    <row r="981" spans="3:15" ht="15.75" customHeight="1">
      <c r="C981" s="93"/>
      <c r="D981" s="93"/>
      <c r="E981" s="93"/>
      <c r="F981" s="93"/>
      <c r="G981" s="93"/>
      <c r="H981" s="93"/>
      <c r="I981" s="93"/>
      <c r="J981" s="93"/>
      <c r="L981" s="7"/>
      <c r="M981" s="8"/>
      <c r="N981" s="8"/>
      <c r="O981" s="8"/>
    </row>
    <row r="982" spans="3:15" ht="15.75" customHeight="1">
      <c r="C982" s="93"/>
      <c r="D982" s="93"/>
      <c r="E982" s="93"/>
      <c r="F982" s="93"/>
      <c r="G982" s="93"/>
      <c r="H982" s="93"/>
      <c r="I982" s="93"/>
      <c r="J982" s="93"/>
      <c r="L982" s="7"/>
      <c r="M982" s="8"/>
      <c r="N982" s="8"/>
      <c r="O982" s="8"/>
    </row>
    <row r="983" spans="3:15" ht="15.75" customHeight="1">
      <c r="C983" s="93"/>
      <c r="D983" s="93"/>
      <c r="E983" s="93"/>
      <c r="F983" s="93"/>
      <c r="G983" s="93"/>
      <c r="H983" s="93"/>
      <c r="I983" s="93"/>
      <c r="J983" s="93"/>
      <c r="L983" s="7"/>
      <c r="M983" s="8"/>
      <c r="N983" s="8"/>
      <c r="O983" s="8"/>
    </row>
    <row r="984" spans="3:15" ht="15.75" customHeight="1">
      <c r="C984" s="93"/>
      <c r="D984" s="93"/>
      <c r="E984" s="93"/>
      <c r="F984" s="93"/>
      <c r="G984" s="93"/>
      <c r="H984" s="93"/>
      <c r="I984" s="93"/>
      <c r="J984" s="93"/>
      <c r="L984" s="7"/>
      <c r="M984" s="8"/>
      <c r="N984" s="8"/>
      <c r="O984" s="8"/>
    </row>
    <row r="985" spans="3:15" ht="15.75" customHeight="1">
      <c r="C985" s="93"/>
      <c r="D985" s="93"/>
      <c r="E985" s="93"/>
      <c r="F985" s="93"/>
      <c r="G985" s="93"/>
      <c r="H985" s="93"/>
      <c r="I985" s="93"/>
      <c r="J985" s="93"/>
      <c r="L985" s="7"/>
      <c r="M985" s="8"/>
      <c r="N985" s="8"/>
      <c r="O985" s="8"/>
    </row>
    <row r="986" spans="3:15" ht="15.75" customHeight="1">
      <c r="C986" s="93"/>
      <c r="D986" s="93"/>
      <c r="E986" s="93"/>
      <c r="F986" s="93"/>
      <c r="G986" s="93"/>
      <c r="H986" s="93"/>
      <c r="I986" s="93"/>
      <c r="J986" s="93"/>
      <c r="L986" s="7"/>
      <c r="M986" s="8"/>
      <c r="N986" s="8"/>
      <c r="O986" s="8"/>
    </row>
    <row r="987" spans="3:15" ht="15.75" customHeight="1">
      <c r="C987" s="93"/>
      <c r="D987" s="93"/>
      <c r="E987" s="93"/>
      <c r="F987" s="93"/>
      <c r="G987" s="93"/>
      <c r="H987" s="93"/>
      <c r="I987" s="93"/>
      <c r="J987" s="93"/>
      <c r="L987" s="7"/>
      <c r="M987" s="8"/>
      <c r="N987" s="8"/>
      <c r="O987" s="8"/>
    </row>
    <row r="988" spans="3:15" ht="15.75" customHeight="1">
      <c r="C988" s="93"/>
      <c r="D988" s="93"/>
      <c r="E988" s="93"/>
      <c r="F988" s="93"/>
      <c r="G988" s="93"/>
      <c r="H988" s="93"/>
      <c r="I988" s="93"/>
      <c r="J988" s="93"/>
      <c r="L988" s="7"/>
      <c r="M988" s="8"/>
      <c r="N988" s="8"/>
      <c r="O988" s="8"/>
    </row>
    <row r="989" spans="3:15" ht="15.75" customHeight="1">
      <c r="C989" s="93"/>
      <c r="D989" s="93"/>
      <c r="E989" s="93"/>
      <c r="F989" s="93"/>
      <c r="G989" s="93"/>
      <c r="H989" s="93"/>
      <c r="I989" s="93"/>
      <c r="J989" s="93"/>
      <c r="L989" s="7"/>
      <c r="M989" s="8"/>
      <c r="N989" s="8"/>
      <c r="O989" s="8"/>
    </row>
    <row r="990" spans="3:15" ht="15.75" customHeight="1">
      <c r="C990" s="93"/>
      <c r="D990" s="93"/>
      <c r="E990" s="93"/>
      <c r="F990" s="93"/>
      <c r="G990" s="93"/>
      <c r="H990" s="93"/>
      <c r="I990" s="93"/>
      <c r="J990" s="93"/>
      <c r="L990" s="7"/>
      <c r="M990" s="8"/>
      <c r="N990" s="8"/>
      <c r="O990" s="8"/>
    </row>
    <row r="991" spans="3:15" ht="15.75" customHeight="1">
      <c r="C991" s="93"/>
      <c r="D991" s="93"/>
      <c r="E991" s="93"/>
      <c r="F991" s="93"/>
      <c r="G991" s="93"/>
      <c r="H991" s="93"/>
      <c r="I991" s="93"/>
      <c r="J991" s="93"/>
      <c r="L991" s="7"/>
      <c r="M991" s="8"/>
      <c r="N991" s="8"/>
      <c r="O991" s="8"/>
    </row>
    <row r="992" spans="3:15" ht="15.75" customHeight="1">
      <c r="C992" s="93"/>
      <c r="D992" s="93"/>
      <c r="E992" s="93"/>
      <c r="F992" s="93"/>
      <c r="G992" s="93"/>
      <c r="H992" s="93"/>
      <c r="I992" s="93"/>
      <c r="J992" s="93"/>
      <c r="L992" s="7"/>
      <c r="M992" s="8"/>
      <c r="N992" s="8"/>
      <c r="O992" s="8"/>
    </row>
    <row r="993" spans="3:15" ht="15.75" customHeight="1">
      <c r="C993" s="93"/>
      <c r="D993" s="93"/>
      <c r="E993" s="93"/>
      <c r="F993" s="93"/>
      <c r="G993" s="93"/>
      <c r="H993" s="93"/>
      <c r="I993" s="93"/>
      <c r="J993" s="93"/>
      <c r="L993" s="7"/>
      <c r="M993" s="8"/>
      <c r="N993" s="8"/>
      <c r="O993" s="8"/>
    </row>
    <row r="994" spans="3:15" ht="15.75" customHeight="1">
      <c r="C994" s="93"/>
      <c r="D994" s="93"/>
      <c r="E994" s="93"/>
      <c r="F994" s="93"/>
      <c r="G994" s="93"/>
      <c r="H994" s="93"/>
      <c r="I994" s="93"/>
      <c r="J994" s="93"/>
      <c r="L994" s="7"/>
      <c r="M994" s="8"/>
      <c r="N994" s="8"/>
      <c r="O994" s="8"/>
    </row>
    <row r="995" spans="3:15" ht="15.75" customHeight="1">
      <c r="C995" s="93"/>
      <c r="D995" s="93"/>
      <c r="E995" s="93"/>
      <c r="F995" s="93"/>
      <c r="G995" s="93"/>
      <c r="H995" s="93"/>
      <c r="I995" s="93"/>
      <c r="J995" s="93"/>
      <c r="L995" s="7"/>
      <c r="M995" s="8"/>
      <c r="N995" s="8"/>
      <c r="O995" s="8"/>
    </row>
    <row r="996" spans="3:15" ht="15.75" customHeight="1">
      <c r="C996" s="93"/>
      <c r="D996" s="93"/>
      <c r="E996" s="93"/>
      <c r="F996" s="93"/>
      <c r="G996" s="93"/>
      <c r="H996" s="93"/>
      <c r="I996" s="93"/>
      <c r="J996" s="93"/>
      <c r="L996" s="7"/>
      <c r="M996" s="8"/>
      <c r="N996" s="8"/>
      <c r="O996" s="8"/>
    </row>
    <row r="997" spans="3:15" ht="15.75" customHeight="1">
      <c r="C997" s="93"/>
      <c r="D997" s="93"/>
      <c r="E997" s="93"/>
      <c r="F997" s="93"/>
      <c r="G997" s="93"/>
      <c r="H997" s="93"/>
      <c r="I997" s="93"/>
      <c r="J997" s="93"/>
      <c r="L997" s="7"/>
      <c r="M997" s="8"/>
      <c r="N997" s="8"/>
      <c r="O997" s="8"/>
    </row>
    <row r="998" spans="3:15" ht="15.75" customHeight="1">
      <c r="C998" s="93"/>
      <c r="D998" s="93"/>
      <c r="E998" s="93"/>
      <c r="F998" s="93"/>
      <c r="G998" s="93"/>
      <c r="H998" s="93"/>
      <c r="I998" s="93"/>
      <c r="J998" s="93"/>
      <c r="L998" s="7"/>
      <c r="M998" s="8"/>
      <c r="N998" s="8"/>
      <c r="O998" s="8"/>
    </row>
    <row r="999" spans="3:15" ht="15.75" customHeight="1">
      <c r="C999" s="93"/>
      <c r="D999" s="93"/>
      <c r="E999" s="93"/>
      <c r="F999" s="93"/>
      <c r="G999" s="93"/>
      <c r="H999" s="93"/>
      <c r="I999" s="93"/>
      <c r="J999" s="93"/>
      <c r="L999" s="7"/>
      <c r="M999" s="8"/>
      <c r="N999" s="8"/>
      <c r="O999" s="8"/>
    </row>
    <row r="1000" spans="3:15" ht="15.75" customHeight="1">
      <c r="C1000" s="93"/>
      <c r="D1000" s="93"/>
      <c r="E1000" s="93"/>
      <c r="F1000" s="93"/>
      <c r="G1000" s="93"/>
      <c r="H1000" s="93"/>
      <c r="I1000" s="93"/>
      <c r="J1000" s="93"/>
      <c r="L1000" s="7"/>
      <c r="M1000" s="8"/>
      <c r="N1000" s="8"/>
      <c r="O1000" s="8"/>
    </row>
    <row r="1001" spans="3:15" ht="15.75" customHeight="1">
      <c r="C1001" s="93"/>
      <c r="D1001" s="93"/>
      <c r="E1001" s="93"/>
      <c r="F1001" s="93"/>
      <c r="G1001" s="93"/>
      <c r="H1001" s="93"/>
      <c r="I1001" s="93"/>
      <c r="J1001" s="93"/>
      <c r="L1001" s="7"/>
      <c r="M1001" s="8"/>
      <c r="N1001" s="8"/>
      <c r="O1001" s="8"/>
    </row>
    <row r="1002" spans="3:15" ht="15.75" customHeight="1">
      <c r="C1002" s="93"/>
      <c r="D1002" s="93"/>
      <c r="E1002" s="93"/>
      <c r="F1002" s="93"/>
      <c r="G1002" s="93"/>
      <c r="H1002" s="93"/>
      <c r="I1002" s="93"/>
      <c r="J1002" s="93"/>
      <c r="L1002" s="7"/>
      <c r="M1002" s="8"/>
      <c r="N1002" s="8"/>
      <c r="O1002" s="8"/>
    </row>
    <row r="1003" spans="3:15" ht="15.75" customHeight="1">
      <c r="C1003" s="93"/>
      <c r="D1003" s="93"/>
      <c r="E1003" s="93"/>
      <c r="F1003" s="93"/>
      <c r="G1003" s="93"/>
      <c r="H1003" s="93"/>
      <c r="I1003" s="93"/>
      <c r="J1003" s="93"/>
      <c r="L1003" s="7"/>
      <c r="M1003" s="8"/>
      <c r="N1003" s="8"/>
      <c r="O1003" s="8"/>
    </row>
    <row r="1004" spans="3:15" ht="15.75" customHeight="1">
      <c r="C1004" s="93"/>
      <c r="D1004" s="93"/>
      <c r="E1004" s="93"/>
      <c r="F1004" s="93"/>
      <c r="G1004" s="93"/>
      <c r="H1004" s="93"/>
      <c r="I1004" s="93"/>
      <c r="J1004" s="93"/>
      <c r="L1004" s="7"/>
      <c r="M1004" s="8"/>
      <c r="N1004" s="8"/>
      <c r="O1004" s="8"/>
    </row>
    <row r="1005" spans="3:15" ht="15.75" customHeight="1">
      <c r="C1005" s="93"/>
      <c r="D1005" s="93"/>
      <c r="E1005" s="93"/>
      <c r="F1005" s="93"/>
      <c r="G1005" s="93"/>
      <c r="H1005" s="93"/>
      <c r="I1005" s="93"/>
      <c r="J1005" s="93"/>
      <c r="L1005" s="7"/>
      <c r="M1005" s="8"/>
      <c r="N1005" s="8"/>
      <c r="O1005" s="8"/>
    </row>
    <row r="1006" spans="3:15" ht="15.75" customHeight="1">
      <c r="C1006" s="93"/>
      <c r="D1006" s="93"/>
      <c r="E1006" s="93"/>
      <c r="F1006" s="93"/>
      <c r="G1006" s="93"/>
      <c r="H1006" s="93"/>
      <c r="I1006" s="93"/>
      <c r="J1006" s="93"/>
      <c r="L1006" s="7"/>
      <c r="M1006" s="8"/>
      <c r="N1006" s="8"/>
      <c r="O1006" s="8"/>
    </row>
    <row r="1007" spans="3:15" ht="15.75" customHeight="1">
      <c r="C1007" s="93"/>
      <c r="D1007" s="93"/>
      <c r="E1007" s="93"/>
      <c r="F1007" s="93"/>
      <c r="G1007" s="93"/>
      <c r="H1007" s="93"/>
      <c r="I1007" s="93"/>
      <c r="J1007" s="93"/>
      <c r="L1007" s="7"/>
      <c r="M1007" s="8"/>
      <c r="N1007" s="8"/>
      <c r="O1007" s="8"/>
    </row>
    <row r="1008" spans="3:15" ht="15.75" customHeight="1">
      <c r="C1008" s="93"/>
      <c r="D1008" s="93"/>
      <c r="E1008" s="93"/>
      <c r="F1008" s="93"/>
      <c r="G1008" s="93"/>
      <c r="H1008" s="93"/>
      <c r="I1008" s="93"/>
      <c r="J1008" s="93"/>
      <c r="L1008" s="7"/>
      <c r="M1008" s="8"/>
      <c r="N1008" s="8"/>
      <c r="O1008" s="8"/>
    </row>
    <row r="1009" spans="3:15" ht="15.75" customHeight="1">
      <c r="C1009" s="93"/>
      <c r="D1009" s="93"/>
      <c r="E1009" s="93"/>
      <c r="F1009" s="93"/>
      <c r="G1009" s="93"/>
      <c r="H1009" s="93"/>
      <c r="I1009" s="93"/>
      <c r="J1009" s="93"/>
      <c r="L1009" s="7"/>
      <c r="M1009" s="8"/>
      <c r="N1009" s="8"/>
      <c r="O1009" s="8"/>
    </row>
    <row r="1010" spans="3:15" ht="15.75" customHeight="1">
      <c r="C1010" s="93"/>
      <c r="D1010" s="93"/>
      <c r="E1010" s="93"/>
      <c r="F1010" s="93"/>
      <c r="G1010" s="93"/>
      <c r="H1010" s="93"/>
      <c r="I1010" s="93"/>
      <c r="J1010" s="93"/>
      <c r="L1010" s="7"/>
      <c r="M1010" s="8"/>
      <c r="N1010" s="8"/>
      <c r="O1010" s="8"/>
    </row>
    <row r="1011" spans="3:15" ht="15.75" customHeight="1">
      <c r="C1011" s="93"/>
      <c r="D1011" s="93"/>
      <c r="E1011" s="93"/>
      <c r="F1011" s="93"/>
      <c r="G1011" s="93"/>
      <c r="H1011" s="93"/>
      <c r="I1011" s="93"/>
      <c r="J1011" s="93"/>
      <c r="L1011" s="7"/>
      <c r="M1011" s="8"/>
      <c r="N1011" s="8"/>
      <c r="O1011" s="8"/>
    </row>
    <row r="1012" spans="3:15" ht="15.75" customHeight="1">
      <c r="C1012" s="93"/>
      <c r="D1012" s="93"/>
      <c r="E1012" s="93"/>
      <c r="F1012" s="93"/>
      <c r="G1012" s="93"/>
      <c r="H1012" s="93"/>
      <c r="I1012" s="93"/>
      <c r="J1012" s="93"/>
      <c r="L1012" s="7"/>
      <c r="M1012" s="8"/>
      <c r="N1012" s="8"/>
      <c r="O1012" s="8"/>
    </row>
    <row r="1013" spans="3:15" ht="15.75" customHeight="1">
      <c r="C1013" s="93"/>
      <c r="D1013" s="93"/>
      <c r="E1013" s="93"/>
      <c r="F1013" s="93"/>
      <c r="G1013" s="93"/>
      <c r="H1013" s="93"/>
      <c r="I1013" s="93"/>
      <c r="J1013" s="93"/>
      <c r="L1013" s="7"/>
      <c r="M1013" s="8"/>
      <c r="N1013" s="8"/>
      <c r="O1013" s="8"/>
    </row>
    <row r="1014" spans="3:15" ht="15.75" customHeight="1">
      <c r="C1014" s="93"/>
      <c r="D1014" s="93"/>
      <c r="E1014" s="93"/>
      <c r="F1014" s="93"/>
      <c r="G1014" s="93"/>
      <c r="H1014" s="93"/>
      <c r="I1014" s="93"/>
      <c r="J1014" s="93"/>
      <c r="L1014" s="7"/>
      <c r="M1014" s="8"/>
      <c r="N1014" s="8"/>
      <c r="O1014" s="8"/>
    </row>
    <row r="1015" spans="3:15" ht="15.75" customHeight="1">
      <c r="C1015" s="93"/>
      <c r="D1015" s="93"/>
      <c r="E1015" s="93"/>
      <c r="F1015" s="93"/>
      <c r="G1015" s="93"/>
      <c r="H1015" s="93"/>
      <c r="I1015" s="93"/>
      <c r="J1015" s="93"/>
      <c r="L1015" s="7"/>
      <c r="M1015" s="8"/>
      <c r="N1015" s="8"/>
      <c r="O1015" s="8"/>
    </row>
    <row r="1016" spans="3:15" ht="15.75" customHeight="1">
      <c r="C1016" s="93"/>
      <c r="D1016" s="93"/>
      <c r="E1016" s="93"/>
      <c r="F1016" s="93"/>
      <c r="G1016" s="93"/>
      <c r="H1016" s="93"/>
      <c r="I1016" s="93"/>
      <c r="J1016" s="93"/>
      <c r="L1016" s="7"/>
      <c r="M1016" s="8"/>
      <c r="N1016" s="8"/>
      <c r="O1016" s="8"/>
    </row>
    <row r="1017" spans="3:15" ht="15.75" customHeight="1">
      <c r="C1017" s="93"/>
      <c r="D1017" s="93"/>
      <c r="E1017" s="93"/>
      <c r="F1017" s="93"/>
      <c r="G1017" s="93"/>
      <c r="H1017" s="93"/>
      <c r="I1017" s="93"/>
      <c r="J1017" s="93"/>
      <c r="L1017" s="7"/>
      <c r="M1017" s="8"/>
      <c r="N1017" s="8"/>
      <c r="O1017" s="8"/>
    </row>
    <row r="1018" spans="3:15" ht="15.75" customHeight="1">
      <c r="C1018" s="93"/>
      <c r="D1018" s="93"/>
      <c r="E1018" s="93"/>
      <c r="F1018" s="93"/>
      <c r="G1018" s="93"/>
      <c r="H1018" s="93"/>
      <c r="I1018" s="93"/>
      <c r="J1018" s="93"/>
      <c r="L1018" s="7"/>
      <c r="M1018" s="8"/>
      <c r="N1018" s="8"/>
      <c r="O1018" s="8"/>
    </row>
    <row r="1019" spans="3:15" ht="15.75" customHeight="1">
      <c r="C1019" s="93"/>
      <c r="D1019" s="93"/>
      <c r="E1019" s="93"/>
      <c r="F1019" s="93"/>
      <c r="G1019" s="93"/>
      <c r="H1019" s="93"/>
      <c r="I1019" s="93"/>
      <c r="J1019" s="93"/>
      <c r="L1019" s="7"/>
      <c r="M1019" s="8"/>
      <c r="N1019" s="8"/>
      <c r="O1019" s="8"/>
    </row>
    <row r="1020" spans="3:15" ht="15.75" customHeight="1">
      <c r="C1020" s="93"/>
      <c r="D1020" s="93"/>
      <c r="E1020" s="93"/>
      <c r="F1020" s="93"/>
      <c r="G1020" s="93"/>
      <c r="H1020" s="93"/>
      <c r="I1020" s="93"/>
      <c r="J1020" s="93"/>
      <c r="L1020" s="7"/>
      <c r="M1020" s="8"/>
      <c r="N1020" s="8"/>
      <c r="O1020" s="8"/>
    </row>
    <row r="1021" spans="3:15" ht="15.75" customHeight="1">
      <c r="C1021" s="93"/>
      <c r="D1021" s="93"/>
      <c r="E1021" s="93"/>
      <c r="F1021" s="93"/>
      <c r="G1021" s="93"/>
      <c r="H1021" s="93"/>
      <c r="I1021" s="93"/>
      <c r="J1021" s="93"/>
      <c r="L1021" s="7"/>
      <c r="M1021" s="8"/>
      <c r="N1021" s="8"/>
      <c r="O1021" s="8"/>
    </row>
    <row r="1022" spans="3:15" ht="15.75" customHeight="1">
      <c r="C1022" s="93"/>
      <c r="D1022" s="93"/>
      <c r="E1022" s="93"/>
      <c r="F1022" s="93"/>
      <c r="G1022" s="93"/>
      <c r="H1022" s="93"/>
      <c r="I1022" s="93"/>
      <c r="J1022" s="93"/>
      <c r="L1022" s="7"/>
      <c r="M1022" s="8"/>
      <c r="N1022" s="8"/>
      <c r="O1022" s="8"/>
    </row>
    <row r="1023" spans="3:15" ht="15.75" customHeight="1">
      <c r="C1023" s="93"/>
      <c r="D1023" s="93"/>
      <c r="E1023" s="93"/>
      <c r="F1023" s="93"/>
      <c r="G1023" s="93"/>
      <c r="H1023" s="93"/>
      <c r="I1023" s="93"/>
      <c r="J1023" s="93"/>
      <c r="L1023" s="7"/>
      <c r="M1023" s="8"/>
      <c r="N1023" s="8"/>
      <c r="O1023" s="8"/>
    </row>
    <row r="1024" spans="3:15" ht="15.75" customHeight="1">
      <c r="C1024" s="93"/>
      <c r="D1024" s="93"/>
      <c r="E1024" s="93"/>
      <c r="F1024" s="93"/>
      <c r="G1024" s="93"/>
      <c r="H1024" s="93"/>
      <c r="I1024" s="93"/>
      <c r="J1024" s="93"/>
      <c r="L1024" s="7"/>
      <c r="M1024" s="8"/>
      <c r="N1024" s="8"/>
      <c r="O1024" s="8"/>
    </row>
    <row r="1025" spans="3:15" ht="15.75" customHeight="1">
      <c r="C1025" s="93"/>
      <c r="D1025" s="93"/>
      <c r="E1025" s="93"/>
      <c r="F1025" s="93"/>
      <c r="G1025" s="93"/>
      <c r="H1025" s="93"/>
      <c r="I1025" s="93"/>
      <c r="J1025" s="93"/>
      <c r="L1025" s="7"/>
      <c r="M1025" s="8"/>
      <c r="N1025" s="8"/>
      <c r="O1025" s="8"/>
    </row>
    <row r="1026" spans="3:15" ht="15.75" customHeight="1">
      <c r="C1026" s="93"/>
      <c r="D1026" s="93"/>
      <c r="E1026" s="93"/>
      <c r="F1026" s="93"/>
      <c r="G1026" s="93"/>
      <c r="H1026" s="93"/>
      <c r="I1026" s="93"/>
      <c r="J1026" s="93"/>
      <c r="L1026" s="7"/>
      <c r="M1026" s="8"/>
      <c r="N1026" s="8"/>
      <c r="O1026" s="8"/>
    </row>
    <row r="1027" spans="3:15" ht="15.75" customHeight="1">
      <c r="C1027" s="93"/>
      <c r="D1027" s="93"/>
      <c r="E1027" s="93"/>
      <c r="F1027" s="93"/>
      <c r="G1027" s="93"/>
      <c r="H1027" s="93"/>
      <c r="I1027" s="93"/>
      <c r="J1027" s="93"/>
      <c r="L1027" s="7"/>
      <c r="M1027" s="8"/>
      <c r="N1027" s="8"/>
      <c r="O1027" s="8"/>
    </row>
    <row r="1028" spans="3:15" ht="15.75" customHeight="1">
      <c r="C1028" s="93"/>
      <c r="D1028" s="93"/>
      <c r="E1028" s="93"/>
      <c r="F1028" s="93"/>
      <c r="G1028" s="93"/>
      <c r="H1028" s="93"/>
      <c r="I1028" s="93"/>
      <c r="J1028" s="93"/>
      <c r="L1028" s="7"/>
      <c r="M1028" s="8"/>
      <c r="N1028" s="8"/>
      <c r="O1028" s="8"/>
    </row>
    <row r="1029" spans="3:15" ht="15.75" customHeight="1">
      <c r="C1029" s="93"/>
      <c r="D1029" s="93"/>
      <c r="E1029" s="93"/>
      <c r="F1029" s="93"/>
      <c r="G1029" s="93"/>
      <c r="H1029" s="93"/>
      <c r="I1029" s="93"/>
      <c r="J1029" s="93"/>
      <c r="L1029" s="7"/>
      <c r="M1029" s="8"/>
      <c r="N1029" s="8"/>
      <c r="O1029" s="8"/>
    </row>
    <row r="1030" spans="3:15" ht="15.75" customHeight="1">
      <c r="C1030" s="93"/>
      <c r="D1030" s="93"/>
      <c r="E1030" s="93"/>
      <c r="F1030" s="93"/>
      <c r="G1030" s="93"/>
      <c r="H1030" s="93"/>
      <c r="I1030" s="93"/>
      <c r="J1030" s="93"/>
      <c r="L1030" s="7"/>
      <c r="M1030" s="8"/>
      <c r="N1030" s="8"/>
      <c r="O1030" s="8"/>
    </row>
    <row r="1031" spans="3:15" ht="15.75" customHeight="1">
      <c r="C1031" s="93"/>
      <c r="D1031" s="93"/>
      <c r="E1031" s="93"/>
      <c r="F1031" s="93"/>
      <c r="G1031" s="93"/>
      <c r="H1031" s="93"/>
      <c r="I1031" s="93"/>
      <c r="J1031" s="93"/>
      <c r="L1031" s="7"/>
      <c r="M1031" s="8"/>
      <c r="N1031" s="8"/>
      <c r="O1031" s="8"/>
    </row>
    <row r="1032" spans="3:15" ht="15.75" customHeight="1">
      <c r="C1032" s="93"/>
      <c r="D1032" s="93"/>
      <c r="E1032" s="93"/>
      <c r="F1032" s="93"/>
      <c r="G1032" s="93"/>
      <c r="H1032" s="93"/>
      <c r="I1032" s="93"/>
      <c r="J1032" s="93"/>
      <c r="L1032" s="7"/>
      <c r="M1032" s="8"/>
      <c r="N1032" s="8"/>
      <c r="O1032" s="8"/>
    </row>
    <row r="1033" spans="3:15" ht="15.75" customHeight="1">
      <c r="C1033" s="93"/>
      <c r="D1033" s="93"/>
      <c r="E1033" s="93"/>
      <c r="F1033" s="93"/>
      <c r="G1033" s="93"/>
      <c r="H1033" s="93"/>
      <c r="I1033" s="93"/>
      <c r="J1033" s="93"/>
      <c r="L1033" s="7"/>
      <c r="M1033" s="8"/>
      <c r="N1033" s="8"/>
      <c r="O1033" s="8"/>
    </row>
    <row r="1034" spans="3:15" ht="15.75" customHeight="1">
      <c r="C1034" s="93"/>
      <c r="D1034" s="93"/>
      <c r="E1034" s="93"/>
      <c r="F1034" s="93"/>
      <c r="G1034" s="93"/>
      <c r="H1034" s="93"/>
      <c r="I1034" s="93"/>
      <c r="J1034" s="93"/>
      <c r="L1034" s="7"/>
      <c r="M1034" s="8"/>
      <c r="N1034" s="8"/>
      <c r="O1034" s="8"/>
    </row>
    <row r="1035" spans="3:15" ht="15.75" customHeight="1">
      <c r="C1035" s="93"/>
      <c r="D1035" s="93"/>
      <c r="E1035" s="93"/>
      <c r="F1035" s="93"/>
      <c r="G1035" s="93"/>
      <c r="H1035" s="93"/>
      <c r="I1035" s="93"/>
      <c r="J1035" s="93"/>
      <c r="L1035" s="7"/>
      <c r="M1035" s="8"/>
      <c r="N1035" s="8"/>
      <c r="O1035" s="8"/>
    </row>
    <row r="1036" spans="3:15" ht="15.75" customHeight="1">
      <c r="C1036" s="93"/>
      <c r="D1036" s="93"/>
      <c r="E1036" s="93"/>
      <c r="F1036" s="93"/>
      <c r="G1036" s="93"/>
      <c r="H1036" s="93"/>
      <c r="I1036" s="93"/>
      <c r="J1036" s="93"/>
      <c r="L1036" s="7"/>
      <c r="M1036" s="8"/>
      <c r="N1036" s="8"/>
      <c r="O1036" s="8"/>
    </row>
    <row r="1037" spans="3:15" ht="15.75" customHeight="1">
      <c r="C1037" s="93"/>
      <c r="D1037" s="93"/>
      <c r="E1037" s="93"/>
      <c r="F1037" s="93"/>
      <c r="G1037" s="93"/>
      <c r="H1037" s="93"/>
      <c r="I1037" s="93"/>
      <c r="J1037" s="93"/>
      <c r="L1037" s="7"/>
      <c r="M1037" s="8"/>
      <c r="N1037" s="8"/>
      <c r="O1037" s="8"/>
    </row>
    <row r="1038" spans="3:15" ht="15.75" customHeight="1">
      <c r="C1038" s="93"/>
      <c r="D1038" s="93"/>
      <c r="E1038" s="93"/>
      <c r="F1038" s="93"/>
      <c r="G1038" s="93"/>
      <c r="H1038" s="93"/>
      <c r="I1038" s="93"/>
      <c r="J1038" s="93"/>
      <c r="L1038" s="7"/>
      <c r="M1038" s="8"/>
      <c r="N1038" s="8"/>
      <c r="O1038" s="8"/>
    </row>
    <row r="1039" spans="3:15" ht="15.75" customHeight="1">
      <c r="C1039" s="93"/>
      <c r="D1039" s="93"/>
      <c r="E1039" s="93"/>
      <c r="F1039" s="93"/>
      <c r="G1039" s="93"/>
      <c r="H1039" s="93"/>
      <c r="I1039" s="93"/>
      <c r="J1039" s="93"/>
      <c r="L1039" s="7"/>
      <c r="M1039" s="8"/>
      <c r="N1039" s="8"/>
      <c r="O1039" s="8"/>
    </row>
    <row r="1040" spans="3:15" ht="15.75" customHeight="1">
      <c r="C1040" s="93"/>
      <c r="D1040" s="93"/>
      <c r="E1040" s="93"/>
      <c r="F1040" s="93"/>
      <c r="G1040" s="93"/>
      <c r="H1040" s="93"/>
      <c r="I1040" s="93"/>
      <c r="J1040" s="93"/>
      <c r="L1040" s="7"/>
      <c r="M1040" s="8"/>
      <c r="N1040" s="8"/>
      <c r="O1040" s="8"/>
    </row>
    <row r="1041" spans="3:15" ht="15.75" customHeight="1">
      <c r="C1041" s="93"/>
      <c r="D1041" s="93"/>
      <c r="E1041" s="93"/>
      <c r="F1041" s="93"/>
      <c r="G1041" s="93"/>
      <c r="H1041" s="93"/>
      <c r="I1041" s="93"/>
      <c r="J1041" s="93"/>
      <c r="L1041" s="7"/>
      <c r="M1041" s="8"/>
      <c r="N1041" s="8"/>
      <c r="O1041" s="8"/>
    </row>
    <row r="1042" spans="3:15" ht="15.75" customHeight="1">
      <c r="C1042" s="93"/>
      <c r="D1042" s="93"/>
      <c r="E1042" s="93"/>
      <c r="F1042" s="93"/>
      <c r="G1042" s="93"/>
      <c r="H1042" s="93"/>
      <c r="I1042" s="93"/>
      <c r="J1042" s="93"/>
      <c r="L1042" s="7"/>
      <c r="M1042" s="8"/>
      <c r="N1042" s="8"/>
      <c r="O1042" s="8"/>
    </row>
    <row r="1043" spans="3:15" ht="15.75" customHeight="1">
      <c r="C1043" s="93"/>
      <c r="D1043" s="93"/>
      <c r="E1043" s="93"/>
      <c r="F1043" s="93"/>
      <c r="G1043" s="93"/>
      <c r="H1043" s="93"/>
      <c r="I1043" s="93"/>
      <c r="J1043" s="93"/>
      <c r="L1043" s="7"/>
      <c r="M1043" s="8"/>
      <c r="N1043" s="8"/>
      <c r="O1043" s="8"/>
    </row>
    <row r="1044" spans="3:15" ht="15.75" customHeight="1">
      <c r="C1044" s="93"/>
      <c r="D1044" s="93"/>
      <c r="E1044" s="93"/>
      <c r="F1044" s="93"/>
      <c r="G1044" s="93"/>
      <c r="H1044" s="93"/>
      <c r="I1044" s="93"/>
      <c r="J1044" s="93"/>
      <c r="L1044" s="7"/>
      <c r="M1044" s="8"/>
      <c r="N1044" s="8"/>
      <c r="O1044" s="8"/>
    </row>
    <row r="1045" spans="3:15" ht="15.75" customHeight="1">
      <c r="C1045" s="93"/>
      <c r="D1045" s="93"/>
      <c r="E1045" s="93"/>
      <c r="F1045" s="93"/>
      <c r="G1045" s="93"/>
      <c r="H1045" s="93"/>
      <c r="I1045" s="93"/>
      <c r="J1045" s="93"/>
      <c r="L1045" s="7"/>
      <c r="M1045" s="8"/>
      <c r="N1045" s="8"/>
      <c r="O1045" s="8"/>
    </row>
    <row r="1046" spans="3:15" ht="15.75" customHeight="1">
      <c r="C1046" s="93"/>
      <c r="D1046" s="93"/>
      <c r="E1046" s="93"/>
      <c r="F1046" s="93"/>
      <c r="G1046" s="93"/>
      <c r="H1046" s="93"/>
      <c r="I1046" s="93"/>
      <c r="J1046" s="93"/>
      <c r="L1046" s="7"/>
      <c r="M1046" s="8"/>
      <c r="N1046" s="8"/>
      <c r="O1046" s="8"/>
    </row>
    <row r="1047" spans="3:15" ht="15.75" customHeight="1">
      <c r="C1047" s="93"/>
      <c r="D1047" s="93"/>
      <c r="E1047" s="93"/>
      <c r="F1047" s="93"/>
      <c r="G1047" s="93"/>
      <c r="H1047" s="93"/>
      <c r="I1047" s="93"/>
      <c r="J1047" s="93"/>
      <c r="L1047" s="7"/>
      <c r="M1047" s="8"/>
      <c r="N1047" s="8"/>
      <c r="O1047" s="8"/>
    </row>
    <row r="1048" spans="3:15" ht="15.75" customHeight="1">
      <c r="C1048" s="93"/>
      <c r="D1048" s="93"/>
      <c r="E1048" s="93"/>
      <c r="F1048" s="93"/>
      <c r="G1048" s="93"/>
      <c r="H1048" s="93"/>
      <c r="I1048" s="93"/>
      <c r="J1048" s="93"/>
      <c r="L1048" s="7"/>
      <c r="M1048" s="8"/>
      <c r="N1048" s="8"/>
      <c r="O1048" s="8"/>
    </row>
    <row r="1049" spans="3:15" ht="15.75" customHeight="1">
      <c r="C1049" s="93"/>
      <c r="D1049" s="93"/>
      <c r="E1049" s="93"/>
      <c r="F1049" s="93"/>
      <c r="G1049" s="93"/>
      <c r="H1049" s="93"/>
      <c r="I1049" s="93"/>
      <c r="J1049" s="93"/>
      <c r="L1049" s="7"/>
      <c r="M1049" s="8"/>
      <c r="N1049" s="8"/>
      <c r="O1049" s="8"/>
    </row>
    <row r="1050" spans="3:15" ht="15.75" customHeight="1">
      <c r="C1050" s="93"/>
      <c r="D1050" s="93"/>
      <c r="E1050" s="93"/>
      <c r="F1050" s="93"/>
      <c r="G1050" s="93"/>
      <c r="H1050" s="93"/>
      <c r="I1050" s="93"/>
      <c r="J1050" s="93"/>
      <c r="L1050" s="7"/>
      <c r="M1050" s="8"/>
      <c r="N1050" s="8"/>
      <c r="O1050" s="8"/>
    </row>
    <row r="1051" spans="3:15" ht="15.75" customHeight="1">
      <c r="C1051" s="93"/>
      <c r="D1051" s="93"/>
      <c r="E1051" s="93"/>
      <c r="F1051" s="93"/>
      <c r="G1051" s="93"/>
      <c r="H1051" s="93"/>
      <c r="I1051" s="93"/>
      <c r="J1051" s="93"/>
      <c r="L1051" s="7"/>
      <c r="M1051" s="8"/>
      <c r="N1051" s="8"/>
      <c r="O1051" s="8"/>
    </row>
    <row r="1052" spans="3:15" ht="15.75" customHeight="1">
      <c r="C1052" s="93"/>
      <c r="D1052" s="93"/>
      <c r="E1052" s="93"/>
      <c r="F1052" s="93"/>
      <c r="G1052" s="93"/>
      <c r="H1052" s="93"/>
      <c r="I1052" s="93"/>
      <c r="J1052" s="93"/>
      <c r="L1052" s="7"/>
      <c r="M1052" s="8"/>
      <c r="N1052" s="8"/>
      <c r="O1052" s="8"/>
    </row>
    <row r="1053" spans="3:15" ht="15.75" customHeight="1">
      <c r="C1053" s="93"/>
      <c r="D1053" s="93"/>
      <c r="E1053" s="93"/>
      <c r="F1053" s="93"/>
      <c r="G1053" s="93"/>
      <c r="H1053" s="93"/>
      <c r="I1053" s="93"/>
      <c r="J1053" s="93"/>
      <c r="L1053" s="7"/>
      <c r="M1053" s="8"/>
      <c r="N1053" s="8"/>
      <c r="O1053" s="8"/>
    </row>
    <row r="1054" spans="3:15" ht="15.75" customHeight="1">
      <c r="C1054" s="93"/>
      <c r="D1054" s="93"/>
      <c r="E1054" s="93"/>
      <c r="F1054" s="93"/>
      <c r="G1054" s="93"/>
      <c r="H1054" s="93"/>
      <c r="I1054" s="93"/>
      <c r="J1054" s="93"/>
      <c r="L1054" s="7"/>
      <c r="M1054" s="8"/>
      <c r="N1054" s="8"/>
      <c r="O1054" s="8"/>
    </row>
    <row r="1055" spans="3:15" ht="15.75" customHeight="1">
      <c r="C1055" s="93"/>
      <c r="D1055" s="93"/>
      <c r="E1055" s="93"/>
      <c r="F1055" s="93"/>
      <c r="G1055" s="93"/>
      <c r="H1055" s="93"/>
      <c r="I1055" s="93"/>
      <c r="J1055" s="93"/>
      <c r="L1055" s="7"/>
      <c r="M1055" s="8"/>
      <c r="N1055" s="8"/>
      <c r="O1055" s="8"/>
    </row>
    <row r="1056" spans="3:15" ht="15.75" customHeight="1">
      <c r="C1056" s="93"/>
      <c r="D1056" s="93"/>
      <c r="E1056" s="93"/>
      <c r="F1056" s="93"/>
      <c r="G1056" s="93"/>
      <c r="H1056" s="93"/>
      <c r="I1056" s="93"/>
      <c r="J1056" s="93"/>
      <c r="L1056" s="7"/>
      <c r="M1056" s="8"/>
      <c r="N1056" s="8"/>
      <c r="O1056" s="8"/>
    </row>
    <row r="1057" spans="3:15" ht="15.75" customHeight="1">
      <c r="C1057" s="93"/>
      <c r="D1057" s="93"/>
      <c r="E1057" s="93"/>
      <c r="F1057" s="93"/>
      <c r="G1057" s="93"/>
      <c r="H1057" s="93"/>
      <c r="I1057" s="93"/>
      <c r="J1057" s="93"/>
      <c r="L1057" s="7"/>
      <c r="M1057" s="8"/>
      <c r="N1057" s="8"/>
      <c r="O1057" s="8"/>
    </row>
    <row r="1058" spans="3:15" ht="15.75" customHeight="1">
      <c r="C1058" s="93"/>
      <c r="D1058" s="93"/>
      <c r="E1058" s="93"/>
      <c r="F1058" s="93"/>
      <c r="G1058" s="93"/>
      <c r="H1058" s="93"/>
      <c r="I1058" s="93"/>
      <c r="J1058" s="93"/>
      <c r="L1058" s="7"/>
      <c r="M1058" s="8"/>
      <c r="N1058" s="8"/>
      <c r="O1058" s="8"/>
    </row>
    <row r="1059" spans="3:15" ht="15.75" customHeight="1">
      <c r="C1059" s="93"/>
      <c r="D1059" s="93"/>
      <c r="E1059" s="93"/>
      <c r="F1059" s="93"/>
      <c r="G1059" s="93"/>
      <c r="H1059" s="93"/>
      <c r="I1059" s="93"/>
      <c r="J1059" s="93"/>
      <c r="L1059" s="7"/>
      <c r="M1059" s="8"/>
      <c r="N1059" s="8"/>
      <c r="O1059" s="8"/>
    </row>
    <row r="1060" spans="3:15" ht="15.75" customHeight="1">
      <c r="C1060" s="93"/>
      <c r="D1060" s="93"/>
      <c r="E1060" s="93"/>
      <c r="F1060" s="93"/>
      <c r="G1060" s="93"/>
      <c r="H1060" s="93"/>
      <c r="I1060" s="93"/>
      <c r="J1060" s="93"/>
      <c r="L1060" s="7"/>
      <c r="M1060" s="8"/>
      <c r="N1060" s="8"/>
      <c r="O1060" s="8"/>
    </row>
    <row r="1061" spans="3:15" ht="15.75" customHeight="1">
      <c r="C1061" s="93"/>
      <c r="D1061" s="93"/>
      <c r="E1061" s="93"/>
      <c r="F1061" s="93"/>
      <c r="G1061" s="93"/>
      <c r="H1061" s="93"/>
      <c r="I1061" s="93"/>
      <c r="J1061" s="93"/>
      <c r="L1061" s="7"/>
      <c r="M1061" s="8"/>
      <c r="N1061" s="8"/>
      <c r="O1061" s="8"/>
    </row>
    <row r="1062" spans="3:15" ht="15.75" customHeight="1">
      <c r="C1062" s="93"/>
      <c r="D1062" s="93"/>
      <c r="E1062" s="93"/>
      <c r="F1062" s="93"/>
      <c r="G1062" s="93"/>
      <c r="H1062" s="93"/>
      <c r="I1062" s="93"/>
      <c r="J1062" s="93"/>
      <c r="L1062" s="7"/>
      <c r="M1062" s="8"/>
      <c r="N1062" s="8"/>
      <c r="O1062" s="8"/>
    </row>
    <row r="1063" spans="3:15" ht="15.75" customHeight="1">
      <c r="C1063" s="93"/>
      <c r="D1063" s="93"/>
      <c r="E1063" s="93"/>
      <c r="F1063" s="93"/>
      <c r="G1063" s="93"/>
      <c r="H1063" s="93"/>
      <c r="I1063" s="93"/>
      <c r="J1063" s="93"/>
      <c r="L1063" s="7"/>
      <c r="M1063" s="8"/>
      <c r="N1063" s="8"/>
      <c r="O1063" s="8"/>
    </row>
    <row r="1064" spans="3:15" ht="15.75" customHeight="1">
      <c r="C1064" s="93"/>
      <c r="D1064" s="93"/>
      <c r="E1064" s="93"/>
      <c r="F1064" s="93"/>
      <c r="G1064" s="93"/>
      <c r="H1064" s="93"/>
      <c r="I1064" s="93"/>
      <c r="J1064" s="93"/>
      <c r="L1064" s="7"/>
      <c r="M1064" s="8"/>
      <c r="N1064" s="8"/>
      <c r="O1064" s="8"/>
    </row>
    <row r="1065" spans="3:15" ht="15.75" customHeight="1">
      <c r="C1065" s="93"/>
      <c r="D1065" s="93"/>
      <c r="E1065" s="93"/>
      <c r="F1065" s="93"/>
      <c r="G1065" s="93"/>
      <c r="H1065" s="93"/>
      <c r="I1065" s="93"/>
      <c r="J1065" s="93"/>
      <c r="L1065" s="7"/>
      <c r="M1065" s="8"/>
      <c r="N1065" s="8"/>
      <c r="O1065" s="8"/>
    </row>
    <row r="1066" spans="3:15" ht="15.75" customHeight="1">
      <c r="C1066" s="93"/>
      <c r="D1066" s="93"/>
      <c r="E1066" s="93"/>
      <c r="F1066" s="93"/>
      <c r="G1066" s="93"/>
      <c r="H1066" s="93"/>
      <c r="I1066" s="93"/>
      <c r="J1066" s="93"/>
      <c r="L1066" s="7"/>
      <c r="M1066" s="8"/>
      <c r="N1066" s="8"/>
      <c r="O1066" s="8"/>
    </row>
    <row r="1067" spans="3:15" ht="15.75" customHeight="1">
      <c r="C1067" s="93"/>
      <c r="D1067" s="93"/>
      <c r="E1067" s="93"/>
      <c r="F1067" s="93"/>
      <c r="G1067" s="93"/>
      <c r="H1067" s="93"/>
      <c r="I1067" s="93"/>
      <c r="J1067" s="93"/>
      <c r="L1067" s="7"/>
      <c r="M1067" s="8"/>
      <c r="N1067" s="8"/>
      <c r="O1067" s="8"/>
    </row>
    <row r="1068" spans="3:15" ht="15.75" customHeight="1">
      <c r="C1068" s="93"/>
      <c r="D1068" s="93"/>
      <c r="E1068" s="93"/>
      <c r="F1068" s="93"/>
      <c r="G1068" s="93"/>
      <c r="H1068" s="93"/>
      <c r="I1068" s="93"/>
      <c r="J1068" s="93"/>
      <c r="L1068" s="7"/>
      <c r="M1068" s="8"/>
      <c r="N1068" s="8"/>
      <c r="O1068" s="8"/>
    </row>
    <row r="1069" spans="3:15" ht="15.75" customHeight="1">
      <c r="C1069" s="93"/>
      <c r="D1069" s="93"/>
      <c r="E1069" s="93"/>
      <c r="F1069" s="93"/>
      <c r="G1069" s="93"/>
      <c r="H1069" s="93"/>
      <c r="I1069" s="93"/>
      <c r="J1069" s="93"/>
      <c r="L1069" s="7"/>
      <c r="M1069" s="8"/>
      <c r="N1069" s="8"/>
      <c r="O1069" s="8"/>
    </row>
    <row r="1070" spans="3:15" ht="15.75" customHeight="1">
      <c r="C1070" s="93"/>
      <c r="D1070" s="93"/>
      <c r="E1070" s="93"/>
      <c r="F1070" s="93"/>
      <c r="G1070" s="93"/>
      <c r="H1070" s="93"/>
      <c r="I1070" s="93"/>
      <c r="J1070" s="93"/>
      <c r="L1070" s="7"/>
      <c r="M1070" s="8"/>
      <c r="N1070" s="8"/>
      <c r="O1070" s="8"/>
    </row>
    <row r="1071" spans="3:15" ht="15.75" customHeight="1">
      <c r="C1071" s="93"/>
      <c r="D1071" s="93"/>
      <c r="E1071" s="93"/>
      <c r="F1071" s="93"/>
      <c r="G1071" s="93"/>
      <c r="H1071" s="93"/>
      <c r="I1071" s="93"/>
      <c r="J1071" s="93"/>
      <c r="L1071" s="7"/>
      <c r="M1071" s="8"/>
      <c r="N1071" s="8"/>
      <c r="O1071" s="8"/>
    </row>
    <row r="1072" spans="3:15" ht="15.75" customHeight="1">
      <c r="C1072" s="93"/>
      <c r="D1072" s="93"/>
      <c r="E1072" s="93"/>
      <c r="F1072" s="93"/>
      <c r="G1072" s="93"/>
      <c r="H1072" s="93"/>
      <c r="I1072" s="93"/>
      <c r="J1072" s="93"/>
      <c r="L1072" s="7"/>
      <c r="M1072" s="8"/>
      <c r="N1072" s="8"/>
      <c r="O1072" s="8"/>
    </row>
    <row r="1073" spans="3:15" ht="15.75" customHeight="1">
      <c r="C1073" s="93"/>
      <c r="D1073" s="93"/>
      <c r="E1073" s="93"/>
      <c r="F1073" s="93"/>
      <c r="G1073" s="93"/>
      <c r="H1073" s="93"/>
      <c r="I1073" s="93"/>
      <c r="J1073" s="93"/>
      <c r="L1073" s="7"/>
      <c r="M1073" s="8"/>
      <c r="N1073" s="8"/>
      <c r="O1073" s="8"/>
    </row>
    <row r="1074" spans="3:15" ht="15.75" customHeight="1">
      <c r="C1074" s="93"/>
      <c r="D1074" s="93"/>
      <c r="E1074" s="93"/>
      <c r="F1074" s="93"/>
      <c r="G1074" s="93"/>
      <c r="H1074" s="93"/>
      <c r="I1074" s="93"/>
      <c r="J1074" s="93"/>
      <c r="L1074" s="7"/>
      <c r="M1074" s="8"/>
      <c r="N1074" s="8"/>
      <c r="O1074" s="8"/>
    </row>
    <row r="1075" spans="3:15" ht="15.75" customHeight="1">
      <c r="C1075" s="93"/>
      <c r="D1075" s="93"/>
      <c r="E1075" s="93"/>
      <c r="F1075" s="93"/>
      <c r="G1075" s="93"/>
      <c r="H1075" s="93"/>
      <c r="I1075" s="93"/>
      <c r="J1075" s="93"/>
      <c r="L1075" s="7"/>
      <c r="M1075" s="8"/>
      <c r="N1075" s="8"/>
      <c r="O1075" s="8"/>
    </row>
    <row r="1076" spans="3:15" ht="15.75" customHeight="1">
      <c r="C1076" s="93"/>
      <c r="D1076" s="93"/>
      <c r="E1076" s="93"/>
      <c r="F1076" s="93"/>
      <c r="G1076" s="93"/>
      <c r="H1076" s="93"/>
      <c r="I1076" s="93"/>
      <c r="J1076" s="93"/>
      <c r="L1076" s="7"/>
      <c r="M1076" s="8"/>
      <c r="N1076" s="8"/>
      <c r="O1076" s="8"/>
    </row>
    <row r="1077" spans="3:15" ht="15.75" customHeight="1">
      <c r="C1077" s="93"/>
      <c r="D1077" s="93"/>
      <c r="E1077" s="93"/>
      <c r="F1077" s="93"/>
      <c r="G1077" s="93"/>
      <c r="H1077" s="93"/>
      <c r="I1077" s="93"/>
      <c r="J1077" s="93"/>
      <c r="L1077" s="7"/>
      <c r="M1077" s="8"/>
      <c r="N1077" s="8"/>
      <c r="O1077" s="8"/>
    </row>
    <row r="1078" spans="3:15" ht="15.75" customHeight="1">
      <c r="C1078" s="93"/>
      <c r="D1078" s="93"/>
      <c r="E1078" s="93"/>
      <c r="F1078" s="93"/>
      <c r="G1078" s="93"/>
      <c r="H1078" s="93"/>
      <c r="I1078" s="93"/>
      <c r="J1078" s="93"/>
      <c r="L1078" s="7"/>
      <c r="M1078" s="8"/>
      <c r="N1078" s="8"/>
      <c r="O1078" s="8"/>
    </row>
    <row r="1079" spans="3:15" ht="15.75" customHeight="1">
      <c r="C1079" s="93"/>
      <c r="D1079" s="93"/>
      <c r="E1079" s="93"/>
      <c r="F1079" s="93"/>
      <c r="G1079" s="93"/>
      <c r="H1079" s="93"/>
      <c r="I1079" s="93"/>
      <c r="J1079" s="93"/>
      <c r="L1079" s="7"/>
      <c r="M1079" s="8"/>
      <c r="N1079" s="8"/>
      <c r="O1079" s="8"/>
    </row>
    <row r="1080" spans="3:15" ht="15.75" customHeight="1">
      <c r="C1080" s="93"/>
      <c r="D1080" s="93"/>
      <c r="E1080" s="93"/>
      <c r="F1080" s="93"/>
      <c r="G1080" s="93"/>
      <c r="H1080" s="93"/>
      <c r="I1080" s="93"/>
      <c r="J1080" s="93"/>
      <c r="L1080" s="7"/>
      <c r="M1080" s="8"/>
      <c r="N1080" s="8"/>
      <c r="O1080" s="8"/>
    </row>
    <row r="1081" spans="3:15" ht="15.75" customHeight="1">
      <c r="C1081" s="93"/>
      <c r="D1081" s="93"/>
      <c r="E1081" s="93"/>
      <c r="F1081" s="93"/>
      <c r="G1081" s="93"/>
      <c r="H1081" s="93"/>
      <c r="I1081" s="93"/>
      <c r="J1081" s="93"/>
      <c r="L1081" s="7"/>
      <c r="M1081" s="8"/>
      <c r="N1081" s="8"/>
      <c r="O1081" s="8"/>
    </row>
    <row r="1082" spans="3:15" ht="15.75" customHeight="1">
      <c r="C1082" s="93"/>
      <c r="D1082" s="93"/>
      <c r="E1082" s="93"/>
      <c r="F1082" s="93"/>
      <c r="G1082" s="93"/>
      <c r="H1082" s="93"/>
      <c r="I1082" s="93"/>
      <c r="J1082" s="93"/>
      <c r="L1082" s="7"/>
      <c r="M1082" s="8"/>
      <c r="N1082" s="8"/>
      <c r="O1082" s="8"/>
    </row>
    <row r="1083" spans="3:15" ht="15.75" customHeight="1">
      <c r="C1083" s="93"/>
      <c r="D1083" s="93"/>
      <c r="E1083" s="93"/>
      <c r="F1083" s="93"/>
      <c r="G1083" s="93"/>
      <c r="H1083" s="93"/>
      <c r="I1083" s="93"/>
      <c r="J1083" s="93"/>
      <c r="L1083" s="7"/>
      <c r="M1083" s="8"/>
      <c r="N1083" s="8"/>
      <c r="O1083" s="8"/>
    </row>
    <row r="1084" spans="3:15" ht="15.75" customHeight="1">
      <c r="C1084" s="93"/>
      <c r="D1084" s="93"/>
      <c r="E1084" s="93"/>
      <c r="F1084" s="93"/>
      <c r="G1084" s="93"/>
      <c r="H1084" s="93"/>
      <c r="I1084" s="93"/>
      <c r="J1084" s="93"/>
      <c r="L1084" s="7"/>
      <c r="M1084" s="8"/>
      <c r="N1084" s="8"/>
      <c r="O1084" s="8"/>
    </row>
    <row r="1085" spans="3:15" ht="15.75" customHeight="1">
      <c r="C1085" s="93"/>
      <c r="D1085" s="93"/>
      <c r="E1085" s="93"/>
      <c r="F1085" s="93"/>
      <c r="G1085" s="93"/>
      <c r="H1085" s="93"/>
      <c r="I1085" s="93"/>
      <c r="J1085" s="93"/>
      <c r="L1085" s="7"/>
      <c r="M1085" s="8"/>
      <c r="N1085" s="8"/>
      <c r="O1085" s="8"/>
    </row>
    <row r="1086" spans="3:15" ht="15.75" customHeight="1">
      <c r="C1086" s="93"/>
      <c r="D1086" s="93"/>
      <c r="E1086" s="93"/>
      <c r="F1086" s="93"/>
      <c r="G1086" s="93"/>
      <c r="H1086" s="93"/>
      <c r="I1086" s="93"/>
      <c r="J1086" s="93"/>
      <c r="L1086" s="7"/>
      <c r="M1086" s="8"/>
      <c r="N1086" s="8"/>
      <c r="O1086" s="8"/>
    </row>
    <row r="1087" spans="3:15" ht="15.75" customHeight="1">
      <c r="C1087" s="93"/>
      <c r="D1087" s="93"/>
      <c r="E1087" s="93"/>
      <c r="F1087" s="93"/>
      <c r="G1087" s="93"/>
      <c r="H1087" s="93"/>
      <c r="I1087" s="93"/>
      <c r="J1087" s="93"/>
      <c r="L1087" s="7"/>
      <c r="M1087" s="8"/>
      <c r="N1087" s="8"/>
      <c r="O1087" s="8"/>
    </row>
    <row r="1088" spans="3:15" ht="15.75" customHeight="1">
      <c r="C1088" s="93"/>
      <c r="D1088" s="93"/>
      <c r="E1088" s="93"/>
      <c r="F1088" s="93"/>
      <c r="G1088" s="93"/>
      <c r="H1088" s="93"/>
      <c r="I1088" s="93"/>
      <c r="J1088" s="93"/>
      <c r="L1088" s="7"/>
      <c r="M1088" s="8"/>
      <c r="N1088" s="8"/>
      <c r="O1088" s="8"/>
    </row>
    <row r="1089" spans="3:15" ht="15.75" customHeight="1">
      <c r="C1089" s="93"/>
      <c r="D1089" s="93"/>
      <c r="E1089" s="93"/>
      <c r="F1089" s="93"/>
      <c r="G1089" s="93"/>
      <c r="H1089" s="93"/>
      <c r="I1089" s="93"/>
      <c r="J1089" s="93"/>
      <c r="L1089" s="7"/>
      <c r="M1089" s="8"/>
      <c r="N1089" s="8"/>
      <c r="O1089" s="8"/>
    </row>
    <row r="1090" spans="3:15" ht="15.75" customHeight="1">
      <c r="C1090" s="93"/>
      <c r="D1090" s="93"/>
      <c r="E1090" s="93"/>
      <c r="F1090" s="93"/>
      <c r="G1090" s="93"/>
      <c r="H1090" s="93"/>
      <c r="I1090" s="93"/>
      <c r="J1090" s="93"/>
      <c r="L1090" s="7"/>
      <c r="M1090" s="8"/>
      <c r="N1090" s="8"/>
      <c r="O1090" s="8"/>
    </row>
    <row r="1091" spans="3:15" ht="15.75" customHeight="1">
      <c r="C1091" s="93"/>
      <c r="D1091" s="93"/>
      <c r="E1091" s="93"/>
      <c r="F1091" s="93"/>
      <c r="G1091" s="93"/>
      <c r="H1091" s="93"/>
      <c r="I1091" s="93"/>
      <c r="J1091" s="93"/>
      <c r="L1091" s="7"/>
      <c r="M1091" s="8"/>
      <c r="N1091" s="8"/>
      <c r="O1091" s="8"/>
    </row>
    <row r="1092" spans="3:15" ht="15.75" customHeight="1">
      <c r="C1092" s="93"/>
      <c r="D1092" s="93"/>
      <c r="E1092" s="93"/>
      <c r="F1092" s="93"/>
      <c r="G1092" s="93"/>
      <c r="H1092" s="93"/>
      <c r="I1092" s="93"/>
      <c r="J1092" s="93"/>
      <c r="L1092" s="7"/>
      <c r="M1092" s="8"/>
      <c r="N1092" s="8"/>
      <c r="O1092" s="8"/>
    </row>
    <row r="1093" spans="3:15" ht="15.75" customHeight="1">
      <c r="C1093" s="93"/>
      <c r="D1093" s="93"/>
      <c r="E1093" s="93"/>
      <c r="F1093" s="93"/>
      <c r="G1093" s="93"/>
      <c r="H1093" s="93"/>
      <c r="I1093" s="93"/>
      <c r="J1093" s="93"/>
      <c r="L1093" s="7"/>
      <c r="M1093" s="8"/>
      <c r="N1093" s="8"/>
      <c r="O1093" s="8"/>
    </row>
    <row r="1094" spans="3:15" ht="15.75" customHeight="1">
      <c r="C1094" s="93"/>
      <c r="D1094" s="93"/>
      <c r="E1094" s="93"/>
      <c r="F1094" s="93"/>
      <c r="G1094" s="93"/>
      <c r="H1094" s="93"/>
      <c r="I1094" s="93"/>
      <c r="J1094" s="93"/>
      <c r="L1094" s="7"/>
      <c r="M1094" s="8"/>
      <c r="N1094" s="8"/>
      <c r="O1094" s="8"/>
    </row>
    <row r="1095" spans="3:15" ht="15.75" customHeight="1">
      <c r="C1095" s="93"/>
      <c r="D1095" s="93"/>
      <c r="E1095" s="93"/>
      <c r="F1095" s="93"/>
      <c r="G1095" s="93"/>
      <c r="H1095" s="93"/>
      <c r="I1095" s="93"/>
      <c r="J1095" s="93"/>
      <c r="L1095" s="7"/>
      <c r="M1095" s="8"/>
      <c r="N1095" s="8"/>
      <c r="O1095" s="8"/>
    </row>
    <row r="1096" spans="3:15" ht="15.75" customHeight="1">
      <c r="C1096" s="93"/>
      <c r="D1096" s="93"/>
      <c r="E1096" s="93"/>
      <c r="F1096" s="93"/>
      <c r="G1096" s="93"/>
      <c r="H1096" s="93"/>
      <c r="I1096" s="93"/>
      <c r="J1096" s="93"/>
      <c r="L1096" s="7"/>
      <c r="M1096" s="8"/>
      <c r="N1096" s="8"/>
      <c r="O1096" s="8"/>
    </row>
    <row r="1097" spans="3:15" ht="15.75" customHeight="1">
      <c r="C1097" s="93"/>
      <c r="D1097" s="93"/>
      <c r="E1097" s="93"/>
      <c r="F1097" s="93"/>
      <c r="G1097" s="93"/>
      <c r="H1097" s="93"/>
      <c r="I1097" s="93"/>
      <c r="J1097" s="93"/>
      <c r="L1097" s="7"/>
      <c r="M1097" s="8"/>
      <c r="N1097" s="8"/>
      <c r="O1097" s="8"/>
    </row>
    <row r="1098" spans="3:15" ht="15.75" customHeight="1">
      <c r="C1098" s="93"/>
      <c r="D1098" s="93"/>
      <c r="E1098" s="93"/>
      <c r="F1098" s="93"/>
      <c r="G1098" s="93"/>
      <c r="H1098" s="93"/>
      <c r="I1098" s="93"/>
      <c r="J1098" s="93"/>
      <c r="L1098" s="7"/>
      <c r="M1098" s="8"/>
      <c r="N1098" s="8"/>
      <c r="O1098" s="8"/>
    </row>
    <row r="1099" spans="3:15" ht="15.75" customHeight="1">
      <c r="C1099" s="93"/>
      <c r="D1099" s="93"/>
      <c r="E1099" s="93"/>
      <c r="F1099" s="93"/>
      <c r="G1099" s="93"/>
      <c r="H1099" s="93"/>
      <c r="I1099" s="93"/>
      <c r="J1099" s="93"/>
      <c r="L1099" s="7"/>
      <c r="M1099" s="8"/>
      <c r="N1099" s="8"/>
      <c r="O1099" s="8"/>
    </row>
    <row r="1100" spans="3:15" ht="15.75" customHeight="1">
      <c r="C1100" s="93"/>
      <c r="D1100" s="93"/>
      <c r="E1100" s="93"/>
      <c r="F1100" s="93"/>
      <c r="G1100" s="93"/>
      <c r="H1100" s="93"/>
      <c r="I1100" s="93"/>
      <c r="J1100" s="93"/>
      <c r="L1100" s="7"/>
      <c r="M1100" s="8"/>
      <c r="N1100" s="8"/>
      <c r="O1100" s="8"/>
    </row>
    <row r="1101" spans="3:15" ht="15.75" customHeight="1">
      <c r="C1101" s="93"/>
      <c r="D1101" s="93"/>
      <c r="E1101" s="93"/>
      <c r="F1101" s="93"/>
      <c r="G1101" s="93"/>
      <c r="H1101" s="93"/>
      <c r="I1101" s="93"/>
      <c r="J1101" s="93"/>
      <c r="L1101" s="7"/>
      <c r="M1101" s="8"/>
      <c r="N1101" s="8"/>
      <c r="O1101" s="8"/>
    </row>
    <row r="1102" spans="3:15" ht="15.75" customHeight="1">
      <c r="C1102" s="93"/>
      <c r="D1102" s="93"/>
      <c r="E1102" s="93"/>
      <c r="F1102" s="93"/>
      <c r="G1102" s="93"/>
      <c r="H1102" s="93"/>
      <c r="I1102" s="93"/>
      <c r="J1102" s="93"/>
      <c r="L1102" s="7"/>
      <c r="M1102" s="8"/>
      <c r="N1102" s="8"/>
      <c r="O1102" s="8"/>
    </row>
    <row r="1103" spans="3:15" ht="15.75" customHeight="1">
      <c r="C1103" s="93"/>
      <c r="D1103" s="93"/>
      <c r="E1103" s="93"/>
      <c r="F1103" s="93"/>
      <c r="G1103" s="93"/>
      <c r="H1103" s="93"/>
      <c r="I1103" s="93"/>
      <c r="J1103" s="93"/>
      <c r="L1103" s="7"/>
      <c r="M1103" s="8"/>
      <c r="N1103" s="8"/>
      <c r="O1103" s="8"/>
    </row>
    <row r="1104" spans="3:15" ht="15.75" customHeight="1">
      <c r="C1104" s="93"/>
      <c r="D1104" s="93"/>
      <c r="E1104" s="93"/>
      <c r="F1104" s="93"/>
      <c r="G1104" s="93"/>
      <c r="H1104" s="93"/>
      <c r="I1104" s="93"/>
      <c r="J1104" s="93"/>
      <c r="L1104" s="7"/>
      <c r="M1104" s="8"/>
      <c r="N1104" s="8"/>
      <c r="O1104" s="8"/>
    </row>
    <row r="1105" spans="3:15" ht="15.75" customHeight="1">
      <c r="C1105" s="93"/>
      <c r="D1105" s="93"/>
      <c r="E1105" s="93"/>
      <c r="F1105" s="93"/>
      <c r="G1105" s="93"/>
      <c r="H1105" s="93"/>
      <c r="I1105" s="93"/>
      <c r="J1105" s="93"/>
      <c r="L1105" s="7"/>
      <c r="M1105" s="8"/>
      <c r="N1105" s="8"/>
      <c r="O1105" s="8"/>
    </row>
    <row r="1106" spans="3:15" ht="15.75" customHeight="1">
      <c r="C1106" s="93"/>
      <c r="D1106" s="93"/>
      <c r="E1106" s="93"/>
      <c r="F1106" s="93"/>
      <c r="G1106" s="93"/>
      <c r="H1106" s="93"/>
      <c r="I1106" s="93"/>
      <c r="J1106" s="93"/>
      <c r="L1106" s="7"/>
      <c r="M1106" s="8"/>
      <c r="N1106" s="8"/>
      <c r="O1106" s="8"/>
    </row>
    <row r="1107" spans="3:15" ht="15.75" customHeight="1">
      <c r="C1107" s="93"/>
      <c r="D1107" s="93"/>
      <c r="E1107" s="93"/>
      <c r="F1107" s="93"/>
      <c r="G1107" s="93"/>
      <c r="H1107" s="93"/>
      <c r="I1107" s="93"/>
      <c r="J1107" s="93"/>
      <c r="L1107" s="7"/>
      <c r="M1107" s="8"/>
      <c r="N1107" s="8"/>
      <c r="O1107" s="8"/>
    </row>
    <row r="1108" spans="3:15" ht="15.75" customHeight="1">
      <c r="C1108" s="93"/>
      <c r="D1108" s="93"/>
      <c r="E1108" s="93"/>
      <c r="F1108" s="93"/>
      <c r="G1108" s="93"/>
      <c r="H1108" s="93"/>
      <c r="I1108" s="93"/>
      <c r="J1108" s="93"/>
      <c r="L1108" s="7"/>
      <c r="M1108" s="8"/>
      <c r="N1108" s="8"/>
      <c r="O1108" s="8"/>
    </row>
    <row r="1109" spans="3:15" ht="15.75" customHeight="1">
      <c r="C1109" s="93"/>
      <c r="D1109" s="93"/>
      <c r="E1109" s="93"/>
      <c r="F1109" s="93"/>
      <c r="G1109" s="93"/>
      <c r="H1109" s="93"/>
      <c r="I1109" s="93"/>
      <c r="J1109" s="93"/>
      <c r="L1109" s="7"/>
      <c r="M1109" s="8"/>
      <c r="N1109" s="8"/>
      <c r="O1109" s="8"/>
    </row>
    <row r="1110" spans="3:15" ht="15.75" customHeight="1">
      <c r="C1110" s="93"/>
      <c r="D1110" s="93"/>
      <c r="E1110" s="93"/>
      <c r="F1110" s="93"/>
      <c r="G1110" s="93"/>
      <c r="H1110" s="93"/>
      <c r="I1110" s="93"/>
      <c r="J1110" s="93"/>
      <c r="L1110" s="7"/>
      <c r="M1110" s="8"/>
      <c r="N1110" s="8"/>
      <c r="O1110" s="8"/>
    </row>
    <row r="1111" spans="3:15" ht="15.75" customHeight="1">
      <c r="C1111" s="93"/>
      <c r="D1111" s="93"/>
      <c r="E1111" s="93"/>
      <c r="F1111" s="93"/>
      <c r="G1111" s="93"/>
      <c r="H1111" s="93"/>
      <c r="I1111" s="93"/>
      <c r="J1111" s="93"/>
      <c r="L1111" s="7"/>
      <c r="M1111" s="8"/>
      <c r="N1111" s="8"/>
      <c r="O1111" s="8"/>
    </row>
    <row r="1112" spans="3:15" ht="15.75" customHeight="1">
      <c r="C1112" s="93"/>
      <c r="D1112" s="93"/>
      <c r="E1112" s="93"/>
      <c r="F1112" s="93"/>
      <c r="G1112" s="93"/>
      <c r="H1112" s="93"/>
      <c r="I1112" s="93"/>
      <c r="J1112" s="93"/>
      <c r="L1112" s="7"/>
      <c r="M1112" s="8"/>
      <c r="N1112" s="8"/>
      <c r="O1112" s="8"/>
    </row>
    <row r="1113" spans="3:15" ht="15.75" customHeight="1">
      <c r="C1113" s="93"/>
      <c r="D1113" s="93"/>
      <c r="E1113" s="93"/>
      <c r="F1113" s="93"/>
      <c r="G1113" s="93"/>
      <c r="H1113" s="93"/>
      <c r="I1113" s="93"/>
      <c r="J1113" s="93"/>
      <c r="L1113" s="7"/>
      <c r="M1113" s="8"/>
      <c r="N1113" s="8"/>
      <c r="O1113" s="8"/>
    </row>
    <row r="1114" spans="3:15" ht="15.75" customHeight="1">
      <c r="C1114" s="93"/>
      <c r="D1114" s="93"/>
      <c r="E1114" s="93"/>
      <c r="F1114" s="93"/>
      <c r="G1114" s="93"/>
      <c r="H1114" s="93"/>
      <c r="I1114" s="93"/>
      <c r="J1114" s="93"/>
      <c r="L1114" s="7"/>
      <c r="M1114" s="8"/>
      <c r="N1114" s="8"/>
      <c r="O1114" s="8"/>
    </row>
    <row r="1115" spans="3:15" ht="15.75" customHeight="1">
      <c r="C1115" s="93"/>
      <c r="D1115" s="93"/>
      <c r="E1115" s="93"/>
      <c r="F1115" s="93"/>
      <c r="G1115" s="93"/>
      <c r="H1115" s="93"/>
      <c r="I1115" s="93"/>
      <c r="J1115" s="93"/>
      <c r="L1115" s="7"/>
      <c r="M1115" s="8"/>
      <c r="N1115" s="8"/>
      <c r="O1115" s="8"/>
    </row>
    <row r="1116" spans="3:15" ht="15.75" customHeight="1">
      <c r="C1116" s="93"/>
      <c r="D1116" s="93"/>
      <c r="E1116" s="93"/>
      <c r="F1116" s="93"/>
      <c r="G1116" s="93"/>
      <c r="H1116" s="93"/>
      <c r="I1116" s="93"/>
      <c r="J1116" s="93"/>
      <c r="L1116" s="7"/>
      <c r="M1116" s="8"/>
      <c r="N1116" s="8"/>
      <c r="O1116" s="8"/>
    </row>
    <row r="1117" spans="3:15" ht="15.75" customHeight="1">
      <c r="C1117" s="93"/>
      <c r="D1117" s="93"/>
      <c r="E1117" s="93"/>
      <c r="F1117" s="93"/>
      <c r="G1117" s="93"/>
      <c r="H1117" s="93"/>
      <c r="I1117" s="93"/>
      <c r="J1117" s="93"/>
      <c r="L1117" s="7"/>
      <c r="M1117" s="8"/>
      <c r="N1117" s="8"/>
      <c r="O1117" s="8"/>
    </row>
    <row r="1118" spans="3:15" ht="15.75" customHeight="1">
      <c r="C1118" s="93"/>
      <c r="D1118" s="93"/>
      <c r="E1118" s="93"/>
      <c r="F1118" s="93"/>
      <c r="G1118" s="93"/>
      <c r="H1118" s="93"/>
      <c r="I1118" s="93"/>
      <c r="J1118" s="93"/>
      <c r="L1118" s="7"/>
      <c r="M1118" s="8"/>
      <c r="N1118" s="8"/>
      <c r="O1118" s="8"/>
    </row>
    <row r="1119" spans="3:15" ht="15.75" customHeight="1">
      <c r="C1119" s="93"/>
      <c r="D1119" s="93"/>
      <c r="E1119" s="93"/>
      <c r="F1119" s="93"/>
      <c r="G1119" s="93"/>
      <c r="H1119" s="93"/>
      <c r="I1119" s="93"/>
      <c r="J1119" s="93"/>
      <c r="L1119" s="7"/>
      <c r="M1119" s="8"/>
      <c r="N1119" s="8"/>
      <c r="O1119" s="8"/>
    </row>
    <row r="1120" spans="3:15" ht="15.75" customHeight="1">
      <c r="C1120" s="93"/>
      <c r="D1120" s="93"/>
      <c r="E1120" s="93"/>
      <c r="F1120" s="93"/>
      <c r="G1120" s="93"/>
      <c r="H1120" s="93"/>
      <c r="I1120" s="93"/>
      <c r="J1120" s="93"/>
      <c r="L1120" s="7"/>
      <c r="M1120" s="8"/>
      <c r="N1120" s="8"/>
      <c r="O1120" s="8"/>
    </row>
    <row r="1121" spans="3:15" ht="15.75" customHeight="1">
      <c r="C1121" s="93"/>
      <c r="D1121" s="93"/>
      <c r="E1121" s="93"/>
      <c r="F1121" s="93"/>
      <c r="G1121" s="93"/>
      <c r="H1121" s="93"/>
      <c r="I1121" s="93"/>
      <c r="J1121" s="93"/>
      <c r="L1121" s="7"/>
      <c r="M1121" s="8"/>
      <c r="N1121" s="8"/>
      <c r="O1121" s="8"/>
    </row>
    <row r="1122" spans="3:15" ht="15.75" customHeight="1">
      <c r="C1122" s="93"/>
      <c r="D1122" s="93"/>
      <c r="E1122" s="93"/>
      <c r="F1122" s="93"/>
      <c r="G1122" s="93"/>
      <c r="H1122" s="93"/>
      <c r="I1122" s="93"/>
      <c r="J1122" s="93"/>
      <c r="L1122" s="7"/>
      <c r="M1122" s="8"/>
      <c r="N1122" s="8"/>
      <c r="O1122" s="8"/>
    </row>
    <row r="1123" spans="3:15" ht="15.75" customHeight="1">
      <c r="C1123" s="93"/>
      <c r="D1123" s="93"/>
      <c r="E1123" s="93"/>
      <c r="F1123" s="93"/>
      <c r="G1123" s="93"/>
      <c r="H1123" s="93"/>
      <c r="I1123" s="93"/>
      <c r="J1123" s="93"/>
      <c r="L1123" s="7"/>
      <c r="M1123" s="8"/>
      <c r="N1123" s="8"/>
      <c r="O1123" s="8"/>
    </row>
    <row r="1124" spans="3:15" ht="15.75" customHeight="1">
      <c r="C1124" s="93"/>
      <c r="D1124" s="93"/>
      <c r="E1124" s="93"/>
      <c r="F1124" s="93"/>
      <c r="G1124" s="93"/>
      <c r="H1124" s="93"/>
      <c r="I1124" s="93"/>
      <c r="J1124" s="93"/>
      <c r="L1124" s="7"/>
      <c r="M1124" s="8"/>
      <c r="N1124" s="8"/>
      <c r="O1124" s="8"/>
    </row>
    <row r="1125" spans="3:15" ht="15.75" customHeight="1">
      <c r="C1125" s="93"/>
      <c r="D1125" s="93"/>
      <c r="E1125" s="93"/>
      <c r="F1125" s="93"/>
      <c r="G1125" s="93"/>
      <c r="H1125" s="93"/>
      <c r="I1125" s="93"/>
      <c r="J1125" s="93"/>
      <c r="L1125" s="7"/>
      <c r="M1125" s="8"/>
      <c r="N1125" s="8"/>
      <c r="O1125" s="8"/>
    </row>
    <row r="1126" spans="3:15" ht="15.75" customHeight="1">
      <c r="C1126" s="93"/>
      <c r="D1126" s="93"/>
      <c r="E1126" s="93"/>
      <c r="F1126" s="93"/>
      <c r="G1126" s="93"/>
      <c r="H1126" s="93"/>
      <c r="I1126" s="93"/>
      <c r="J1126" s="93"/>
      <c r="L1126" s="7"/>
      <c r="M1126" s="8"/>
      <c r="N1126" s="8"/>
      <c r="O1126" s="8"/>
    </row>
    <row r="1127" spans="3:15" ht="15.75" customHeight="1">
      <c r="C1127" s="93"/>
      <c r="D1127" s="93"/>
      <c r="E1127" s="93"/>
      <c r="F1127" s="93"/>
      <c r="G1127" s="93"/>
      <c r="H1127" s="93"/>
      <c r="I1127" s="93"/>
      <c r="J1127" s="93"/>
      <c r="L1127" s="7"/>
      <c r="M1127" s="8"/>
      <c r="N1127" s="8"/>
      <c r="O1127" s="8"/>
    </row>
    <row r="1128" spans="3:15" ht="15.75" customHeight="1">
      <c r="C1128" s="93"/>
      <c r="D1128" s="93"/>
      <c r="E1128" s="93"/>
      <c r="F1128" s="93"/>
      <c r="G1128" s="93"/>
      <c r="H1128" s="93"/>
      <c r="I1128" s="93"/>
      <c r="J1128" s="93"/>
      <c r="L1128" s="7"/>
      <c r="M1128" s="8"/>
      <c r="N1128" s="8"/>
      <c r="O1128" s="8"/>
    </row>
    <row r="1129" spans="3:15" ht="15.75" customHeight="1">
      <c r="C1129" s="93"/>
      <c r="D1129" s="93"/>
      <c r="E1129" s="93"/>
      <c r="F1129" s="93"/>
      <c r="G1129" s="93"/>
      <c r="H1129" s="93"/>
      <c r="I1129" s="93"/>
      <c r="J1129" s="93"/>
      <c r="L1129" s="7"/>
      <c r="M1129" s="8"/>
      <c r="N1129" s="8"/>
      <c r="O1129" s="8"/>
    </row>
    <row r="1130" spans="3:15" ht="15.75" customHeight="1">
      <c r="C1130" s="93"/>
      <c r="D1130" s="93"/>
      <c r="E1130" s="93"/>
      <c r="F1130" s="93"/>
      <c r="G1130" s="93"/>
      <c r="H1130" s="93"/>
      <c r="I1130" s="93"/>
      <c r="J1130" s="93"/>
      <c r="L1130" s="7"/>
      <c r="M1130" s="8"/>
      <c r="N1130" s="8"/>
      <c r="O1130" s="8"/>
    </row>
    <row r="1131" spans="3:15" ht="15.75" customHeight="1">
      <c r="C1131" s="93"/>
      <c r="D1131" s="93"/>
      <c r="E1131" s="93"/>
      <c r="F1131" s="93"/>
      <c r="G1131" s="93"/>
      <c r="H1131" s="93"/>
      <c r="I1131" s="93"/>
      <c r="J1131" s="93"/>
      <c r="L1131" s="7"/>
      <c r="M1131" s="8"/>
      <c r="N1131" s="8"/>
      <c r="O1131" s="8"/>
    </row>
    <row r="1132" spans="3:15" ht="15.75" customHeight="1">
      <c r="C1132" s="93"/>
      <c r="D1132" s="93"/>
      <c r="E1132" s="93"/>
      <c r="F1132" s="93"/>
      <c r="G1132" s="93"/>
      <c r="H1132" s="93"/>
      <c r="I1132" s="93"/>
      <c r="J1132" s="93"/>
      <c r="L1132" s="7"/>
      <c r="M1132" s="8"/>
      <c r="N1132" s="8"/>
      <c r="O1132" s="8"/>
    </row>
    <row r="1133" spans="3:15" ht="15.75" customHeight="1">
      <c r="C1133" s="93"/>
      <c r="D1133" s="93"/>
      <c r="E1133" s="93"/>
      <c r="F1133" s="93"/>
      <c r="G1133" s="93"/>
      <c r="H1133" s="93"/>
      <c r="I1133" s="93"/>
      <c r="J1133" s="93"/>
      <c r="L1133" s="7"/>
      <c r="M1133" s="8"/>
      <c r="N1133" s="8"/>
      <c r="O1133" s="8"/>
    </row>
    <row r="1134" spans="3:15" ht="15.75" customHeight="1">
      <c r="C1134" s="93"/>
      <c r="D1134" s="93"/>
      <c r="E1134" s="93"/>
      <c r="F1134" s="93"/>
      <c r="G1134" s="93"/>
      <c r="H1134" s="93"/>
      <c r="I1134" s="93"/>
      <c r="J1134" s="93"/>
      <c r="L1134" s="7"/>
      <c r="M1134" s="8"/>
      <c r="N1134" s="8"/>
      <c r="O1134" s="8"/>
    </row>
    <row r="1135" spans="3:15" ht="12.95">
      <c r="C1135" s="93"/>
      <c r="D1135" s="93"/>
      <c r="E1135" s="93"/>
      <c r="F1135" s="93"/>
      <c r="G1135" s="93"/>
      <c r="H1135" s="93"/>
      <c r="I1135" s="93"/>
      <c r="J1135" s="93"/>
      <c r="L1135" s="7"/>
      <c r="M1135" s="8"/>
      <c r="N1135" s="8"/>
      <c r="O1135" s="8"/>
    </row>
    <row r="1136" spans="3:15" ht="12.95">
      <c r="C1136" s="93"/>
      <c r="D1136" s="93"/>
      <c r="E1136" s="93"/>
      <c r="F1136" s="93"/>
      <c r="G1136" s="93"/>
      <c r="H1136" s="93"/>
      <c r="I1136" s="93"/>
      <c r="J1136" s="93"/>
      <c r="L1136" s="7"/>
      <c r="M1136" s="8"/>
      <c r="N1136" s="8"/>
      <c r="O1136" s="8"/>
    </row>
    <row r="1137" spans="3:15" ht="12.95">
      <c r="C1137" s="93"/>
      <c r="D1137" s="93"/>
      <c r="E1137" s="93"/>
      <c r="F1137" s="93"/>
      <c r="G1137" s="93"/>
      <c r="H1137" s="93"/>
      <c r="I1137" s="93"/>
      <c r="J1137" s="93"/>
      <c r="L1137" s="7"/>
      <c r="M1137" s="8"/>
      <c r="N1137" s="8"/>
      <c r="O1137" s="8"/>
    </row>
    <row r="1138" spans="3:15" ht="12.95">
      <c r="C1138" s="93"/>
      <c r="D1138" s="93"/>
      <c r="E1138" s="93"/>
      <c r="F1138" s="93"/>
      <c r="G1138" s="93"/>
      <c r="H1138" s="93"/>
      <c r="I1138" s="93"/>
      <c r="J1138" s="93"/>
      <c r="L1138" s="7"/>
      <c r="M1138" s="8"/>
      <c r="N1138" s="8"/>
      <c r="O1138" s="8"/>
    </row>
    <row r="1139" spans="3:15" ht="12.95">
      <c r="C1139" s="93"/>
      <c r="D1139" s="93"/>
      <c r="E1139" s="93"/>
      <c r="F1139" s="93"/>
      <c r="G1139" s="93"/>
      <c r="H1139" s="93"/>
      <c r="I1139" s="93"/>
      <c r="J1139" s="93"/>
      <c r="L1139" s="7"/>
      <c r="M1139" s="8"/>
      <c r="N1139" s="8"/>
      <c r="O1139" s="8"/>
    </row>
    <row r="1140" spans="3:15" ht="12.95">
      <c r="C1140" s="93"/>
      <c r="D1140" s="93"/>
      <c r="E1140" s="93"/>
      <c r="F1140" s="93"/>
      <c r="G1140" s="93"/>
      <c r="H1140" s="93"/>
      <c r="I1140" s="93"/>
      <c r="J1140" s="93"/>
      <c r="L1140" s="7"/>
      <c r="M1140" s="8"/>
      <c r="N1140" s="8"/>
      <c r="O1140" s="8"/>
    </row>
    <row r="1141" spans="3:15" ht="12.95">
      <c r="C1141" s="93"/>
      <c r="D1141" s="93"/>
      <c r="E1141" s="93"/>
      <c r="F1141" s="93"/>
      <c r="G1141" s="93"/>
      <c r="H1141" s="93"/>
      <c r="I1141" s="93"/>
      <c r="J1141" s="93"/>
      <c r="L1141" s="7"/>
      <c r="M1141" s="8"/>
      <c r="N1141" s="8"/>
      <c r="O1141" s="8"/>
    </row>
    <row r="1142" spans="3:15" ht="12.95">
      <c r="C1142" s="93"/>
      <c r="D1142" s="93"/>
      <c r="E1142" s="93"/>
      <c r="F1142" s="93"/>
      <c r="G1142" s="93"/>
      <c r="H1142" s="93"/>
      <c r="I1142" s="93"/>
      <c r="J1142" s="93"/>
      <c r="L1142" s="7"/>
      <c r="M1142" s="8"/>
      <c r="N1142" s="8"/>
      <c r="O1142" s="8"/>
    </row>
    <row r="1143" spans="3:15" ht="12.95">
      <c r="C1143" s="93"/>
      <c r="D1143" s="93"/>
      <c r="E1143" s="93"/>
      <c r="F1143" s="93"/>
      <c r="G1143" s="93"/>
      <c r="H1143" s="93"/>
      <c r="I1143" s="93"/>
      <c r="J1143" s="93"/>
      <c r="L1143" s="7"/>
      <c r="M1143" s="8"/>
      <c r="N1143" s="8"/>
      <c r="O1143" s="8"/>
    </row>
  </sheetData>
  <mergeCells count="1">
    <mergeCell ref="B1:J1"/>
  </mergeCells>
  <pageMargins left="0.7" right="0.7" top="0.75" bottom="0.75" header="0" footer="0"/>
  <pageSetup orientation="landscape"/>
  <headerFooter>
    <oddHeader>&amp;C&amp;"Calibri"&amp;10&amp;K000000 USAGE INTERNE - INTERN GEBRUIK&amp;1#_x000D_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008"/>
  <sheetViews>
    <sheetView workbookViewId="0">
      <pane ySplit="10" topLeftCell="A11" activePane="bottomLeft" state="frozen"/>
      <selection pane="bottomLeft" activeCell="B12" sqref="B12"/>
    </sheetView>
  </sheetViews>
  <sheetFormatPr defaultColWidth="14.33203125" defaultRowHeight="15" customHeight="1" outlineLevelRow="1" outlineLevelCol="1"/>
  <cols>
    <col min="1" max="1" width="14.33203125" customWidth="1"/>
    <col min="2" max="2" width="65.6640625" customWidth="1"/>
    <col min="3" max="3" width="18.83203125" hidden="1" customWidth="1" outlineLevel="1"/>
    <col min="4" max="8" width="14.33203125" hidden="1" customWidth="1" outlineLevel="1"/>
    <col min="9" max="9" width="14.33203125" customWidth="1" collapsed="1"/>
    <col min="10" max="10" width="31.1640625" customWidth="1"/>
    <col min="11" max="11" width="14.33203125" customWidth="1"/>
    <col min="12" max="12" width="17" customWidth="1"/>
    <col min="13" max="13" width="30.1640625" customWidth="1"/>
    <col min="14" max="14" width="17.33203125" customWidth="1"/>
    <col min="15" max="15" width="13.6640625" customWidth="1"/>
    <col min="16" max="17" width="10.83203125" customWidth="1"/>
    <col min="18" max="18" width="21.33203125" customWidth="1"/>
    <col min="19" max="19" width="17.33203125" customWidth="1"/>
    <col min="20" max="20" width="2" customWidth="1"/>
    <col min="21" max="21" width="26" customWidth="1"/>
    <col min="22" max="22" width="11.83203125" customWidth="1"/>
    <col min="23" max="23" width="2" customWidth="1"/>
    <col min="24" max="24" width="27.33203125" customWidth="1"/>
    <col min="25" max="25" width="9" customWidth="1"/>
  </cols>
  <sheetData>
    <row r="1" spans="1:27" ht="26.25" hidden="1" customHeight="1" outlineLevel="1">
      <c r="A1" s="118"/>
      <c r="B1" s="119" t="s">
        <v>137</v>
      </c>
      <c r="C1" s="120">
        <v>1.65E-3</v>
      </c>
      <c r="D1" s="121"/>
      <c r="E1" s="122"/>
      <c r="F1" s="122"/>
      <c r="G1" s="123"/>
      <c r="H1" s="124"/>
      <c r="I1" s="125"/>
      <c r="J1" s="120"/>
      <c r="K1" s="125"/>
      <c r="L1" s="120"/>
      <c r="M1" s="120"/>
      <c r="N1" s="123"/>
      <c r="O1" s="122"/>
      <c r="P1" s="125"/>
      <c r="Q1" s="125"/>
      <c r="R1" s="125"/>
      <c r="S1" s="125"/>
      <c r="T1" s="122"/>
      <c r="U1" s="125"/>
      <c r="V1" s="125"/>
      <c r="W1" s="122"/>
      <c r="X1" s="126"/>
      <c r="Y1" s="126"/>
    </row>
    <row r="2" spans="1:27" ht="26.25" hidden="1" customHeight="1" outlineLevel="1">
      <c r="A2" s="118"/>
      <c r="B2" s="127" t="s">
        <v>138</v>
      </c>
      <c r="C2" s="128" t="s">
        <v>139</v>
      </c>
      <c r="D2" s="129"/>
      <c r="E2" s="130" t="s">
        <v>140</v>
      </c>
      <c r="F2" s="131" t="s">
        <v>141</v>
      </c>
      <c r="G2" s="132"/>
      <c r="H2" s="133"/>
      <c r="I2" s="134"/>
      <c r="J2" s="135"/>
      <c r="K2" s="136"/>
      <c r="L2" s="135"/>
      <c r="M2" s="128"/>
      <c r="N2" s="137"/>
      <c r="O2" s="122"/>
      <c r="P2" s="125"/>
      <c r="Q2" s="125"/>
      <c r="R2" s="125"/>
      <c r="S2" s="125"/>
      <c r="T2" s="122"/>
      <c r="U2" s="125"/>
      <c r="V2" s="125"/>
      <c r="W2" s="122"/>
      <c r="X2" s="126"/>
      <c r="Y2" s="126"/>
    </row>
    <row r="3" spans="1:27" ht="26.25" hidden="1" customHeight="1" outlineLevel="1">
      <c r="A3" s="138"/>
      <c r="B3" s="127"/>
      <c r="C3" s="135"/>
      <c r="D3" s="139"/>
      <c r="E3" s="140"/>
      <c r="F3" s="140"/>
      <c r="G3" s="141"/>
      <c r="H3" s="133"/>
      <c r="I3" s="134"/>
      <c r="J3" s="135"/>
      <c r="K3" s="134"/>
      <c r="L3" s="135"/>
      <c r="M3" s="128"/>
      <c r="N3" s="137"/>
      <c r="O3" s="122"/>
      <c r="P3" s="142"/>
      <c r="Q3" s="142"/>
      <c r="R3" s="125"/>
      <c r="S3" s="142"/>
      <c r="T3" s="122"/>
      <c r="U3" s="142"/>
      <c r="V3" s="142"/>
      <c r="W3" s="122"/>
      <c r="X3" s="126"/>
      <c r="Y3" s="126"/>
    </row>
    <row r="4" spans="1:27" ht="26.25" hidden="1" customHeight="1" outlineLevel="1">
      <c r="A4" s="118"/>
      <c r="B4" s="127"/>
      <c r="C4" s="143"/>
      <c r="D4" s="139"/>
      <c r="E4" s="140"/>
      <c r="F4" s="140"/>
      <c r="G4" s="144"/>
      <c r="H4" s="133"/>
      <c r="I4" s="134"/>
      <c r="J4" s="135"/>
      <c r="K4" s="134"/>
      <c r="L4" s="135"/>
      <c r="M4" s="128"/>
      <c r="N4" s="137"/>
      <c r="O4" s="122"/>
      <c r="P4" s="142"/>
      <c r="Q4" s="142"/>
      <c r="R4" s="125"/>
      <c r="S4" s="125"/>
      <c r="T4" s="122"/>
      <c r="U4" s="142"/>
      <c r="V4" s="142"/>
      <c r="W4" s="122"/>
      <c r="X4" s="126"/>
      <c r="Y4" s="126"/>
    </row>
    <row r="5" spans="1:27" ht="26.25" hidden="1" customHeight="1" outlineLevel="1">
      <c r="A5" s="118"/>
      <c r="B5" s="127"/>
      <c r="C5" s="143"/>
      <c r="D5" s="137"/>
      <c r="E5" s="134"/>
      <c r="F5" s="140"/>
      <c r="G5" s="132"/>
      <c r="H5" s="145"/>
      <c r="I5" s="136"/>
      <c r="J5" s="128"/>
      <c r="K5" s="136"/>
      <c r="L5" s="128"/>
      <c r="M5" s="128"/>
      <c r="N5" s="132"/>
      <c r="O5" s="125"/>
      <c r="P5" s="142"/>
      <c r="Q5" s="142"/>
      <c r="R5" s="125"/>
      <c r="S5" s="142"/>
      <c r="T5" s="125"/>
      <c r="U5" s="142"/>
      <c r="V5" s="142"/>
      <c r="W5" s="125"/>
      <c r="X5" s="126"/>
      <c r="Y5" s="126"/>
    </row>
    <row r="6" spans="1:27" ht="26.25" hidden="1" customHeight="1" outlineLevel="1">
      <c r="A6" s="146"/>
      <c r="B6" s="147"/>
      <c r="C6" s="148"/>
      <c r="D6" s="149">
        <f>655.957</f>
        <v>655.95699999999999</v>
      </c>
      <c r="E6" s="150"/>
      <c r="F6" s="151"/>
      <c r="G6" s="152"/>
      <c r="H6" s="153"/>
      <c r="I6" s="154"/>
      <c r="J6" s="155"/>
      <c r="K6" s="154"/>
      <c r="L6" s="155"/>
      <c r="M6" s="155"/>
      <c r="N6" s="152"/>
      <c r="O6" s="142"/>
      <c r="P6" s="142"/>
      <c r="Q6" s="142"/>
      <c r="R6" s="142"/>
      <c r="S6" s="142"/>
      <c r="T6" s="142"/>
      <c r="U6" s="142"/>
      <c r="V6" s="142"/>
      <c r="W6" s="142"/>
      <c r="X6" s="126"/>
      <c r="Y6" s="126"/>
    </row>
    <row r="7" spans="1:27" ht="26.25" customHeight="1" collapsed="1">
      <c r="A7" s="146"/>
      <c r="B7" s="302" t="s">
        <v>142</v>
      </c>
      <c r="C7" s="327" t="s">
        <v>3</v>
      </c>
      <c r="D7" s="156"/>
      <c r="E7" s="328" t="s">
        <v>143</v>
      </c>
      <c r="F7" s="157" t="s">
        <v>7</v>
      </c>
      <c r="G7" s="303" t="s">
        <v>144</v>
      </c>
      <c r="H7" s="158"/>
      <c r="I7" s="329"/>
      <c r="J7" s="330" t="s">
        <v>145</v>
      </c>
      <c r="K7" s="329"/>
      <c r="L7" s="330" t="s">
        <v>146</v>
      </c>
      <c r="M7" s="331"/>
      <c r="N7" s="159"/>
      <c r="O7" s="142"/>
      <c r="P7" s="142"/>
      <c r="Q7" s="142"/>
      <c r="R7" s="142"/>
      <c r="S7" s="142"/>
      <c r="T7" s="142"/>
      <c r="U7" s="142"/>
      <c r="V7" s="142"/>
      <c r="W7" s="142"/>
      <c r="X7" s="126"/>
      <c r="Y7" s="126"/>
    </row>
    <row r="8" spans="1:27" ht="26.25" customHeight="1">
      <c r="A8" s="160"/>
      <c r="B8" s="332"/>
      <c r="C8" s="333"/>
      <c r="D8" s="156"/>
      <c r="E8" s="333"/>
      <c r="F8" s="334" t="s">
        <v>147</v>
      </c>
      <c r="G8" s="332"/>
      <c r="H8" s="335"/>
      <c r="I8" s="161" t="s">
        <v>148</v>
      </c>
      <c r="J8" s="162" t="s">
        <v>4</v>
      </c>
      <c r="K8" s="161" t="s">
        <v>148</v>
      </c>
      <c r="L8" s="162" t="s">
        <v>4</v>
      </c>
      <c r="M8" s="163" t="s">
        <v>149</v>
      </c>
      <c r="N8" s="336"/>
      <c r="O8" s="164"/>
      <c r="P8" s="165"/>
      <c r="Q8" s="165"/>
      <c r="R8" s="166"/>
      <c r="S8" s="167"/>
      <c r="T8" s="164"/>
      <c r="U8" s="168"/>
      <c r="V8" s="169"/>
      <c r="W8" s="164"/>
      <c r="X8" s="304"/>
      <c r="Y8" s="126"/>
    </row>
    <row r="9" spans="1:27" ht="26.25" customHeight="1">
      <c r="A9" s="146"/>
      <c r="B9" s="170" t="s">
        <v>150</v>
      </c>
      <c r="C9" s="171"/>
      <c r="D9" s="172"/>
      <c r="E9" s="173"/>
      <c r="F9" s="174"/>
      <c r="G9" s="175"/>
      <c r="H9" s="176"/>
      <c r="I9" s="177"/>
      <c r="J9" s="178"/>
      <c r="K9" s="177"/>
      <c r="L9" s="337"/>
      <c r="M9" s="171"/>
      <c r="N9" s="175"/>
      <c r="O9" s="179"/>
      <c r="P9" s="305"/>
      <c r="Q9" s="307"/>
      <c r="R9" s="305"/>
      <c r="S9" s="307"/>
      <c r="T9" s="179"/>
      <c r="U9" s="306"/>
      <c r="V9" s="307"/>
      <c r="W9" s="179"/>
      <c r="X9" s="307"/>
      <c r="Y9" s="126"/>
    </row>
    <row r="10" spans="1:27" ht="26.25" customHeight="1">
      <c r="A10" s="180"/>
      <c r="B10" s="338" t="s">
        <v>151</v>
      </c>
      <c r="C10" s="181"/>
      <c r="D10" s="182"/>
      <c r="E10" s="183"/>
      <c r="F10" s="184"/>
      <c r="G10" s="182"/>
      <c r="H10" s="185"/>
      <c r="I10" s="183"/>
      <c r="J10" s="186"/>
      <c r="K10" s="183"/>
      <c r="L10" s="187"/>
      <c r="M10" s="186"/>
      <c r="N10" s="182"/>
      <c r="O10" s="125"/>
      <c r="P10" s="125"/>
      <c r="Q10" s="125"/>
      <c r="R10" s="125"/>
      <c r="S10" s="125"/>
      <c r="T10" s="125"/>
      <c r="U10" s="188"/>
      <c r="V10" s="188"/>
      <c r="W10" s="125"/>
      <c r="X10" s="188"/>
      <c r="Y10" s="126"/>
    </row>
    <row r="11" spans="1:27" ht="26.25" customHeight="1">
      <c r="A11" s="189"/>
      <c r="B11" s="339"/>
      <c r="C11" s="190"/>
      <c r="D11" s="191"/>
      <c r="E11" s="192"/>
      <c r="F11" s="193"/>
      <c r="G11" s="182"/>
      <c r="H11" s="185"/>
      <c r="I11" s="194"/>
      <c r="J11" s="190"/>
      <c r="K11" s="194"/>
      <c r="L11" s="340"/>
      <c r="M11" s="190"/>
      <c r="N11" s="195"/>
      <c r="O11" s="196"/>
      <c r="P11" s="197"/>
      <c r="Q11" s="197"/>
      <c r="R11" s="198"/>
      <c r="S11" s="198"/>
      <c r="T11" s="196"/>
      <c r="U11" s="198"/>
      <c r="V11" s="198"/>
      <c r="W11" s="196"/>
      <c r="X11" s="198"/>
      <c r="Y11" s="199"/>
      <c r="Z11" s="200"/>
      <c r="AA11" s="200"/>
    </row>
    <row r="12" spans="1:27" ht="26.25" customHeight="1">
      <c r="A12" s="189"/>
      <c r="B12" s="341"/>
      <c r="C12" s="201"/>
      <c r="D12" s="191"/>
      <c r="E12" s="202"/>
      <c r="F12" s="184"/>
      <c r="G12" s="182"/>
      <c r="H12" s="185"/>
      <c r="I12" s="183"/>
      <c r="J12" s="201"/>
      <c r="K12" s="183"/>
      <c r="L12" s="342"/>
      <c r="M12" s="201"/>
      <c r="N12" s="195"/>
      <c r="O12" s="203"/>
      <c r="P12" s="125"/>
      <c r="Q12" s="125"/>
      <c r="R12" s="188"/>
      <c r="S12" s="188"/>
      <c r="T12" s="203"/>
      <c r="U12" s="188"/>
      <c r="V12" s="188"/>
      <c r="W12" s="203"/>
      <c r="X12" s="188"/>
      <c r="Y12" s="126"/>
    </row>
    <row r="13" spans="1:27" ht="26.25" customHeight="1">
      <c r="A13" s="180"/>
      <c r="B13" s="341"/>
      <c r="C13" s="201"/>
      <c r="D13" s="191"/>
      <c r="E13" s="202"/>
      <c r="F13" s="184"/>
      <c r="G13" s="182"/>
      <c r="H13" s="185"/>
      <c r="I13" s="183"/>
      <c r="J13" s="201"/>
      <c r="K13" s="183"/>
      <c r="L13" s="342"/>
      <c r="M13" s="201"/>
      <c r="N13" s="195"/>
      <c r="O13" s="203"/>
      <c r="P13" s="125"/>
      <c r="Q13" s="125"/>
      <c r="R13" s="188"/>
      <c r="S13" s="188"/>
      <c r="T13" s="203"/>
      <c r="U13" s="188"/>
      <c r="V13" s="188"/>
      <c r="W13" s="203"/>
      <c r="X13" s="188"/>
      <c r="Y13" s="126"/>
    </row>
    <row r="14" spans="1:27" ht="26.25" customHeight="1">
      <c r="A14" s="180"/>
      <c r="B14" s="339"/>
      <c r="C14" s="190"/>
      <c r="D14" s="191"/>
      <c r="E14" s="192"/>
      <c r="F14" s="193"/>
      <c r="G14" s="182"/>
      <c r="H14" s="185"/>
      <c r="I14" s="194"/>
      <c r="J14" s="190"/>
      <c r="K14" s="194"/>
      <c r="L14" s="340"/>
      <c r="M14" s="190"/>
      <c r="N14" s="195"/>
      <c r="O14" s="196"/>
      <c r="P14" s="197"/>
      <c r="Q14" s="197"/>
      <c r="R14" s="198"/>
      <c r="S14" s="198"/>
      <c r="T14" s="196"/>
      <c r="U14" s="198"/>
      <c r="V14" s="198"/>
      <c r="W14" s="196"/>
      <c r="X14" s="198"/>
      <c r="Y14" s="199"/>
      <c r="Z14" s="200"/>
      <c r="AA14" s="200"/>
    </row>
    <row r="15" spans="1:27" ht="26.25" customHeight="1">
      <c r="A15" s="180"/>
      <c r="B15" s="339"/>
      <c r="C15" s="190"/>
      <c r="D15" s="191"/>
      <c r="E15" s="192"/>
      <c r="F15" s="193"/>
      <c r="G15" s="182"/>
      <c r="H15" s="185"/>
      <c r="I15" s="194"/>
      <c r="J15" s="190"/>
      <c r="K15" s="194"/>
      <c r="L15" s="340"/>
      <c r="M15" s="190"/>
      <c r="N15" s="195"/>
      <c r="O15" s="196"/>
      <c r="P15" s="197"/>
      <c r="Q15" s="197"/>
      <c r="R15" s="198"/>
      <c r="S15" s="198"/>
      <c r="T15" s="196"/>
      <c r="U15" s="198"/>
      <c r="V15" s="198"/>
      <c r="W15" s="196"/>
      <c r="X15" s="198"/>
      <c r="Y15" s="199"/>
      <c r="Z15" s="200"/>
      <c r="AA15" s="200"/>
    </row>
    <row r="16" spans="1:27" ht="26.25" customHeight="1">
      <c r="A16" s="180"/>
      <c r="B16" s="339"/>
      <c r="C16" s="190"/>
      <c r="D16" s="191"/>
      <c r="E16" s="192"/>
      <c r="F16" s="193"/>
      <c r="G16" s="182"/>
      <c r="H16" s="185"/>
      <c r="I16" s="194"/>
      <c r="J16" s="190"/>
      <c r="K16" s="194"/>
      <c r="L16" s="340"/>
      <c r="M16" s="190"/>
      <c r="N16" s="195"/>
      <c r="O16" s="196"/>
      <c r="P16" s="197"/>
      <c r="Q16" s="197"/>
      <c r="R16" s="198"/>
      <c r="S16" s="198"/>
      <c r="T16" s="196"/>
      <c r="U16" s="198"/>
      <c r="V16" s="198"/>
      <c r="W16" s="196"/>
      <c r="X16" s="198"/>
      <c r="Y16" s="199"/>
      <c r="Z16" s="200"/>
      <c r="AA16" s="200"/>
    </row>
    <row r="17" spans="1:25" ht="26.25" customHeight="1">
      <c r="A17" s="189"/>
      <c r="B17" s="341"/>
      <c r="C17" s="201"/>
      <c r="D17" s="191"/>
      <c r="E17" s="202"/>
      <c r="F17" s="184"/>
      <c r="G17" s="182"/>
      <c r="H17" s="185"/>
      <c r="I17" s="183"/>
      <c r="J17" s="201"/>
      <c r="K17" s="183"/>
      <c r="L17" s="342"/>
      <c r="M17" s="201"/>
      <c r="N17" s="195"/>
      <c r="O17" s="203"/>
      <c r="P17" s="125"/>
      <c r="Q17" s="125"/>
      <c r="R17" s="188"/>
      <c r="S17" s="188"/>
      <c r="T17" s="203"/>
      <c r="U17" s="188"/>
      <c r="V17" s="188"/>
      <c r="W17" s="203"/>
      <c r="X17" s="188"/>
      <c r="Y17" s="126"/>
    </row>
    <row r="18" spans="1:25" ht="26.25" customHeight="1">
      <c r="A18" s="180"/>
      <c r="B18" s="204" t="s">
        <v>152</v>
      </c>
      <c r="C18" s="205"/>
      <c r="D18" s="206"/>
      <c r="E18" s="207"/>
      <c r="F18" s="208"/>
      <c r="G18" s="206"/>
      <c r="H18" s="209"/>
      <c r="I18" s="207"/>
      <c r="J18" s="210">
        <f>SUM(J11:J17)</f>
        <v>0</v>
      </c>
      <c r="K18" s="207"/>
      <c r="L18" s="211">
        <f t="shared" ref="L18:M18" si="0">SUM(L11:L17)</f>
        <v>0</v>
      </c>
      <c r="M18" s="211">
        <f t="shared" si="0"/>
        <v>0</v>
      </c>
      <c r="N18" s="195">
        <f t="shared" ref="N18:N20" si="1">M18/$D$6</f>
        <v>0</v>
      </c>
      <c r="O18" s="125"/>
      <c r="P18" s="125"/>
      <c r="Q18" s="125"/>
      <c r="R18" s="212"/>
      <c r="S18" s="212"/>
      <c r="T18" s="125"/>
      <c r="U18" s="212"/>
      <c r="V18" s="212"/>
      <c r="W18" s="125"/>
      <c r="X18" s="212"/>
      <c r="Y18" s="165"/>
    </row>
    <row r="19" spans="1:25" ht="26.25" customHeight="1">
      <c r="A19" s="180"/>
      <c r="B19" s="213" t="s">
        <v>153</v>
      </c>
      <c r="C19" s="178"/>
      <c r="D19" s="172"/>
      <c r="E19" s="173"/>
      <c r="F19" s="174"/>
      <c r="G19" s="175"/>
      <c r="H19" s="214"/>
      <c r="I19" s="177"/>
      <c r="J19" s="178"/>
      <c r="K19" s="177"/>
      <c r="L19" s="178"/>
      <c r="M19" s="178"/>
      <c r="N19" s="195">
        <f t="shared" si="1"/>
        <v>0</v>
      </c>
      <c r="O19" s="164"/>
      <c r="P19" s="125"/>
      <c r="Q19" s="125"/>
      <c r="R19" s="125"/>
      <c r="S19" s="125"/>
      <c r="T19" s="164"/>
      <c r="U19" s="125"/>
      <c r="V19" s="125"/>
      <c r="W19" s="164"/>
      <c r="X19" s="125"/>
      <c r="Y19" s="126"/>
    </row>
    <row r="20" spans="1:25" ht="26.25" customHeight="1">
      <c r="A20" s="180"/>
      <c r="B20" s="343" t="s">
        <v>154</v>
      </c>
      <c r="C20" s="181"/>
      <c r="D20" s="215"/>
      <c r="E20" s="202"/>
      <c r="F20" s="184"/>
      <c r="G20" s="182"/>
      <c r="H20" s="185"/>
      <c r="I20" s="183"/>
      <c r="J20" s="186"/>
      <c r="K20" s="183"/>
      <c r="L20" s="186"/>
      <c r="M20" s="186"/>
      <c r="N20" s="195">
        <f t="shared" si="1"/>
        <v>0</v>
      </c>
      <c r="O20" s="203"/>
      <c r="P20" s="125"/>
      <c r="Q20" s="125"/>
      <c r="R20" s="188"/>
      <c r="S20" s="188"/>
      <c r="T20" s="203"/>
      <c r="U20" s="188"/>
      <c r="V20" s="188"/>
      <c r="W20" s="203"/>
      <c r="X20" s="188"/>
      <c r="Y20" s="126"/>
    </row>
    <row r="21" spans="1:25" ht="26.25" customHeight="1">
      <c r="A21" s="180"/>
      <c r="B21" s="341"/>
      <c r="C21" s="201"/>
      <c r="D21" s="191"/>
      <c r="E21" s="202"/>
      <c r="F21" s="184"/>
      <c r="G21" s="182"/>
      <c r="H21" s="185"/>
      <c r="I21" s="183"/>
      <c r="J21" s="201"/>
      <c r="K21" s="183"/>
      <c r="L21" s="201"/>
      <c r="M21" s="201"/>
      <c r="N21" s="195"/>
      <c r="O21" s="203"/>
      <c r="P21" s="125"/>
      <c r="Q21" s="125"/>
      <c r="R21" s="188"/>
      <c r="S21" s="188"/>
      <c r="T21" s="203"/>
      <c r="U21" s="188"/>
      <c r="V21" s="188"/>
      <c r="W21" s="203"/>
      <c r="X21" s="188"/>
      <c r="Y21" s="126"/>
    </row>
    <row r="22" spans="1:25" ht="33.75" customHeight="1">
      <c r="A22" s="180"/>
      <c r="B22" s="341"/>
      <c r="C22" s="201"/>
      <c r="D22" s="191"/>
      <c r="E22" s="202"/>
      <c r="F22" s="184"/>
      <c r="G22" s="182"/>
      <c r="H22" s="185"/>
      <c r="I22" s="183"/>
      <c r="J22" s="201"/>
      <c r="K22" s="183"/>
      <c r="L22" s="201"/>
      <c r="M22" s="201"/>
      <c r="N22" s="195"/>
      <c r="O22" s="203"/>
      <c r="P22" s="125"/>
      <c r="Q22" s="125"/>
      <c r="R22" s="188"/>
      <c r="S22" s="188"/>
      <c r="T22" s="203"/>
      <c r="U22" s="188"/>
      <c r="V22" s="188"/>
      <c r="W22" s="203"/>
      <c r="X22" s="188"/>
      <c r="Y22" s="126"/>
    </row>
    <row r="23" spans="1:25" ht="33.75" customHeight="1">
      <c r="A23" s="180"/>
      <c r="B23" s="341"/>
      <c r="C23" s="201"/>
      <c r="D23" s="191"/>
      <c r="E23" s="202"/>
      <c r="F23" s="184"/>
      <c r="G23" s="182"/>
      <c r="H23" s="185"/>
      <c r="I23" s="183"/>
      <c r="J23" s="201"/>
      <c r="K23" s="183"/>
      <c r="L23" s="201"/>
      <c r="M23" s="201"/>
      <c r="N23" s="195"/>
      <c r="O23" s="203"/>
      <c r="P23" s="125"/>
      <c r="Q23" s="125"/>
      <c r="R23" s="188"/>
      <c r="S23" s="188"/>
      <c r="T23" s="203"/>
      <c r="U23" s="188"/>
      <c r="V23" s="188"/>
      <c r="W23" s="203"/>
      <c r="X23" s="188"/>
      <c r="Y23" s="126"/>
    </row>
    <row r="24" spans="1:25" ht="25.5" customHeight="1">
      <c r="A24" s="180"/>
      <c r="B24" s="204" t="s">
        <v>155</v>
      </c>
      <c r="C24" s="205"/>
      <c r="D24" s="216"/>
      <c r="E24" s="217"/>
      <c r="F24" s="208"/>
      <c r="G24" s="206"/>
      <c r="H24" s="209"/>
      <c r="I24" s="207"/>
      <c r="J24" s="211">
        <f>SUM(J21:J22)</f>
        <v>0</v>
      </c>
      <c r="K24" s="218"/>
      <c r="L24" s="211">
        <f t="shared" ref="L24:M24" si="2">SUM(L21:L22)</f>
        <v>0</v>
      </c>
      <c r="M24" s="211">
        <f t="shared" si="2"/>
        <v>0</v>
      </c>
      <c r="N24" s="195">
        <f t="shared" ref="N24:N25" si="3">M24/$D$6</f>
        <v>0</v>
      </c>
      <c r="O24" s="203"/>
      <c r="P24" s="125"/>
      <c r="Q24" s="125"/>
      <c r="R24" s="188"/>
      <c r="S24" s="188"/>
      <c r="T24" s="203"/>
      <c r="U24" s="188"/>
      <c r="V24" s="188"/>
      <c r="W24" s="203"/>
      <c r="X24" s="188"/>
      <c r="Y24" s="126"/>
    </row>
    <row r="25" spans="1:25" ht="26.25" customHeight="1">
      <c r="A25" s="180"/>
      <c r="B25" s="219" t="s">
        <v>156</v>
      </c>
      <c r="C25" s="178"/>
      <c r="D25" s="175"/>
      <c r="E25" s="177"/>
      <c r="F25" s="174"/>
      <c r="G25" s="175"/>
      <c r="H25" s="214"/>
      <c r="I25" s="177"/>
      <c r="J25" s="178"/>
      <c r="K25" s="177"/>
      <c r="L25" s="178"/>
      <c r="M25" s="178"/>
      <c r="N25" s="195">
        <f t="shared" si="3"/>
        <v>0</v>
      </c>
      <c r="O25" s="125"/>
      <c r="P25" s="125"/>
      <c r="Q25" s="125"/>
      <c r="R25" s="212"/>
      <c r="S25" s="212"/>
      <c r="T25" s="125"/>
      <c r="U25" s="212"/>
      <c r="V25" s="212"/>
      <c r="W25" s="125"/>
      <c r="X25" s="212"/>
      <c r="Y25" s="165"/>
    </row>
    <row r="26" spans="1:25" ht="26.25" customHeight="1">
      <c r="A26" s="180"/>
      <c r="B26" s="344"/>
      <c r="C26" s="181"/>
      <c r="D26" s="191"/>
      <c r="E26" s="220"/>
      <c r="F26" s="184"/>
      <c r="G26" s="182"/>
      <c r="H26" s="185"/>
      <c r="I26" s="183"/>
      <c r="J26" s="201"/>
      <c r="K26" s="183"/>
      <c r="L26" s="201"/>
      <c r="M26" s="201"/>
      <c r="N26" s="195"/>
      <c r="O26" s="164"/>
      <c r="P26" s="125"/>
      <c r="Q26" s="125"/>
      <c r="R26" s="125"/>
      <c r="S26" s="125"/>
      <c r="T26" s="164"/>
      <c r="U26" s="125"/>
      <c r="V26" s="125"/>
      <c r="W26" s="164"/>
      <c r="X26" s="125"/>
      <c r="Y26" s="165"/>
    </row>
    <row r="27" spans="1:25" ht="36.75" customHeight="1">
      <c r="A27" s="180"/>
      <c r="B27" s="341"/>
      <c r="C27" s="181"/>
      <c r="D27" s="191"/>
      <c r="E27" s="202"/>
      <c r="F27" s="184"/>
      <c r="G27" s="182"/>
      <c r="H27" s="185"/>
      <c r="I27" s="183"/>
      <c r="J27" s="201"/>
      <c r="K27" s="183"/>
      <c r="L27" s="201"/>
      <c r="M27" s="201"/>
      <c r="N27" s="195"/>
      <c r="O27" s="203"/>
      <c r="P27" s="125"/>
      <c r="Q27" s="125">
        <f>M18+M24+M30+M39+M43</f>
        <v>0</v>
      </c>
      <c r="R27" s="188"/>
      <c r="S27" s="188"/>
      <c r="T27" s="203"/>
      <c r="U27" s="188"/>
      <c r="V27" s="188"/>
      <c r="W27" s="203"/>
      <c r="X27" s="188"/>
      <c r="Y27" s="126"/>
    </row>
    <row r="28" spans="1:25" ht="45.75" customHeight="1">
      <c r="A28" s="180"/>
      <c r="B28" s="341"/>
      <c r="C28" s="181"/>
      <c r="D28" s="191"/>
      <c r="E28" s="202"/>
      <c r="F28" s="184"/>
      <c r="G28" s="182"/>
      <c r="H28" s="185"/>
      <c r="I28" s="183"/>
      <c r="J28" s="201"/>
      <c r="K28" s="183"/>
      <c r="L28" s="201"/>
      <c r="M28" s="201"/>
      <c r="N28" s="195"/>
      <c r="O28" s="203"/>
      <c r="P28" s="125"/>
      <c r="Q28" s="125"/>
      <c r="R28" s="188"/>
      <c r="S28" s="188"/>
      <c r="T28" s="203"/>
      <c r="U28" s="188"/>
      <c r="V28" s="188"/>
      <c r="W28" s="203"/>
      <c r="X28" s="188"/>
      <c r="Y28" s="126"/>
    </row>
    <row r="29" spans="1:25" ht="26.25" customHeight="1">
      <c r="A29" s="180"/>
      <c r="B29" s="341"/>
      <c r="C29" s="181"/>
      <c r="D29" s="191"/>
      <c r="E29" s="202"/>
      <c r="F29" s="184"/>
      <c r="G29" s="182"/>
      <c r="H29" s="185"/>
      <c r="I29" s="183"/>
      <c r="J29" s="201"/>
      <c r="K29" s="183"/>
      <c r="L29" s="201"/>
      <c r="M29" s="201"/>
      <c r="N29" s="195"/>
      <c r="O29" s="203"/>
      <c r="P29" s="125"/>
      <c r="Q29" s="125"/>
      <c r="R29" s="188"/>
      <c r="S29" s="188"/>
      <c r="T29" s="203"/>
      <c r="U29" s="188"/>
      <c r="V29" s="188"/>
      <c r="W29" s="203"/>
      <c r="X29" s="188"/>
      <c r="Y29" s="126"/>
    </row>
    <row r="30" spans="1:25" ht="26.25" customHeight="1">
      <c r="A30" s="180"/>
      <c r="B30" s="204" t="s">
        <v>157</v>
      </c>
      <c r="C30" s="205"/>
      <c r="D30" s="216"/>
      <c r="E30" s="217"/>
      <c r="F30" s="208"/>
      <c r="G30" s="206"/>
      <c r="H30" s="209"/>
      <c r="I30" s="207"/>
      <c r="J30" s="211">
        <f>SUM(J26:J29)</f>
        <v>0</v>
      </c>
      <c r="K30" s="218"/>
      <c r="L30" s="211">
        <f t="shared" ref="L30:M30" si="4">SUM(L26:L29)</f>
        <v>0</v>
      </c>
      <c r="M30" s="211">
        <f t="shared" si="4"/>
        <v>0</v>
      </c>
      <c r="N30" s="195">
        <f t="shared" ref="N30:N31" si="5">M30/$D$6</f>
        <v>0</v>
      </c>
      <c r="O30" s="203"/>
      <c r="P30" s="125"/>
      <c r="Q30" s="125"/>
      <c r="R30" s="188"/>
      <c r="S30" s="188"/>
      <c r="T30" s="203"/>
      <c r="U30" s="188"/>
      <c r="V30" s="188"/>
      <c r="W30" s="203"/>
      <c r="X30" s="188"/>
      <c r="Y30" s="126"/>
    </row>
    <row r="31" spans="1:25" ht="26.25" customHeight="1">
      <c r="A31" s="180"/>
      <c r="B31" s="219" t="s">
        <v>158</v>
      </c>
      <c r="C31" s="178"/>
      <c r="D31" s="175"/>
      <c r="E31" s="177"/>
      <c r="F31" s="174"/>
      <c r="G31" s="175"/>
      <c r="H31" s="214"/>
      <c r="I31" s="177"/>
      <c r="J31" s="178"/>
      <c r="K31" s="177"/>
      <c r="L31" s="178"/>
      <c r="M31" s="178"/>
      <c r="N31" s="195">
        <f t="shared" si="5"/>
        <v>0</v>
      </c>
      <c r="O31" s="125"/>
      <c r="P31" s="125"/>
      <c r="Q31" s="125"/>
      <c r="R31" s="212"/>
      <c r="S31" s="212"/>
      <c r="T31" s="125"/>
      <c r="U31" s="212"/>
      <c r="V31" s="212"/>
      <c r="W31" s="125"/>
      <c r="X31" s="212"/>
      <c r="Y31" s="165"/>
    </row>
    <row r="32" spans="1:25" ht="26.25" customHeight="1">
      <c r="A32" s="180"/>
      <c r="B32" s="344"/>
      <c r="C32" s="181"/>
      <c r="D32" s="191"/>
      <c r="E32" s="220"/>
      <c r="F32" s="184"/>
      <c r="G32" s="182"/>
      <c r="H32" s="185"/>
      <c r="I32" s="183"/>
      <c r="J32" s="201"/>
      <c r="K32" s="183"/>
      <c r="L32" s="201"/>
      <c r="M32" s="201"/>
      <c r="N32" s="195"/>
      <c r="O32" s="164"/>
      <c r="P32" s="125"/>
      <c r="Q32" s="125"/>
      <c r="R32" s="125"/>
      <c r="S32" s="125"/>
      <c r="T32" s="164"/>
      <c r="U32" s="125"/>
      <c r="V32" s="125"/>
      <c r="W32" s="164"/>
      <c r="X32" s="125"/>
      <c r="Y32" s="126"/>
    </row>
    <row r="33" spans="1:25" ht="25.5" customHeight="1">
      <c r="A33" s="180"/>
      <c r="B33" s="341"/>
      <c r="C33" s="181"/>
      <c r="D33" s="191"/>
      <c r="E33" s="202"/>
      <c r="F33" s="184"/>
      <c r="G33" s="182"/>
      <c r="H33" s="185"/>
      <c r="I33" s="183"/>
      <c r="J33" s="201"/>
      <c r="K33" s="183"/>
      <c r="L33" s="201"/>
      <c r="M33" s="201"/>
      <c r="N33" s="195"/>
      <c r="O33" s="203"/>
      <c r="P33" s="125"/>
      <c r="Q33" s="125"/>
      <c r="R33" s="188"/>
      <c r="S33" s="188"/>
      <c r="T33" s="203"/>
      <c r="U33" s="188"/>
      <c r="V33" s="188"/>
      <c r="W33" s="203"/>
      <c r="X33" s="188"/>
      <c r="Y33" s="126"/>
    </row>
    <row r="34" spans="1:25" ht="25.5" customHeight="1">
      <c r="A34" s="180"/>
      <c r="B34" s="341"/>
      <c r="C34" s="181"/>
      <c r="D34" s="191"/>
      <c r="E34" s="202"/>
      <c r="F34" s="184"/>
      <c r="G34" s="182"/>
      <c r="H34" s="185"/>
      <c r="I34" s="183"/>
      <c r="J34" s="201"/>
      <c r="K34" s="183"/>
      <c r="L34" s="201"/>
      <c r="M34" s="201"/>
      <c r="N34" s="195"/>
      <c r="O34" s="203"/>
      <c r="P34" s="125"/>
      <c r="Q34" s="125"/>
      <c r="R34" s="188"/>
      <c r="S34" s="188"/>
      <c r="T34" s="203"/>
      <c r="U34" s="188"/>
      <c r="V34" s="188"/>
      <c r="W34" s="203"/>
      <c r="X34" s="188"/>
      <c r="Y34" s="126"/>
    </row>
    <row r="35" spans="1:25" ht="26.25" customHeight="1">
      <c r="A35" s="180"/>
      <c r="B35" s="341"/>
      <c r="C35" s="181"/>
      <c r="D35" s="191"/>
      <c r="E35" s="183"/>
      <c r="F35" s="184"/>
      <c r="G35" s="182"/>
      <c r="H35" s="185"/>
      <c r="I35" s="183"/>
      <c r="J35" s="201"/>
      <c r="K35" s="183"/>
      <c r="L35" s="201"/>
      <c r="M35" s="201"/>
      <c r="N35" s="195"/>
      <c r="O35" s="125"/>
      <c r="P35" s="125"/>
      <c r="Q35" s="125"/>
      <c r="R35" s="212"/>
      <c r="S35" s="212"/>
      <c r="T35" s="125"/>
      <c r="U35" s="212"/>
      <c r="V35" s="212"/>
      <c r="W35" s="125"/>
      <c r="X35" s="212"/>
      <c r="Y35" s="126"/>
    </row>
    <row r="36" spans="1:25" ht="26.25" customHeight="1">
      <c r="A36" s="180"/>
      <c r="B36" s="344"/>
      <c r="C36" s="181"/>
      <c r="D36" s="191"/>
      <c r="E36" s="220"/>
      <c r="F36" s="184"/>
      <c r="G36" s="182"/>
      <c r="H36" s="185"/>
      <c r="I36" s="183"/>
      <c r="J36" s="201"/>
      <c r="K36" s="183"/>
      <c r="L36" s="201"/>
      <c r="M36" s="201"/>
      <c r="N36" s="195"/>
      <c r="O36" s="164"/>
      <c r="P36" s="125"/>
      <c r="Q36" s="125"/>
      <c r="R36" s="125"/>
      <c r="S36" s="125"/>
      <c r="T36" s="164"/>
      <c r="U36" s="125"/>
      <c r="V36" s="125"/>
      <c r="W36" s="164"/>
      <c r="X36" s="125"/>
      <c r="Y36" s="126"/>
    </row>
    <row r="37" spans="1:25" ht="26.25" customHeight="1">
      <c r="A37" s="180"/>
      <c r="B37" s="341"/>
      <c r="C37" s="181"/>
      <c r="D37" s="191"/>
      <c r="E37" s="202"/>
      <c r="F37" s="184"/>
      <c r="G37" s="182"/>
      <c r="H37" s="185"/>
      <c r="I37" s="183"/>
      <c r="J37" s="201"/>
      <c r="K37" s="183"/>
      <c r="L37" s="201"/>
      <c r="M37" s="201"/>
      <c r="N37" s="195"/>
      <c r="O37" s="203"/>
      <c r="P37" s="125"/>
      <c r="Q37" s="125"/>
      <c r="R37" s="188"/>
      <c r="S37" s="188"/>
      <c r="T37" s="203"/>
      <c r="U37" s="188"/>
      <c r="V37" s="188"/>
      <c r="W37" s="203"/>
      <c r="X37" s="188"/>
      <c r="Y37" s="126"/>
    </row>
    <row r="38" spans="1:25" ht="26.25" customHeight="1">
      <c r="A38" s="180"/>
      <c r="B38" s="341"/>
      <c r="C38" s="181"/>
      <c r="D38" s="191"/>
      <c r="E38" s="202"/>
      <c r="F38" s="184"/>
      <c r="G38" s="182"/>
      <c r="H38" s="185"/>
      <c r="I38" s="183"/>
      <c r="J38" s="201"/>
      <c r="K38" s="183"/>
      <c r="L38" s="201"/>
      <c r="M38" s="201"/>
      <c r="N38" s="195"/>
      <c r="O38" s="203"/>
      <c r="P38" s="125"/>
      <c r="Q38" s="125"/>
      <c r="R38" s="188"/>
      <c r="S38" s="188"/>
      <c r="T38" s="203"/>
      <c r="U38" s="188"/>
      <c r="V38" s="188"/>
      <c r="W38" s="203"/>
      <c r="X38" s="188"/>
      <c r="Y38" s="126"/>
    </row>
    <row r="39" spans="1:25" ht="26.25" customHeight="1">
      <c r="A39" s="180"/>
      <c r="B39" s="221" t="s">
        <v>159</v>
      </c>
      <c r="C39" s="205"/>
      <c r="D39" s="206"/>
      <c r="E39" s="207"/>
      <c r="F39" s="208"/>
      <c r="G39" s="206"/>
      <c r="H39" s="209"/>
      <c r="I39" s="207"/>
      <c r="J39" s="211">
        <f>SUM(J32:J38)</f>
        <v>0</v>
      </c>
      <c r="K39" s="218"/>
      <c r="L39" s="211">
        <f t="shared" ref="L39:M39" si="6">SUM(L32:L38)</f>
        <v>0</v>
      </c>
      <c r="M39" s="211">
        <f t="shared" si="6"/>
        <v>0</v>
      </c>
      <c r="N39" s="195">
        <f t="shared" ref="N39:N40" si="7">M39/$D$6</f>
        <v>0</v>
      </c>
      <c r="O39" s="125"/>
      <c r="P39" s="125"/>
      <c r="Q39" s="125"/>
      <c r="R39" s="212"/>
      <c r="S39" s="212"/>
      <c r="T39" s="125"/>
      <c r="U39" s="212"/>
      <c r="V39" s="212"/>
      <c r="W39" s="125"/>
      <c r="X39" s="212"/>
      <c r="Y39" s="126"/>
    </row>
    <row r="40" spans="1:25" ht="26.25" customHeight="1">
      <c r="A40" s="180"/>
      <c r="B40" s="170" t="s">
        <v>160</v>
      </c>
      <c r="C40" s="178"/>
      <c r="D40" s="172"/>
      <c r="E40" s="173"/>
      <c r="F40" s="174"/>
      <c r="G40" s="175"/>
      <c r="H40" s="214"/>
      <c r="I40" s="177"/>
      <c r="J40" s="178"/>
      <c r="K40" s="177"/>
      <c r="L40" s="178"/>
      <c r="M40" s="178"/>
      <c r="N40" s="195">
        <f t="shared" si="7"/>
        <v>0</v>
      </c>
      <c r="O40" s="164"/>
      <c r="P40" s="125"/>
      <c r="Q40" s="125"/>
      <c r="R40" s="125"/>
      <c r="S40" s="125"/>
      <c r="T40" s="164"/>
      <c r="U40" s="125"/>
      <c r="V40" s="125"/>
      <c r="W40" s="164"/>
      <c r="X40" s="125"/>
      <c r="Y40" s="126"/>
    </row>
    <row r="41" spans="1:25" ht="26.25" customHeight="1">
      <c r="A41" s="180"/>
      <c r="B41" s="344"/>
      <c r="C41" s="201"/>
      <c r="D41" s="191"/>
      <c r="E41" s="220"/>
      <c r="F41" s="184"/>
      <c r="G41" s="182"/>
      <c r="H41" s="185"/>
      <c r="I41" s="183"/>
      <c r="J41" s="201"/>
      <c r="K41" s="183"/>
      <c r="L41" s="201"/>
      <c r="M41" s="201"/>
      <c r="N41" s="195"/>
      <c r="O41" s="203"/>
      <c r="P41" s="125"/>
      <c r="Q41" s="125"/>
      <c r="R41" s="188"/>
      <c r="S41" s="188"/>
      <c r="T41" s="203"/>
      <c r="U41" s="188"/>
      <c r="V41" s="188"/>
      <c r="W41" s="203"/>
      <c r="X41" s="188"/>
      <c r="Y41" s="126"/>
    </row>
    <row r="42" spans="1:25" ht="26.25" customHeight="1">
      <c r="A42" s="180"/>
      <c r="B42" s="344"/>
      <c r="C42" s="201"/>
      <c r="D42" s="191"/>
      <c r="E42" s="220"/>
      <c r="F42" s="184"/>
      <c r="G42" s="182"/>
      <c r="H42" s="185"/>
      <c r="I42" s="183"/>
      <c r="J42" s="201"/>
      <c r="K42" s="183"/>
      <c r="L42" s="201"/>
      <c r="M42" s="201"/>
      <c r="N42" s="195"/>
      <c r="O42" s="203"/>
      <c r="P42" s="125"/>
      <c r="Q42" s="125"/>
      <c r="R42" s="188"/>
      <c r="S42" s="188"/>
      <c r="T42" s="203"/>
      <c r="U42" s="188"/>
      <c r="V42" s="188"/>
      <c r="W42" s="203"/>
      <c r="X42" s="188"/>
      <c r="Y42" s="126"/>
    </row>
    <row r="43" spans="1:25" ht="26.25" customHeight="1">
      <c r="A43" s="180"/>
      <c r="B43" s="204" t="s">
        <v>161</v>
      </c>
      <c r="C43" s="205"/>
      <c r="D43" s="216"/>
      <c r="E43" s="217"/>
      <c r="F43" s="208"/>
      <c r="G43" s="206"/>
      <c r="H43" s="209"/>
      <c r="I43" s="207"/>
      <c r="J43" s="211">
        <f>SUM(J41:J42)</f>
        <v>0</v>
      </c>
      <c r="K43" s="218"/>
      <c r="L43" s="211">
        <f t="shared" ref="L43:M43" si="8">SUM(L41:L42)</f>
        <v>0</v>
      </c>
      <c r="M43" s="211">
        <f t="shared" si="8"/>
        <v>0</v>
      </c>
      <c r="N43" s="195">
        <f t="shared" ref="N43:N46" si="9">M43/$D$6</f>
        <v>0</v>
      </c>
      <c r="O43" s="203"/>
      <c r="P43" s="125"/>
      <c r="Q43" s="125"/>
      <c r="R43" s="188"/>
      <c r="S43" s="188"/>
      <c r="T43" s="203"/>
      <c r="U43" s="188"/>
      <c r="V43" s="188"/>
      <c r="W43" s="203"/>
      <c r="X43" s="188"/>
      <c r="Y43" s="126"/>
    </row>
    <row r="44" spans="1:25" ht="26.25" customHeight="1">
      <c r="A44" s="180"/>
      <c r="B44" s="219" t="s">
        <v>162</v>
      </c>
      <c r="C44" s="178"/>
      <c r="D44" s="222"/>
      <c r="E44" s="223"/>
      <c r="F44" s="174"/>
      <c r="G44" s="175"/>
      <c r="H44" s="214"/>
      <c r="I44" s="177"/>
      <c r="J44" s="178"/>
      <c r="K44" s="177"/>
      <c r="L44" s="178"/>
      <c r="M44" s="178"/>
      <c r="N44" s="195">
        <f t="shared" si="9"/>
        <v>0</v>
      </c>
      <c r="O44" s="203"/>
      <c r="P44" s="125"/>
      <c r="Q44" s="125"/>
      <c r="R44" s="188"/>
      <c r="S44" s="188"/>
      <c r="T44" s="203"/>
      <c r="U44" s="188"/>
      <c r="V44" s="188"/>
      <c r="W44" s="203"/>
      <c r="X44" s="188"/>
      <c r="Y44" s="126"/>
    </row>
    <row r="45" spans="1:25" ht="26.25" customHeight="1">
      <c r="A45" s="180"/>
      <c r="B45" s="345" t="s">
        <v>163</v>
      </c>
      <c r="C45" s="186"/>
      <c r="D45" s="215"/>
      <c r="E45" s="202"/>
      <c r="F45" s="184"/>
      <c r="G45" s="182"/>
      <c r="H45" s="185"/>
      <c r="I45" s="183"/>
      <c r="J45" s="201"/>
      <c r="K45" s="183"/>
      <c r="L45" s="201"/>
      <c r="M45" s="201"/>
      <c r="N45" s="195">
        <f t="shared" si="9"/>
        <v>0</v>
      </c>
      <c r="O45" s="203"/>
      <c r="P45" s="125"/>
      <c r="Q45" s="125"/>
      <c r="R45" s="188"/>
      <c r="S45" s="188"/>
      <c r="T45" s="203"/>
      <c r="U45" s="188"/>
      <c r="V45" s="188"/>
      <c r="W45" s="203"/>
      <c r="X45" s="188"/>
      <c r="Y45" s="126"/>
    </row>
    <row r="46" spans="1:25" ht="45.75" customHeight="1">
      <c r="A46" s="180"/>
      <c r="B46" s="224"/>
      <c r="C46" s="346"/>
      <c r="D46" s="347"/>
      <c r="E46" s="348"/>
      <c r="F46" s="349"/>
      <c r="G46" s="350"/>
      <c r="H46" s="351"/>
      <c r="I46" s="352"/>
      <c r="J46" s="353">
        <f>SUM(J47:J50)</f>
        <v>0</v>
      </c>
      <c r="K46" s="354"/>
      <c r="L46" s="353">
        <f t="shared" ref="L46:M46" si="10">SUM(L47:L50)</f>
        <v>0</v>
      </c>
      <c r="M46" s="353">
        <f t="shared" si="10"/>
        <v>0</v>
      </c>
      <c r="N46" s="195">
        <f t="shared" si="9"/>
        <v>0</v>
      </c>
      <c r="O46" s="203"/>
      <c r="P46" s="125"/>
      <c r="Q46" s="125"/>
      <c r="R46" s="188"/>
      <c r="S46" s="188"/>
      <c r="T46" s="203"/>
      <c r="U46" s="188"/>
      <c r="V46" s="188"/>
      <c r="W46" s="203"/>
      <c r="X46" s="188"/>
      <c r="Y46" s="126"/>
    </row>
    <row r="47" spans="1:25" ht="39" customHeight="1">
      <c r="A47" s="180"/>
      <c r="B47" s="341"/>
      <c r="C47" s="201"/>
      <c r="D47" s="215"/>
      <c r="E47" s="202"/>
      <c r="F47" s="184"/>
      <c r="G47" s="182"/>
      <c r="H47" s="185"/>
      <c r="I47" s="183"/>
      <c r="J47" s="201"/>
      <c r="K47" s="183"/>
      <c r="L47" s="201"/>
      <c r="M47" s="201"/>
      <c r="N47" s="195"/>
      <c r="O47" s="203"/>
      <c r="P47" s="125"/>
      <c r="Q47" s="125"/>
      <c r="R47" s="188"/>
      <c r="S47" s="188"/>
      <c r="T47" s="203"/>
      <c r="U47" s="188"/>
      <c r="V47" s="188"/>
      <c r="W47" s="203"/>
      <c r="X47" s="188"/>
      <c r="Y47" s="126"/>
    </row>
    <row r="48" spans="1:25" ht="43.5" customHeight="1">
      <c r="A48" s="180"/>
      <c r="B48" s="341"/>
      <c r="C48" s="201"/>
      <c r="D48" s="215"/>
      <c r="E48" s="202"/>
      <c r="F48" s="184"/>
      <c r="G48" s="182"/>
      <c r="H48" s="185"/>
      <c r="I48" s="183"/>
      <c r="J48" s="201"/>
      <c r="K48" s="183"/>
      <c r="L48" s="201"/>
      <c r="M48" s="201"/>
      <c r="N48" s="195"/>
      <c r="O48" s="203"/>
      <c r="P48" s="125"/>
      <c r="Q48" s="125"/>
      <c r="R48" s="188"/>
      <c r="S48" s="188"/>
      <c r="T48" s="203"/>
      <c r="U48" s="188"/>
      <c r="V48" s="188"/>
      <c r="W48" s="203"/>
      <c r="X48" s="188"/>
      <c r="Y48" s="126"/>
    </row>
    <row r="49" spans="1:25" ht="42.75" customHeight="1">
      <c r="A49" s="180"/>
      <c r="B49" s="341"/>
      <c r="C49" s="201"/>
      <c r="D49" s="215"/>
      <c r="E49" s="202"/>
      <c r="F49" s="184"/>
      <c r="G49" s="182"/>
      <c r="H49" s="185"/>
      <c r="I49" s="183"/>
      <c r="J49" s="201"/>
      <c r="K49" s="183"/>
      <c r="L49" s="201"/>
      <c r="M49" s="201"/>
      <c r="N49" s="195"/>
      <c r="O49" s="203"/>
      <c r="P49" s="125"/>
      <c r="Q49" s="125"/>
      <c r="R49" s="188"/>
      <c r="S49" s="188"/>
      <c r="T49" s="203"/>
      <c r="U49" s="188"/>
      <c r="V49" s="188"/>
      <c r="W49" s="203"/>
      <c r="X49" s="188"/>
      <c r="Y49" s="126"/>
    </row>
    <row r="50" spans="1:25" ht="42.75" customHeight="1">
      <c r="A50" s="180"/>
      <c r="B50" s="341"/>
      <c r="C50" s="201"/>
      <c r="D50" s="215"/>
      <c r="E50" s="202"/>
      <c r="F50" s="184"/>
      <c r="G50" s="182"/>
      <c r="H50" s="185"/>
      <c r="I50" s="183"/>
      <c r="J50" s="201"/>
      <c r="K50" s="183"/>
      <c r="L50" s="201"/>
      <c r="M50" s="201"/>
      <c r="N50" s="195"/>
      <c r="O50" s="203"/>
      <c r="P50" s="125"/>
      <c r="Q50" s="125"/>
      <c r="R50" s="188"/>
      <c r="S50" s="188"/>
      <c r="T50" s="203"/>
      <c r="U50" s="188"/>
      <c r="V50" s="188"/>
      <c r="W50" s="203"/>
      <c r="X50" s="188"/>
      <c r="Y50" s="126"/>
    </row>
    <row r="51" spans="1:25" ht="26.25" customHeight="1">
      <c r="A51" s="180"/>
      <c r="B51" s="224"/>
      <c r="C51" s="346"/>
      <c r="D51" s="347"/>
      <c r="E51" s="348"/>
      <c r="F51" s="349"/>
      <c r="G51" s="350"/>
      <c r="H51" s="351"/>
      <c r="I51" s="352"/>
      <c r="J51" s="353"/>
      <c r="K51" s="354"/>
      <c r="L51" s="353"/>
      <c r="M51" s="353"/>
      <c r="N51" s="195"/>
      <c r="O51" s="203"/>
      <c r="P51" s="125"/>
      <c r="Q51" s="125"/>
      <c r="R51" s="188"/>
      <c r="S51" s="188"/>
      <c r="T51" s="203"/>
      <c r="U51" s="188"/>
      <c r="V51" s="188"/>
      <c r="W51" s="203"/>
      <c r="X51" s="188"/>
      <c r="Y51" s="126"/>
    </row>
    <row r="52" spans="1:25" ht="42" customHeight="1">
      <c r="A52" s="180"/>
      <c r="B52" s="341"/>
      <c r="C52" s="201"/>
      <c r="D52" s="215"/>
      <c r="E52" s="202"/>
      <c r="F52" s="184"/>
      <c r="G52" s="182"/>
      <c r="H52" s="185"/>
      <c r="I52" s="183"/>
      <c r="J52" s="201"/>
      <c r="K52" s="183"/>
      <c r="L52" s="201"/>
      <c r="M52" s="201"/>
      <c r="N52" s="195"/>
      <c r="O52" s="203"/>
      <c r="P52" s="125"/>
      <c r="Q52" s="125"/>
      <c r="R52" s="188"/>
      <c r="S52" s="188"/>
      <c r="T52" s="203"/>
      <c r="U52" s="188"/>
      <c r="V52" s="188"/>
      <c r="W52" s="203"/>
      <c r="X52" s="188"/>
      <c r="Y52" s="126"/>
    </row>
    <row r="53" spans="1:25" ht="44.25" customHeight="1">
      <c r="A53" s="180"/>
      <c r="B53" s="341"/>
      <c r="C53" s="201"/>
      <c r="D53" s="215"/>
      <c r="E53" s="202"/>
      <c r="F53" s="184"/>
      <c r="G53" s="182"/>
      <c r="H53" s="185"/>
      <c r="I53" s="183"/>
      <c r="J53" s="201"/>
      <c r="K53" s="183"/>
      <c r="L53" s="201"/>
      <c r="M53" s="201"/>
      <c r="N53" s="195"/>
      <c r="O53" s="203"/>
      <c r="P53" s="125"/>
      <c r="Q53" s="125"/>
      <c r="R53" s="188"/>
      <c r="S53" s="188"/>
      <c r="T53" s="203"/>
      <c r="U53" s="188"/>
      <c r="V53" s="188"/>
      <c r="W53" s="203"/>
      <c r="X53" s="188"/>
      <c r="Y53" s="126"/>
    </row>
    <row r="54" spans="1:25" ht="45" customHeight="1">
      <c r="A54" s="180"/>
      <c r="B54" s="341"/>
      <c r="C54" s="201"/>
      <c r="D54" s="215"/>
      <c r="E54" s="202"/>
      <c r="F54" s="184"/>
      <c r="G54" s="182"/>
      <c r="H54" s="185"/>
      <c r="I54" s="183"/>
      <c r="J54" s="201"/>
      <c r="K54" s="183"/>
      <c r="L54" s="201"/>
      <c r="M54" s="201"/>
      <c r="N54" s="195"/>
      <c r="O54" s="203"/>
      <c r="P54" s="125"/>
      <c r="Q54" s="125"/>
      <c r="R54" s="188"/>
      <c r="S54" s="188"/>
      <c r="T54" s="203"/>
      <c r="U54" s="188"/>
      <c r="V54" s="188"/>
      <c r="W54" s="203"/>
      <c r="X54" s="188"/>
      <c r="Y54" s="126"/>
    </row>
    <row r="55" spans="1:25" ht="41.25" customHeight="1">
      <c r="A55" s="180"/>
      <c r="B55" s="341"/>
      <c r="C55" s="201"/>
      <c r="D55" s="215"/>
      <c r="E55" s="202"/>
      <c r="F55" s="184"/>
      <c r="G55" s="182"/>
      <c r="H55" s="185"/>
      <c r="I55" s="183"/>
      <c r="J55" s="201"/>
      <c r="K55" s="183"/>
      <c r="L55" s="201"/>
      <c r="M55" s="201"/>
      <c r="N55" s="195"/>
      <c r="O55" s="203"/>
      <c r="P55" s="125"/>
      <c r="Q55" s="125"/>
      <c r="R55" s="188"/>
      <c r="S55" s="188"/>
      <c r="T55" s="203"/>
      <c r="U55" s="188"/>
      <c r="V55" s="188"/>
      <c r="W55" s="203"/>
      <c r="X55" s="188"/>
      <c r="Y55" s="126"/>
    </row>
    <row r="56" spans="1:25" ht="48" customHeight="1">
      <c r="A56" s="180"/>
      <c r="B56" s="224"/>
      <c r="C56" s="346"/>
      <c r="D56" s="347"/>
      <c r="E56" s="348"/>
      <c r="F56" s="349"/>
      <c r="G56" s="350"/>
      <c r="H56" s="351"/>
      <c r="I56" s="352"/>
      <c r="J56" s="353"/>
      <c r="K56" s="354"/>
      <c r="L56" s="353"/>
      <c r="M56" s="353"/>
      <c r="N56" s="195"/>
      <c r="O56" s="203"/>
      <c r="P56" s="125"/>
      <c r="Q56" s="125"/>
      <c r="R56" s="188"/>
      <c r="S56" s="188"/>
      <c r="T56" s="203"/>
      <c r="U56" s="188"/>
      <c r="V56" s="188"/>
      <c r="W56" s="203"/>
      <c r="X56" s="188"/>
      <c r="Y56" s="126"/>
    </row>
    <row r="57" spans="1:25" ht="64.5" customHeight="1">
      <c r="A57" s="180"/>
      <c r="B57" s="341"/>
      <c r="C57" s="201"/>
      <c r="D57" s="215"/>
      <c r="E57" s="202"/>
      <c r="F57" s="184"/>
      <c r="G57" s="182"/>
      <c r="H57" s="185"/>
      <c r="I57" s="183"/>
      <c r="J57" s="201"/>
      <c r="K57" s="183"/>
      <c r="L57" s="201"/>
      <c r="M57" s="201"/>
      <c r="N57" s="195"/>
      <c r="O57" s="203"/>
      <c r="P57" s="125"/>
      <c r="Q57" s="125"/>
      <c r="R57" s="188"/>
      <c r="S57" s="188"/>
      <c r="T57" s="203"/>
      <c r="U57" s="188"/>
      <c r="V57" s="188"/>
      <c r="W57" s="203"/>
      <c r="X57" s="188"/>
      <c r="Y57" s="126"/>
    </row>
    <row r="58" spans="1:25" ht="45" customHeight="1">
      <c r="A58" s="180"/>
      <c r="B58" s="341"/>
      <c r="C58" s="201"/>
      <c r="D58" s="182"/>
      <c r="E58" s="183"/>
      <c r="F58" s="184"/>
      <c r="G58" s="182"/>
      <c r="H58" s="185"/>
      <c r="I58" s="183"/>
      <c r="J58" s="201"/>
      <c r="K58" s="183"/>
      <c r="L58" s="201"/>
      <c r="M58" s="201"/>
      <c r="N58" s="195"/>
      <c r="O58" s="125"/>
      <c r="P58" s="125"/>
      <c r="Q58" s="125"/>
      <c r="R58" s="212"/>
      <c r="S58" s="212"/>
      <c r="T58" s="125"/>
      <c r="U58" s="212"/>
      <c r="V58" s="212"/>
      <c r="W58" s="125"/>
      <c r="X58" s="212"/>
      <c r="Y58" s="126"/>
    </row>
    <row r="59" spans="1:25" ht="44.25" customHeight="1">
      <c r="A59" s="180"/>
      <c r="B59" s="344"/>
      <c r="C59" s="201"/>
      <c r="D59" s="182"/>
      <c r="E59" s="183"/>
      <c r="F59" s="184"/>
      <c r="G59" s="182"/>
      <c r="H59" s="185"/>
      <c r="I59" s="183"/>
      <c r="J59" s="201"/>
      <c r="K59" s="183"/>
      <c r="L59" s="201"/>
      <c r="M59" s="201"/>
      <c r="N59" s="182"/>
      <c r="O59" s="125"/>
      <c r="P59" s="125"/>
      <c r="Q59" s="125"/>
      <c r="R59" s="125"/>
      <c r="S59" s="125"/>
      <c r="T59" s="125"/>
      <c r="U59" s="188"/>
      <c r="V59" s="188"/>
      <c r="W59" s="125"/>
      <c r="X59" s="212"/>
      <c r="Y59" s="126"/>
    </row>
    <row r="60" spans="1:25" ht="38.25" customHeight="1">
      <c r="A60" s="180"/>
      <c r="B60" s="224"/>
      <c r="C60" s="346"/>
      <c r="D60" s="350"/>
      <c r="E60" s="352"/>
      <c r="F60" s="349"/>
      <c r="G60" s="350"/>
      <c r="H60" s="351"/>
      <c r="I60" s="352"/>
      <c r="J60" s="353"/>
      <c r="K60" s="354"/>
      <c r="L60" s="353"/>
      <c r="M60" s="353"/>
      <c r="N60" s="195"/>
      <c r="O60" s="125"/>
      <c r="P60" s="125"/>
      <c r="Q60" s="125"/>
      <c r="R60" s="212"/>
      <c r="S60" s="212"/>
      <c r="T60" s="125"/>
      <c r="U60" s="212"/>
      <c r="V60" s="212"/>
      <c r="W60" s="125"/>
      <c r="X60" s="212"/>
      <c r="Y60" s="165"/>
    </row>
    <row r="61" spans="1:25" ht="39" customHeight="1">
      <c r="A61" s="180"/>
      <c r="B61" s="344"/>
      <c r="C61" s="201"/>
      <c r="D61" s="182"/>
      <c r="E61" s="183"/>
      <c r="F61" s="184"/>
      <c r="G61" s="182"/>
      <c r="H61" s="185"/>
      <c r="I61" s="183"/>
      <c r="J61" s="201"/>
      <c r="K61" s="183"/>
      <c r="L61" s="201"/>
      <c r="M61" s="201"/>
      <c r="N61" s="182"/>
      <c r="O61" s="125"/>
      <c r="P61" s="125"/>
      <c r="Q61" s="125"/>
      <c r="R61" s="125"/>
      <c r="S61" s="125"/>
      <c r="T61" s="125"/>
      <c r="U61" s="188"/>
      <c r="V61" s="188"/>
      <c r="W61" s="125"/>
      <c r="X61" s="188"/>
      <c r="Y61" s="126"/>
    </row>
    <row r="62" spans="1:25" ht="39.75" customHeight="1">
      <c r="A62" s="180"/>
      <c r="B62" s="341"/>
      <c r="C62" s="201"/>
      <c r="D62" s="182"/>
      <c r="E62" s="183"/>
      <c r="F62" s="184"/>
      <c r="G62" s="182"/>
      <c r="H62" s="185"/>
      <c r="I62" s="183"/>
      <c r="J62" s="201"/>
      <c r="K62" s="183"/>
      <c r="L62" s="201"/>
      <c r="M62" s="201"/>
      <c r="N62" s="195"/>
      <c r="O62" s="125"/>
      <c r="P62" s="125"/>
      <c r="Q62" s="125"/>
      <c r="R62" s="212"/>
      <c r="S62" s="212"/>
      <c r="T62" s="125"/>
      <c r="U62" s="212"/>
      <c r="V62" s="212"/>
      <c r="W62" s="125"/>
      <c r="X62" s="212"/>
      <c r="Y62" s="165"/>
    </row>
    <row r="63" spans="1:25" ht="37.5" customHeight="1">
      <c r="A63" s="180"/>
      <c r="B63" s="344"/>
      <c r="C63" s="201"/>
      <c r="D63" s="182"/>
      <c r="E63" s="183"/>
      <c r="F63" s="184"/>
      <c r="G63" s="182"/>
      <c r="H63" s="185"/>
      <c r="I63" s="183"/>
      <c r="J63" s="201"/>
      <c r="K63" s="183"/>
      <c r="L63" s="201"/>
      <c r="M63" s="201"/>
      <c r="N63" s="182"/>
      <c r="O63" s="125"/>
      <c r="P63" s="125"/>
      <c r="Q63" s="125"/>
      <c r="R63" s="125"/>
      <c r="S63" s="125"/>
      <c r="T63" s="125"/>
      <c r="U63" s="188"/>
      <c r="V63" s="188"/>
      <c r="W63" s="125"/>
      <c r="X63" s="188"/>
      <c r="Y63" s="126"/>
    </row>
    <row r="64" spans="1:25" ht="39" customHeight="1">
      <c r="A64" s="180"/>
      <c r="B64" s="224"/>
      <c r="C64" s="346"/>
      <c r="D64" s="350"/>
      <c r="E64" s="352"/>
      <c r="F64" s="349"/>
      <c r="G64" s="350"/>
      <c r="H64" s="351"/>
      <c r="I64" s="352"/>
      <c r="J64" s="353"/>
      <c r="K64" s="354"/>
      <c r="L64" s="353"/>
      <c r="M64" s="353"/>
      <c r="N64" s="195"/>
      <c r="O64" s="125"/>
      <c r="P64" s="125"/>
      <c r="Q64" s="125"/>
      <c r="R64" s="212"/>
      <c r="S64" s="212"/>
      <c r="T64" s="125"/>
      <c r="U64" s="212"/>
      <c r="V64" s="212"/>
      <c r="W64" s="125"/>
      <c r="X64" s="212"/>
      <c r="Y64" s="165"/>
    </row>
    <row r="65" spans="1:25" ht="39" customHeight="1">
      <c r="A65" s="180"/>
      <c r="B65" s="225"/>
      <c r="C65" s="226"/>
      <c r="D65" s="182"/>
      <c r="E65" s="183"/>
      <c r="F65" s="184"/>
      <c r="G65" s="182"/>
      <c r="H65" s="185"/>
      <c r="I65" s="183"/>
      <c r="J65" s="201"/>
      <c r="K65" s="183"/>
      <c r="L65" s="201"/>
      <c r="M65" s="201"/>
      <c r="N65" s="182"/>
      <c r="O65" s="125"/>
      <c r="P65" s="125"/>
      <c r="Q65" s="125"/>
      <c r="R65" s="125"/>
      <c r="S65" s="125"/>
      <c r="T65" s="125"/>
      <c r="U65" s="126"/>
      <c r="V65" s="126"/>
      <c r="W65" s="125"/>
      <c r="X65" s="126"/>
      <c r="Y65" s="126"/>
    </row>
    <row r="66" spans="1:25" ht="45.75" customHeight="1">
      <c r="A66" s="180"/>
      <c r="B66" s="225"/>
      <c r="C66" s="226"/>
      <c r="D66" s="227"/>
      <c r="E66" s="220"/>
      <c r="F66" s="184"/>
      <c r="G66" s="182"/>
      <c r="H66" s="185"/>
      <c r="I66" s="183"/>
      <c r="J66" s="201"/>
      <c r="K66" s="183"/>
      <c r="L66" s="201"/>
      <c r="M66" s="201"/>
      <c r="N66" s="182"/>
      <c r="O66" s="228">
        <f>M64/105</f>
        <v>0</v>
      </c>
      <c r="P66" s="125"/>
      <c r="Q66" s="125"/>
      <c r="R66" s="125"/>
      <c r="S66" s="125"/>
      <c r="T66" s="122"/>
      <c r="U66" s="125"/>
      <c r="V66" s="125"/>
      <c r="W66" s="122"/>
      <c r="X66" s="165"/>
      <c r="Y66" s="167"/>
    </row>
    <row r="67" spans="1:25" ht="36" customHeight="1">
      <c r="A67" s="180"/>
      <c r="B67" s="225"/>
      <c r="C67" s="226"/>
      <c r="D67" s="227"/>
      <c r="E67" s="220"/>
      <c r="F67" s="184"/>
      <c r="G67" s="182"/>
      <c r="H67" s="185"/>
      <c r="I67" s="183"/>
      <c r="J67" s="201"/>
      <c r="K67" s="183"/>
      <c r="L67" s="201"/>
      <c r="M67" s="201"/>
      <c r="N67" s="182"/>
      <c r="O67" s="122"/>
      <c r="P67" s="125"/>
      <c r="Q67" s="125"/>
      <c r="R67" s="125"/>
      <c r="S67" s="125"/>
      <c r="T67" s="122"/>
      <c r="U67" s="125"/>
      <c r="V67" s="125"/>
      <c r="W67" s="122"/>
      <c r="X67" s="126"/>
      <c r="Y67" s="167"/>
    </row>
    <row r="68" spans="1:25" ht="43.5" customHeight="1">
      <c r="A68" s="180"/>
      <c r="B68" s="225"/>
      <c r="C68" s="226"/>
      <c r="D68" s="227"/>
      <c r="E68" s="220"/>
      <c r="F68" s="184"/>
      <c r="G68" s="182"/>
      <c r="H68" s="185"/>
      <c r="I68" s="183"/>
      <c r="J68" s="201"/>
      <c r="K68" s="183"/>
      <c r="L68" s="201"/>
      <c r="M68" s="201"/>
      <c r="N68" s="182"/>
      <c r="O68" s="122"/>
      <c r="P68" s="125"/>
      <c r="Q68" s="125"/>
      <c r="R68" s="125"/>
      <c r="S68" s="125"/>
      <c r="T68" s="122"/>
      <c r="U68" s="125"/>
      <c r="V68" s="125"/>
      <c r="W68" s="122"/>
      <c r="X68" s="126"/>
      <c r="Y68" s="167"/>
    </row>
    <row r="69" spans="1:25" ht="48.75" customHeight="1">
      <c r="A69" s="180"/>
      <c r="B69" s="225"/>
      <c r="C69" s="226"/>
      <c r="D69" s="227"/>
      <c r="E69" s="220"/>
      <c r="F69" s="184"/>
      <c r="G69" s="182"/>
      <c r="H69" s="185"/>
      <c r="I69" s="183"/>
      <c r="J69" s="201"/>
      <c r="K69" s="183"/>
      <c r="L69" s="201"/>
      <c r="M69" s="201"/>
      <c r="N69" s="182"/>
      <c r="O69" s="122"/>
      <c r="P69" s="125"/>
      <c r="Q69" s="125"/>
      <c r="R69" s="125"/>
      <c r="S69" s="125"/>
      <c r="T69" s="122"/>
      <c r="U69" s="125"/>
      <c r="V69" s="125"/>
      <c r="W69" s="122"/>
      <c r="X69" s="126"/>
      <c r="Y69" s="167"/>
    </row>
    <row r="70" spans="1:25" ht="41.25" customHeight="1">
      <c r="A70" s="180"/>
      <c r="B70" s="229"/>
      <c r="C70" s="346"/>
      <c r="D70" s="355"/>
      <c r="E70" s="349"/>
      <c r="F70" s="349"/>
      <c r="G70" s="350"/>
      <c r="H70" s="351"/>
      <c r="I70" s="352"/>
      <c r="J70" s="353"/>
      <c r="K70" s="354"/>
      <c r="L70" s="353"/>
      <c r="M70" s="353"/>
      <c r="N70" s="195"/>
      <c r="O70" s="122" t="e">
        <f>J70/M70</f>
        <v>#DIV/0!</v>
      </c>
      <c r="P70" s="125"/>
      <c r="Q70" s="125"/>
      <c r="R70" s="125"/>
      <c r="S70" s="125"/>
      <c r="T70" s="122"/>
      <c r="U70" s="125"/>
      <c r="V70" s="125"/>
      <c r="W70" s="122"/>
      <c r="X70" s="126"/>
      <c r="Y70" s="167"/>
    </row>
    <row r="71" spans="1:25" ht="45" customHeight="1">
      <c r="A71" s="180"/>
      <c r="B71" s="225"/>
      <c r="C71" s="226"/>
      <c r="D71" s="230"/>
      <c r="E71" s="231"/>
      <c r="F71" s="232"/>
      <c r="G71" s="182"/>
      <c r="H71" s="185"/>
      <c r="I71" s="183"/>
      <c r="J71" s="226"/>
      <c r="K71" s="233"/>
      <c r="L71" s="226"/>
      <c r="M71" s="226"/>
      <c r="N71" s="182"/>
      <c r="O71" s="122"/>
      <c r="P71" s="125"/>
      <c r="Q71" s="125"/>
      <c r="R71" s="125"/>
      <c r="S71" s="125"/>
      <c r="T71" s="122"/>
      <c r="U71" s="125"/>
      <c r="V71" s="125"/>
      <c r="W71" s="122"/>
      <c r="X71" s="126"/>
      <c r="Y71" s="167"/>
    </row>
    <row r="72" spans="1:25" ht="43.5" customHeight="1">
      <c r="A72" s="180"/>
      <c r="B72" s="225"/>
      <c r="C72" s="226"/>
      <c r="D72" s="230"/>
      <c r="E72" s="231"/>
      <c r="F72" s="232"/>
      <c r="G72" s="182"/>
      <c r="H72" s="185"/>
      <c r="I72" s="183"/>
      <c r="J72" s="226"/>
      <c r="K72" s="233"/>
      <c r="L72" s="226"/>
      <c r="M72" s="226"/>
      <c r="N72" s="182"/>
      <c r="O72" s="122"/>
      <c r="P72" s="125"/>
      <c r="Q72" s="125"/>
      <c r="R72" s="125"/>
      <c r="S72" s="125"/>
      <c r="T72" s="122"/>
      <c r="U72" s="125"/>
      <c r="V72" s="125"/>
      <c r="W72" s="122"/>
      <c r="X72" s="126"/>
      <c r="Y72" s="167"/>
    </row>
    <row r="73" spans="1:25" ht="39.75" customHeight="1">
      <c r="A73" s="180"/>
      <c r="B73" s="225"/>
      <c r="C73" s="226"/>
      <c r="D73" s="230"/>
      <c r="E73" s="231"/>
      <c r="F73" s="232"/>
      <c r="G73" s="182"/>
      <c r="H73" s="185"/>
      <c r="I73" s="183"/>
      <c r="J73" s="226"/>
      <c r="K73" s="233"/>
      <c r="L73" s="226"/>
      <c r="M73" s="226"/>
      <c r="N73" s="182"/>
      <c r="O73" s="122"/>
      <c r="P73" s="125">
        <f>M86</f>
        <v>0</v>
      </c>
      <c r="Q73" s="125"/>
      <c r="R73" s="125"/>
      <c r="S73" s="125"/>
      <c r="T73" s="122"/>
      <c r="U73" s="125"/>
      <c r="V73" s="125"/>
      <c r="W73" s="122"/>
      <c r="X73" s="126"/>
      <c r="Y73" s="167"/>
    </row>
    <row r="74" spans="1:25" ht="42.75" customHeight="1">
      <c r="A74" s="180"/>
      <c r="B74" s="225"/>
      <c r="C74" s="226"/>
      <c r="D74" s="234"/>
      <c r="E74" s="235"/>
      <c r="F74" s="236"/>
      <c r="G74" s="237"/>
      <c r="H74" s="238"/>
      <c r="I74" s="239"/>
      <c r="J74" s="226"/>
      <c r="K74" s="240"/>
      <c r="L74" s="226"/>
      <c r="M74" s="226"/>
      <c r="N74" s="234"/>
      <c r="O74" s="228">
        <f>M70/9</f>
        <v>0</v>
      </c>
      <c r="P74" s="125"/>
      <c r="Q74" s="125"/>
      <c r="R74" s="125"/>
      <c r="S74" s="125"/>
      <c r="T74" s="122"/>
      <c r="U74" s="125"/>
      <c r="V74" s="125"/>
      <c r="W74" s="122"/>
      <c r="X74" s="126"/>
      <c r="Y74" s="167"/>
    </row>
    <row r="75" spans="1:25" ht="57" customHeight="1">
      <c r="A75" s="180"/>
      <c r="B75" s="229"/>
      <c r="C75" s="346"/>
      <c r="D75" s="355"/>
      <c r="E75" s="349"/>
      <c r="F75" s="349"/>
      <c r="G75" s="350"/>
      <c r="H75" s="351"/>
      <c r="I75" s="352"/>
      <c r="J75" s="353"/>
      <c r="K75" s="354"/>
      <c r="L75" s="353"/>
      <c r="M75" s="353"/>
      <c r="N75" s="195"/>
      <c r="O75" s="122"/>
      <c r="P75" s="125"/>
      <c r="Q75" s="125"/>
      <c r="R75" s="125"/>
      <c r="S75" s="125"/>
      <c r="T75" s="122"/>
      <c r="U75" s="125"/>
      <c r="V75" s="125"/>
      <c r="W75" s="122"/>
      <c r="X75" s="126"/>
      <c r="Y75" s="167"/>
    </row>
    <row r="76" spans="1:25" ht="46.5" customHeight="1">
      <c r="A76" s="180"/>
      <c r="B76" s="225"/>
      <c r="C76" s="226"/>
      <c r="D76" s="230"/>
      <c r="E76" s="231"/>
      <c r="F76" s="232"/>
      <c r="G76" s="241"/>
      <c r="H76" s="242"/>
      <c r="I76" s="233"/>
      <c r="J76" s="226"/>
      <c r="K76" s="233"/>
      <c r="L76" s="226"/>
      <c r="M76" s="226"/>
      <c r="N76" s="182"/>
      <c r="O76" s="122"/>
      <c r="P76" s="125"/>
      <c r="Q76" s="125"/>
      <c r="R76" s="125"/>
      <c r="S76" s="125"/>
      <c r="T76" s="122"/>
      <c r="U76" s="125"/>
      <c r="V76" s="125"/>
      <c r="W76" s="122"/>
      <c r="X76" s="126"/>
      <c r="Y76" s="167"/>
    </row>
    <row r="77" spans="1:25" ht="57" customHeight="1">
      <c r="A77" s="180"/>
      <c r="B77" s="243"/>
      <c r="C77" s="356"/>
      <c r="D77" s="355"/>
      <c r="E77" s="355"/>
      <c r="F77" s="355"/>
      <c r="G77" s="350"/>
      <c r="H77" s="351"/>
      <c r="I77" s="350"/>
      <c r="J77" s="357"/>
      <c r="K77" s="358"/>
      <c r="L77" s="357"/>
      <c r="M77" s="357"/>
      <c r="N77" s="195"/>
      <c r="O77" s="122"/>
      <c r="P77" s="125"/>
      <c r="Q77" s="125"/>
      <c r="R77" s="125"/>
      <c r="S77" s="125"/>
      <c r="T77" s="122"/>
      <c r="U77" s="125"/>
      <c r="V77" s="125"/>
      <c r="W77" s="122"/>
      <c r="X77" s="126"/>
      <c r="Y77" s="167"/>
    </row>
    <row r="78" spans="1:25" ht="46.5" customHeight="1">
      <c r="A78" s="180"/>
      <c r="B78" s="244"/>
      <c r="C78" s="245"/>
      <c r="D78" s="246"/>
      <c r="E78" s="247"/>
      <c r="F78" s="248"/>
      <c r="G78" s="249"/>
      <c r="H78" s="250"/>
      <c r="I78" s="251"/>
      <c r="J78" s="252"/>
      <c r="K78" s="251"/>
      <c r="L78" s="252"/>
      <c r="M78" s="253"/>
      <c r="N78" s="249"/>
      <c r="O78" s="122"/>
      <c r="P78" s="125"/>
      <c r="Q78" s="125"/>
      <c r="R78" s="125"/>
      <c r="S78" s="125"/>
      <c r="T78" s="122"/>
      <c r="U78" s="125"/>
      <c r="V78" s="125"/>
      <c r="W78" s="122"/>
      <c r="X78" s="126"/>
      <c r="Y78" s="167"/>
    </row>
    <row r="79" spans="1:25" ht="46.5" customHeight="1">
      <c r="A79" s="180"/>
      <c r="B79" s="244"/>
      <c r="C79" s="245"/>
      <c r="D79" s="246"/>
      <c r="E79" s="247"/>
      <c r="F79" s="248"/>
      <c r="G79" s="249"/>
      <c r="H79" s="250"/>
      <c r="I79" s="251"/>
      <c r="J79" s="252"/>
      <c r="K79" s="251"/>
      <c r="L79" s="252"/>
      <c r="M79" s="253"/>
      <c r="N79" s="249"/>
      <c r="O79" s="122"/>
      <c r="P79" s="125"/>
      <c r="Q79" s="125"/>
      <c r="R79" s="125"/>
      <c r="S79" s="125"/>
      <c r="T79" s="122"/>
      <c r="U79" s="125"/>
      <c r="V79" s="125"/>
      <c r="W79" s="122"/>
      <c r="X79" s="126"/>
      <c r="Y79" s="167"/>
    </row>
    <row r="80" spans="1:25" ht="46.5" customHeight="1">
      <c r="A80" s="180"/>
      <c r="B80" s="244"/>
      <c r="C80" s="245"/>
      <c r="D80" s="246"/>
      <c r="E80" s="247"/>
      <c r="F80" s="248"/>
      <c r="G80" s="249"/>
      <c r="H80" s="250"/>
      <c r="I80" s="251"/>
      <c r="J80" s="252"/>
      <c r="K80" s="251"/>
      <c r="L80" s="252"/>
      <c r="M80" s="253"/>
      <c r="N80" s="249"/>
      <c r="O80" s="122"/>
      <c r="P80" s="125"/>
      <c r="Q80" s="125"/>
      <c r="R80" s="125"/>
      <c r="S80" s="125"/>
      <c r="T80" s="122"/>
      <c r="U80" s="125"/>
      <c r="V80" s="125"/>
      <c r="W80" s="122"/>
      <c r="X80" s="126"/>
      <c r="Y80" s="167"/>
    </row>
    <row r="81" spans="1:25" ht="46.5" customHeight="1">
      <c r="A81" s="180"/>
      <c r="B81" s="244"/>
      <c r="C81" s="245"/>
      <c r="D81" s="246"/>
      <c r="E81" s="247"/>
      <c r="F81" s="248"/>
      <c r="G81" s="249"/>
      <c r="H81" s="250"/>
      <c r="I81" s="251"/>
      <c r="J81" s="252"/>
      <c r="K81" s="251"/>
      <c r="L81" s="252"/>
      <c r="M81" s="253"/>
      <c r="N81" s="249"/>
      <c r="O81" s="122"/>
      <c r="P81" s="125"/>
      <c r="Q81" s="125"/>
      <c r="R81" s="125"/>
      <c r="S81" s="125"/>
      <c r="T81" s="122"/>
      <c r="U81" s="125"/>
      <c r="V81" s="125"/>
      <c r="W81" s="122"/>
      <c r="X81" s="126"/>
      <c r="Y81" s="167"/>
    </row>
    <row r="82" spans="1:25" ht="46.5" customHeight="1">
      <c r="A82" s="180"/>
      <c r="B82" s="244"/>
      <c r="C82" s="245"/>
      <c r="D82" s="246"/>
      <c r="E82" s="247"/>
      <c r="F82" s="248"/>
      <c r="G82" s="249"/>
      <c r="H82" s="250"/>
      <c r="I82" s="251"/>
      <c r="J82" s="252"/>
      <c r="K82" s="251"/>
      <c r="L82" s="252"/>
      <c r="M82" s="253"/>
      <c r="N82" s="249"/>
      <c r="O82" s="122"/>
      <c r="P82" s="125"/>
      <c r="Q82" s="125"/>
      <c r="R82" s="125"/>
      <c r="S82" s="125"/>
      <c r="T82" s="122"/>
      <c r="U82" s="125"/>
      <c r="V82" s="125"/>
      <c r="W82" s="122"/>
      <c r="X82" s="126"/>
      <c r="Y82" s="167"/>
    </row>
    <row r="83" spans="1:25" ht="46.5" customHeight="1">
      <c r="A83" s="180"/>
      <c r="B83" s="244"/>
      <c r="C83" s="254"/>
      <c r="D83" s="246"/>
      <c r="E83" s="255"/>
      <c r="F83" s="248"/>
      <c r="G83" s="249"/>
      <c r="H83" s="250"/>
      <c r="I83" s="251"/>
      <c r="J83" s="252"/>
      <c r="K83" s="251"/>
      <c r="L83" s="252"/>
      <c r="M83" s="253"/>
      <c r="N83" s="249"/>
      <c r="O83" s="122"/>
      <c r="P83" s="125"/>
      <c r="Q83" s="125"/>
      <c r="R83" s="125"/>
      <c r="S83" s="125"/>
      <c r="T83" s="122"/>
      <c r="U83" s="125"/>
      <c r="V83" s="125"/>
      <c r="W83" s="122"/>
      <c r="X83" s="126"/>
      <c r="Y83" s="167"/>
    </row>
    <row r="84" spans="1:25" ht="26.25" customHeight="1">
      <c r="A84" s="118"/>
      <c r="C84" s="256"/>
      <c r="D84" s="4"/>
      <c r="F84" s="3"/>
      <c r="G84" s="4"/>
      <c r="H84" s="257"/>
      <c r="J84" s="256"/>
      <c r="L84" s="256"/>
      <c r="M84" s="256"/>
      <c r="N84" s="4"/>
      <c r="O84" s="122"/>
      <c r="P84" s="125"/>
      <c r="Q84" s="125"/>
      <c r="R84" s="125"/>
      <c r="S84" s="125"/>
      <c r="T84" s="122"/>
      <c r="U84" s="125"/>
      <c r="V84" s="125"/>
      <c r="W84" s="122"/>
      <c r="X84" s="126"/>
      <c r="Y84" s="167"/>
    </row>
    <row r="85" spans="1:25" ht="26.25" customHeight="1">
      <c r="A85" s="118"/>
      <c r="C85" s="256"/>
      <c r="D85" s="4"/>
      <c r="F85" s="3"/>
      <c r="G85" s="4"/>
      <c r="H85" s="257"/>
      <c r="J85" s="256"/>
      <c r="L85" s="256"/>
      <c r="M85" s="256"/>
      <c r="N85" s="4"/>
      <c r="O85" s="122"/>
      <c r="P85" s="125"/>
      <c r="Q85" s="125"/>
      <c r="R85" s="125"/>
      <c r="S85" s="125"/>
      <c r="T85" s="122"/>
      <c r="U85" s="125"/>
      <c r="V85" s="125"/>
      <c r="W85" s="122"/>
      <c r="X85" s="126"/>
      <c r="Y85" s="167"/>
    </row>
    <row r="86" spans="1:25" ht="26.25" customHeight="1">
      <c r="A86" s="118"/>
      <c r="B86" s="258" t="s">
        <v>164</v>
      </c>
      <c r="C86" s="259"/>
      <c r="D86" s="260"/>
      <c r="E86" s="261"/>
      <c r="F86" s="261"/>
      <c r="G86" s="262"/>
      <c r="H86" s="263"/>
      <c r="I86" s="264"/>
      <c r="J86" s="265">
        <f>SUM(J46+J51+J56+J60+J64+J70+J75+J77)</f>
        <v>0</v>
      </c>
      <c r="K86" s="266"/>
      <c r="L86" s="265">
        <f t="shared" ref="L86:M86" si="11">SUM(L46+L51+L56+L60+L64+L70+L75+L77)</f>
        <v>0</v>
      </c>
      <c r="M86" s="265">
        <f t="shared" si="11"/>
        <v>0</v>
      </c>
      <c r="N86" s="262"/>
      <c r="O86" s="122"/>
      <c r="P86" s="125"/>
      <c r="Q86" s="125"/>
      <c r="R86" s="125"/>
      <c r="S86" s="125"/>
      <c r="T86" s="122"/>
      <c r="U86" s="125"/>
      <c r="V86" s="125"/>
      <c r="W86" s="122"/>
      <c r="X86" s="126"/>
      <c r="Y86" s="167"/>
    </row>
    <row r="87" spans="1:25" ht="26.25" customHeight="1">
      <c r="A87" s="118"/>
      <c r="B87" s="359"/>
      <c r="C87" s="267"/>
      <c r="D87" s="139"/>
      <c r="E87" s="140"/>
      <c r="F87" s="140"/>
      <c r="G87" s="268"/>
      <c r="H87" s="360"/>
      <c r="I87" s="134"/>
      <c r="J87" s="361"/>
      <c r="K87" s="134"/>
      <c r="L87" s="269"/>
      <c r="M87" s="270"/>
      <c r="N87" s="362"/>
      <c r="O87" s="122"/>
      <c r="P87" s="125"/>
      <c r="Q87" s="125"/>
      <c r="R87" s="125"/>
      <c r="S87" s="125"/>
      <c r="T87" s="122"/>
      <c r="U87" s="125"/>
      <c r="V87" s="125"/>
      <c r="W87" s="122"/>
      <c r="X87" s="126"/>
      <c r="Y87" s="167"/>
    </row>
    <row r="88" spans="1:25" ht="26.25" customHeight="1">
      <c r="A88" s="118"/>
      <c r="B88" s="271" t="s">
        <v>165</v>
      </c>
      <c r="C88" s="363"/>
      <c r="D88" s="364"/>
      <c r="E88" s="365"/>
      <c r="F88" s="365"/>
      <c r="G88" s="272"/>
      <c r="H88" s="273"/>
      <c r="I88" s="366"/>
      <c r="J88" s="274">
        <f>SUM(J18+J24+J30+J39+J43+J86)</f>
        <v>0</v>
      </c>
      <c r="K88" s="275"/>
      <c r="L88" s="276">
        <f t="shared" ref="L88:M88" si="12">SUM(L18+L24+L30+L39+L43+L86)</f>
        <v>0</v>
      </c>
      <c r="M88" s="274">
        <f t="shared" si="12"/>
        <v>0</v>
      </c>
      <c r="N88" s="272"/>
      <c r="O88" s="122"/>
      <c r="P88" s="125"/>
      <c r="Q88" s="125"/>
      <c r="R88" s="125"/>
      <c r="S88" s="125"/>
      <c r="T88" s="122"/>
      <c r="U88" s="125"/>
      <c r="V88" s="125"/>
      <c r="W88" s="122"/>
      <c r="X88" s="126"/>
      <c r="Y88" s="167"/>
    </row>
    <row r="89" spans="1:25" ht="26.25" customHeight="1">
      <c r="A89" s="118"/>
      <c r="B89" s="367"/>
      <c r="C89" s="267"/>
      <c r="D89" s="139"/>
      <c r="E89" s="140"/>
      <c r="F89" s="140"/>
      <c r="G89" s="268"/>
      <c r="H89" s="360"/>
      <c r="I89" s="134"/>
      <c r="J89" s="361"/>
      <c r="K89" s="134"/>
      <c r="L89" s="269"/>
      <c r="M89" s="270"/>
      <c r="N89" s="362"/>
      <c r="O89" s="122"/>
      <c r="P89" s="125"/>
      <c r="Q89" s="125"/>
      <c r="R89" s="125"/>
      <c r="S89" s="125"/>
      <c r="T89" s="122"/>
      <c r="U89" s="125"/>
      <c r="V89" s="125"/>
      <c r="W89" s="122"/>
      <c r="X89" s="126"/>
      <c r="Y89" s="167"/>
    </row>
    <row r="90" spans="1:25" ht="26.25" customHeight="1">
      <c r="A90" s="118"/>
      <c r="B90" s="271" t="s">
        <v>166</v>
      </c>
      <c r="C90" s="363"/>
      <c r="D90" s="364"/>
      <c r="E90" s="365"/>
      <c r="F90" s="365"/>
      <c r="G90" s="272"/>
      <c r="H90" s="273"/>
      <c r="I90" s="366"/>
      <c r="J90" s="277">
        <v>0</v>
      </c>
      <c r="K90" s="366"/>
      <c r="L90" s="274">
        <v>0</v>
      </c>
      <c r="M90" s="274">
        <v>0</v>
      </c>
      <c r="N90" s="272"/>
      <c r="O90" s="122"/>
      <c r="P90" s="125"/>
      <c r="Q90" s="125"/>
      <c r="R90" s="125"/>
      <c r="S90" s="125"/>
      <c r="T90" s="122"/>
      <c r="U90" s="125"/>
      <c r="V90" s="125"/>
      <c r="W90" s="122"/>
      <c r="X90" s="126"/>
      <c r="Y90" s="167"/>
    </row>
    <row r="91" spans="1:25" ht="26.25" customHeight="1">
      <c r="A91" s="118"/>
      <c r="B91" s="367"/>
      <c r="C91" s="267"/>
      <c r="D91" s="139"/>
      <c r="E91" s="140"/>
      <c r="F91" s="140"/>
      <c r="G91" s="268"/>
      <c r="H91" s="360"/>
      <c r="I91" s="134"/>
      <c r="J91" s="361"/>
      <c r="K91" s="134"/>
      <c r="L91" s="269"/>
      <c r="M91" s="270"/>
      <c r="N91" s="362"/>
      <c r="O91" s="122"/>
      <c r="P91" s="125"/>
      <c r="Q91" s="125"/>
      <c r="R91" s="125"/>
      <c r="S91" s="125"/>
      <c r="T91" s="122"/>
      <c r="U91" s="125"/>
      <c r="V91" s="125"/>
      <c r="W91" s="122"/>
      <c r="X91" s="126"/>
      <c r="Y91" s="167"/>
    </row>
    <row r="92" spans="1:25" ht="26.25" customHeight="1">
      <c r="A92" s="118"/>
      <c r="B92" s="278" t="s">
        <v>167</v>
      </c>
      <c r="C92" s="368"/>
      <c r="D92" s="369"/>
      <c r="E92" s="370"/>
      <c r="F92" s="370"/>
      <c r="G92" s="279"/>
      <c r="H92" s="280"/>
      <c r="I92" s="371"/>
      <c r="J92" s="281">
        <f>J88+J90</f>
        <v>0</v>
      </c>
      <c r="K92" s="282"/>
      <c r="L92" s="281">
        <f t="shared" ref="L92:M92" si="13">L88+L90</f>
        <v>0</v>
      </c>
      <c r="M92" s="281">
        <f t="shared" si="13"/>
        <v>0</v>
      </c>
      <c r="N92" s="279"/>
      <c r="O92" s="122"/>
      <c r="P92" s="125"/>
      <c r="Q92" s="125"/>
      <c r="R92" s="125"/>
      <c r="S92" s="125"/>
      <c r="T92" s="122"/>
      <c r="U92" s="125"/>
      <c r="V92" s="125"/>
      <c r="W92" s="122"/>
      <c r="X92" s="126"/>
      <c r="Y92" s="167"/>
    </row>
    <row r="93" spans="1:25" ht="26.25" customHeight="1">
      <c r="A93" s="118"/>
      <c r="B93" s="283"/>
      <c r="C93" s="267"/>
      <c r="D93" s="139"/>
      <c r="E93" s="140"/>
      <c r="F93" s="140"/>
      <c r="G93" s="137"/>
      <c r="H93" s="133"/>
      <c r="I93" s="134"/>
      <c r="J93" s="135"/>
      <c r="K93" s="134"/>
      <c r="L93" s="135"/>
      <c r="M93" s="267"/>
      <c r="N93" s="137"/>
      <c r="O93" s="122"/>
      <c r="P93" s="125"/>
      <c r="Q93" s="125"/>
      <c r="R93" s="125"/>
      <c r="S93" s="125"/>
      <c r="T93" s="122"/>
      <c r="U93" s="125"/>
      <c r="V93" s="125"/>
      <c r="W93" s="122"/>
      <c r="X93" s="126"/>
      <c r="Y93" s="167"/>
    </row>
    <row r="94" spans="1:25" ht="26.25" customHeight="1">
      <c r="A94" s="118"/>
      <c r="B94" s="119"/>
      <c r="C94" s="120"/>
      <c r="D94" s="121"/>
      <c r="E94" s="122"/>
      <c r="F94" s="122"/>
      <c r="G94" s="123"/>
      <c r="H94" s="124"/>
      <c r="I94" s="125"/>
      <c r="J94" s="120"/>
      <c r="K94" s="125"/>
      <c r="L94" s="120"/>
      <c r="M94" s="120"/>
      <c r="N94" s="123"/>
      <c r="O94" s="122"/>
      <c r="P94" s="125"/>
      <c r="Q94" s="125"/>
      <c r="R94" s="125"/>
      <c r="S94" s="125"/>
      <c r="T94" s="122"/>
      <c r="U94" s="125"/>
      <c r="V94" s="125"/>
      <c r="W94" s="122"/>
      <c r="X94" s="126"/>
      <c r="Y94" s="167"/>
    </row>
    <row r="95" spans="1:25" ht="26.25" customHeight="1">
      <c r="A95" s="118"/>
      <c r="B95" s="119"/>
      <c r="C95" s="120"/>
      <c r="D95" s="121"/>
      <c r="E95" s="122"/>
      <c r="F95" s="122"/>
      <c r="G95" s="123"/>
      <c r="H95" s="124"/>
      <c r="I95" s="125"/>
      <c r="J95" s="120"/>
      <c r="K95" s="125"/>
      <c r="L95" s="120"/>
      <c r="M95" s="120"/>
      <c r="N95" s="123"/>
      <c r="O95" s="122"/>
      <c r="P95" s="125"/>
      <c r="Q95" s="125"/>
      <c r="R95" s="125"/>
      <c r="S95" s="125"/>
      <c r="T95" s="122"/>
      <c r="U95" s="125"/>
      <c r="V95" s="125"/>
      <c r="W95" s="122"/>
      <c r="X95" s="126"/>
      <c r="Y95" s="167"/>
    </row>
    <row r="96" spans="1:25" ht="26.25" customHeight="1">
      <c r="A96" s="118"/>
      <c r="B96" s="119"/>
      <c r="C96" s="120"/>
      <c r="D96" s="121"/>
      <c r="E96" s="122"/>
      <c r="F96" s="122"/>
      <c r="G96" s="123"/>
      <c r="H96" s="124"/>
      <c r="I96" s="125"/>
      <c r="J96" s="120"/>
      <c r="K96" s="125"/>
      <c r="L96" s="120"/>
      <c r="M96" s="120"/>
      <c r="N96" s="123"/>
      <c r="O96" s="122"/>
      <c r="P96" s="125"/>
      <c r="Q96" s="125"/>
      <c r="R96" s="125"/>
      <c r="S96" s="125"/>
      <c r="T96" s="122"/>
      <c r="U96" s="125"/>
      <c r="V96" s="125"/>
      <c r="W96" s="122"/>
      <c r="X96" s="126"/>
      <c r="Y96" s="167"/>
    </row>
    <row r="97" spans="1:25" ht="26.25" customHeight="1">
      <c r="A97" s="118"/>
      <c r="B97" s="119"/>
      <c r="C97" s="120"/>
      <c r="D97" s="121"/>
      <c r="E97" s="122"/>
      <c r="F97" s="122"/>
      <c r="G97" s="123"/>
      <c r="H97" s="124"/>
      <c r="I97" s="125"/>
      <c r="J97" s="120"/>
      <c r="K97" s="125"/>
      <c r="L97" s="120"/>
      <c r="M97" s="120"/>
      <c r="N97" s="123"/>
      <c r="O97" s="122"/>
      <c r="P97" s="125"/>
      <c r="Q97" s="125"/>
      <c r="R97" s="125"/>
      <c r="S97" s="125"/>
      <c r="T97" s="122"/>
      <c r="U97" s="125"/>
      <c r="V97" s="125"/>
      <c r="W97" s="122"/>
      <c r="X97" s="126"/>
      <c r="Y97" s="167"/>
    </row>
    <row r="98" spans="1:25" ht="26.25" customHeight="1">
      <c r="A98" s="118"/>
      <c r="B98" s="284" t="s">
        <v>168</v>
      </c>
      <c r="C98" s="285" t="s">
        <v>169</v>
      </c>
      <c r="D98" s="286">
        <v>1</v>
      </c>
      <c r="E98" s="286">
        <v>2</v>
      </c>
      <c r="F98" s="287">
        <v>50000</v>
      </c>
      <c r="G98" s="288">
        <f t="shared" ref="G98:G103" si="14">D98*E98*F98</f>
        <v>100000</v>
      </c>
      <c r="H98" s="124"/>
      <c r="I98" s="125"/>
      <c r="J98" s="120"/>
      <c r="K98" s="125"/>
      <c r="L98" s="120"/>
      <c r="M98" s="120"/>
      <c r="N98" s="123"/>
      <c r="O98" s="122"/>
      <c r="P98" s="125"/>
      <c r="Q98" s="125"/>
      <c r="R98" s="125"/>
      <c r="S98" s="125"/>
      <c r="T98" s="122"/>
      <c r="U98" s="125"/>
      <c r="V98" s="125"/>
      <c r="W98" s="122"/>
      <c r="X98" s="126"/>
      <c r="Y98" s="167"/>
    </row>
    <row r="99" spans="1:25" ht="26.25" customHeight="1">
      <c r="A99" s="118"/>
      <c r="B99" s="284" t="s">
        <v>170</v>
      </c>
      <c r="C99" s="285" t="s">
        <v>169</v>
      </c>
      <c r="D99" s="286">
        <v>1</v>
      </c>
      <c r="E99" s="286">
        <v>2</v>
      </c>
      <c r="F99" s="287">
        <v>20000</v>
      </c>
      <c r="G99" s="288">
        <f t="shared" si="14"/>
        <v>40000</v>
      </c>
      <c r="H99" s="124"/>
      <c r="I99" s="125"/>
      <c r="J99" s="120"/>
      <c r="K99" s="125"/>
      <c r="L99" s="120"/>
      <c r="M99" s="120"/>
      <c r="N99" s="123"/>
      <c r="O99" s="122"/>
      <c r="P99" s="125"/>
      <c r="Q99" s="125"/>
      <c r="R99" s="125"/>
      <c r="S99" s="125"/>
      <c r="T99" s="122"/>
      <c r="U99" s="125"/>
      <c r="V99" s="125"/>
      <c r="W99" s="122"/>
      <c r="X99" s="126"/>
      <c r="Y99" s="167"/>
    </row>
    <row r="100" spans="1:25" ht="26.25" customHeight="1">
      <c r="A100" s="118"/>
      <c r="B100" s="284" t="s">
        <v>171</v>
      </c>
      <c r="C100" s="285" t="s">
        <v>172</v>
      </c>
      <c r="D100" s="286">
        <v>1</v>
      </c>
      <c r="E100" s="286">
        <v>2</v>
      </c>
      <c r="F100" s="287">
        <v>12000</v>
      </c>
      <c r="G100" s="288">
        <f t="shared" si="14"/>
        <v>24000</v>
      </c>
      <c r="H100" s="124"/>
      <c r="I100" s="125"/>
      <c r="J100" s="120"/>
      <c r="K100" s="125"/>
      <c r="L100" s="120"/>
      <c r="M100" s="120"/>
      <c r="N100" s="123"/>
      <c r="O100" s="122"/>
      <c r="P100" s="125"/>
      <c r="Q100" s="125"/>
      <c r="R100" s="125"/>
      <c r="S100" s="125"/>
      <c r="T100" s="122"/>
      <c r="U100" s="125"/>
      <c r="V100" s="125"/>
      <c r="W100" s="122"/>
      <c r="X100" s="126"/>
      <c r="Y100" s="167"/>
    </row>
    <row r="101" spans="1:25" ht="26.25" customHeight="1">
      <c r="A101" s="118"/>
      <c r="B101" s="284" t="s">
        <v>173</v>
      </c>
      <c r="C101" s="285" t="s">
        <v>172</v>
      </c>
      <c r="D101" s="286">
        <v>1</v>
      </c>
      <c r="E101" s="286">
        <v>1</v>
      </c>
      <c r="F101" s="287">
        <v>25000</v>
      </c>
      <c r="G101" s="288">
        <f t="shared" si="14"/>
        <v>25000</v>
      </c>
      <c r="H101" s="124"/>
      <c r="I101" s="125"/>
      <c r="J101" s="120"/>
      <c r="K101" s="125"/>
      <c r="L101" s="120"/>
      <c r="M101" s="120"/>
      <c r="N101" s="123"/>
      <c r="O101" s="122"/>
      <c r="P101" s="125"/>
      <c r="Q101" s="125"/>
      <c r="R101" s="125"/>
      <c r="S101" s="125"/>
      <c r="T101" s="122"/>
      <c r="U101" s="125"/>
      <c r="V101" s="125"/>
      <c r="W101" s="122"/>
      <c r="X101" s="126"/>
      <c r="Y101" s="167"/>
    </row>
    <row r="102" spans="1:25" ht="26.25" customHeight="1">
      <c r="A102" s="118"/>
      <c r="B102" s="284" t="s">
        <v>174</v>
      </c>
      <c r="C102" s="285" t="s">
        <v>172</v>
      </c>
      <c r="D102" s="286">
        <v>1</v>
      </c>
      <c r="E102" s="286">
        <v>3</v>
      </c>
      <c r="F102" s="287">
        <v>15000</v>
      </c>
      <c r="G102" s="288">
        <f t="shared" si="14"/>
        <v>45000</v>
      </c>
      <c r="H102" s="124"/>
      <c r="I102" s="125"/>
      <c r="J102" s="120"/>
      <c r="K102" s="125"/>
      <c r="L102" s="120"/>
      <c r="M102" s="120"/>
      <c r="N102" s="123"/>
      <c r="O102" s="122"/>
      <c r="P102" s="125"/>
      <c r="Q102" s="125"/>
      <c r="R102" s="125"/>
      <c r="S102" s="125"/>
      <c r="T102" s="122"/>
      <c r="U102" s="125"/>
      <c r="V102" s="125"/>
      <c r="W102" s="122"/>
      <c r="X102" s="126"/>
      <c r="Y102" s="167"/>
    </row>
    <row r="103" spans="1:25" ht="26.25" customHeight="1">
      <c r="A103" s="118"/>
      <c r="B103" s="289" t="s">
        <v>175</v>
      </c>
      <c r="C103" s="290" t="s">
        <v>172</v>
      </c>
      <c r="D103" s="291">
        <v>30</v>
      </c>
      <c r="E103" s="291">
        <v>1</v>
      </c>
      <c r="F103" s="292">
        <v>3000</v>
      </c>
      <c r="G103" s="293">
        <f t="shared" si="14"/>
        <v>90000</v>
      </c>
      <c r="H103" s="124"/>
      <c r="I103" s="125"/>
      <c r="J103" s="120"/>
      <c r="K103" s="125"/>
      <c r="L103" s="120"/>
      <c r="M103" s="120"/>
      <c r="N103" s="123"/>
      <c r="O103" s="122"/>
      <c r="P103" s="125"/>
      <c r="Q103" s="125"/>
      <c r="R103" s="125"/>
      <c r="S103" s="125"/>
      <c r="T103" s="122"/>
      <c r="U103" s="125"/>
      <c r="V103" s="125"/>
      <c r="W103" s="122"/>
      <c r="X103" s="126"/>
      <c r="Y103" s="167"/>
    </row>
    <row r="104" spans="1:25" ht="26.25" customHeight="1">
      <c r="A104" s="118"/>
      <c r="B104" s="119"/>
      <c r="C104" s="120"/>
      <c r="D104" s="121"/>
      <c r="E104" s="122"/>
      <c r="F104" s="122"/>
      <c r="G104" s="123"/>
      <c r="H104" s="124"/>
      <c r="I104" s="125"/>
      <c r="J104" s="120"/>
      <c r="K104" s="125"/>
      <c r="L104" s="120"/>
      <c r="M104" s="120"/>
      <c r="N104" s="123"/>
      <c r="O104" s="122"/>
      <c r="P104" s="125"/>
      <c r="Q104" s="125"/>
      <c r="R104" s="125"/>
      <c r="S104" s="125"/>
      <c r="T104" s="122"/>
      <c r="U104" s="125"/>
      <c r="V104" s="125"/>
      <c r="W104" s="122"/>
      <c r="X104" s="126"/>
      <c r="Y104" s="167"/>
    </row>
    <row r="105" spans="1:25" ht="26.25" customHeight="1">
      <c r="A105" s="118"/>
      <c r="B105" s="119"/>
      <c r="C105" s="120"/>
      <c r="D105" s="121"/>
      <c r="E105" s="122"/>
      <c r="F105" s="122"/>
      <c r="G105" s="123"/>
      <c r="H105" s="124"/>
      <c r="I105" s="125"/>
      <c r="J105" s="120"/>
      <c r="K105" s="125"/>
      <c r="L105" s="120"/>
      <c r="M105" s="120"/>
      <c r="N105" s="123"/>
      <c r="O105" s="122"/>
      <c r="P105" s="125"/>
      <c r="Q105" s="125"/>
      <c r="R105" s="125"/>
      <c r="S105" s="125"/>
      <c r="T105" s="122"/>
      <c r="U105" s="125"/>
      <c r="V105" s="125"/>
      <c r="W105" s="122"/>
      <c r="X105" s="126"/>
      <c r="Y105" s="167"/>
    </row>
    <row r="106" spans="1:25" ht="26.25" customHeight="1">
      <c r="A106" s="118"/>
      <c r="B106" s="119"/>
      <c r="C106" s="120"/>
      <c r="D106" s="121"/>
      <c r="E106" s="122"/>
      <c r="F106" s="122"/>
      <c r="G106" s="123"/>
      <c r="H106" s="124"/>
      <c r="I106" s="125"/>
      <c r="J106" s="120"/>
      <c r="K106" s="125"/>
      <c r="L106" s="120"/>
      <c r="M106" s="120"/>
      <c r="N106" s="123"/>
      <c r="O106" s="122"/>
      <c r="P106" s="125"/>
      <c r="Q106" s="125"/>
      <c r="R106" s="125"/>
      <c r="S106" s="125"/>
      <c r="T106" s="122"/>
      <c r="U106" s="125"/>
      <c r="V106" s="125"/>
      <c r="W106" s="122"/>
      <c r="X106" s="126"/>
      <c r="Y106" s="167"/>
    </row>
    <row r="107" spans="1:25" ht="26.25" customHeight="1">
      <c r="A107" s="118"/>
      <c r="B107" s="119"/>
      <c r="C107" s="120"/>
      <c r="D107" s="121"/>
      <c r="E107" s="122"/>
      <c r="F107" s="122"/>
      <c r="G107" s="123"/>
      <c r="H107" s="124"/>
      <c r="I107" s="125"/>
      <c r="J107" s="120"/>
      <c r="K107" s="125"/>
      <c r="L107" s="120"/>
      <c r="M107" s="120"/>
      <c r="N107" s="123"/>
      <c r="O107" s="122"/>
      <c r="P107" s="125"/>
      <c r="Q107" s="125"/>
      <c r="R107" s="125"/>
      <c r="S107" s="125"/>
      <c r="T107" s="122"/>
      <c r="U107" s="125"/>
      <c r="V107" s="125"/>
      <c r="W107" s="122"/>
      <c r="X107" s="126"/>
      <c r="Y107" s="167"/>
    </row>
    <row r="108" spans="1:25" ht="26.25" customHeight="1">
      <c r="A108" s="118"/>
      <c r="B108" s="119"/>
      <c r="C108" s="120"/>
      <c r="D108" s="121"/>
      <c r="E108" s="122"/>
      <c r="F108" s="122"/>
      <c r="G108" s="123"/>
      <c r="H108" s="124"/>
      <c r="I108" s="125"/>
      <c r="J108" s="120"/>
      <c r="K108" s="125"/>
      <c r="L108" s="120"/>
      <c r="M108" s="120"/>
      <c r="N108" s="123"/>
      <c r="O108" s="122"/>
      <c r="P108" s="125"/>
      <c r="Q108" s="125"/>
      <c r="R108" s="125"/>
      <c r="S108" s="125"/>
      <c r="T108" s="122"/>
      <c r="U108" s="125"/>
      <c r="V108" s="125"/>
      <c r="W108" s="122"/>
      <c r="X108" s="126"/>
      <c r="Y108" s="167"/>
    </row>
    <row r="109" spans="1:25" ht="26.25" customHeight="1">
      <c r="A109" s="118"/>
      <c r="B109" s="119"/>
      <c r="C109" s="120"/>
      <c r="D109" s="121"/>
      <c r="E109" s="122"/>
      <c r="F109" s="122"/>
      <c r="G109" s="123"/>
      <c r="H109" s="124"/>
      <c r="I109" s="125"/>
      <c r="J109" s="120"/>
      <c r="K109" s="125"/>
      <c r="L109" s="120"/>
      <c r="M109" s="120"/>
      <c r="N109" s="123"/>
      <c r="O109" s="122"/>
      <c r="P109" s="125"/>
      <c r="Q109" s="125"/>
      <c r="R109" s="125"/>
      <c r="S109" s="125"/>
      <c r="T109" s="122"/>
      <c r="U109" s="125"/>
      <c r="V109" s="125"/>
      <c r="W109" s="122"/>
      <c r="X109" s="126"/>
      <c r="Y109" s="167"/>
    </row>
    <row r="110" spans="1:25" ht="26.25" customHeight="1">
      <c r="A110" s="118"/>
      <c r="B110" s="119"/>
      <c r="C110" s="120"/>
      <c r="D110" s="121"/>
      <c r="E110" s="122"/>
      <c r="F110" s="122"/>
      <c r="G110" s="123"/>
      <c r="H110" s="124"/>
      <c r="I110" s="125"/>
      <c r="J110" s="120"/>
      <c r="K110" s="125"/>
      <c r="L110" s="120"/>
      <c r="M110" s="120"/>
      <c r="N110" s="123"/>
      <c r="O110" s="122"/>
      <c r="P110" s="125"/>
      <c r="Q110" s="125"/>
      <c r="R110" s="125"/>
      <c r="S110" s="125"/>
      <c r="T110" s="122"/>
      <c r="U110" s="125"/>
      <c r="V110" s="125"/>
      <c r="W110" s="122"/>
      <c r="X110" s="126"/>
      <c r="Y110" s="167"/>
    </row>
    <row r="111" spans="1:25" ht="26.25" customHeight="1">
      <c r="A111" s="118"/>
      <c r="B111" s="119"/>
      <c r="C111" s="120"/>
      <c r="D111" s="121"/>
      <c r="E111" s="122"/>
      <c r="F111" s="122"/>
      <c r="G111" s="123"/>
      <c r="H111" s="124"/>
      <c r="I111" s="125"/>
      <c r="J111" s="120"/>
      <c r="K111" s="125"/>
      <c r="L111" s="120"/>
      <c r="M111" s="120"/>
      <c r="N111" s="123"/>
      <c r="O111" s="122"/>
      <c r="P111" s="125"/>
      <c r="Q111" s="125"/>
      <c r="R111" s="125"/>
      <c r="S111" s="125"/>
      <c r="T111" s="122"/>
      <c r="U111" s="125"/>
      <c r="V111" s="125"/>
      <c r="W111" s="122"/>
      <c r="X111" s="126"/>
      <c r="Y111" s="167"/>
    </row>
    <row r="112" spans="1:25" ht="26.25" customHeight="1">
      <c r="A112" s="118"/>
      <c r="B112" s="119"/>
      <c r="C112" s="120"/>
      <c r="D112" s="121"/>
      <c r="E112" s="122"/>
      <c r="F112" s="122"/>
      <c r="G112" s="123"/>
      <c r="H112" s="124"/>
      <c r="I112" s="125"/>
      <c r="J112" s="120"/>
      <c r="K112" s="125"/>
      <c r="L112" s="120"/>
      <c r="M112" s="120"/>
      <c r="N112" s="123"/>
      <c r="O112" s="122"/>
      <c r="P112" s="125"/>
      <c r="Q112" s="125"/>
      <c r="R112" s="125"/>
      <c r="S112" s="125"/>
      <c r="T112" s="122"/>
      <c r="U112" s="125"/>
      <c r="V112" s="125"/>
      <c r="W112" s="122"/>
      <c r="X112" s="126"/>
      <c r="Y112" s="167"/>
    </row>
    <row r="113" spans="1:25" ht="26.25" customHeight="1">
      <c r="A113" s="118"/>
      <c r="B113" s="119"/>
      <c r="C113" s="120"/>
      <c r="D113" s="121"/>
      <c r="E113" s="122"/>
      <c r="F113" s="122"/>
      <c r="G113" s="123"/>
      <c r="H113" s="124"/>
      <c r="I113" s="125"/>
      <c r="J113" s="120"/>
      <c r="K113" s="125"/>
      <c r="L113" s="120"/>
      <c r="M113" s="120"/>
      <c r="N113" s="123"/>
      <c r="O113" s="122"/>
      <c r="P113" s="125"/>
      <c r="Q113" s="125"/>
      <c r="R113" s="125"/>
      <c r="S113" s="125"/>
      <c r="T113" s="122"/>
      <c r="U113" s="125"/>
      <c r="V113" s="125"/>
      <c r="W113" s="122"/>
      <c r="X113" s="126"/>
      <c r="Y113" s="167"/>
    </row>
    <row r="114" spans="1:25" ht="26.25" customHeight="1">
      <c r="A114" s="118"/>
      <c r="B114" s="119"/>
      <c r="C114" s="120"/>
      <c r="D114" s="121"/>
      <c r="E114" s="122"/>
      <c r="F114" s="122"/>
      <c r="G114" s="123"/>
      <c r="H114" s="124"/>
      <c r="I114" s="125"/>
      <c r="J114" s="120"/>
      <c r="K114" s="125"/>
      <c r="L114" s="120"/>
      <c r="M114" s="120"/>
      <c r="N114" s="123"/>
      <c r="O114" s="122"/>
      <c r="P114" s="125"/>
      <c r="Q114" s="125"/>
      <c r="R114" s="125"/>
      <c r="S114" s="125"/>
      <c r="T114" s="122"/>
      <c r="U114" s="125"/>
      <c r="V114" s="125"/>
      <c r="W114" s="122"/>
      <c r="X114" s="126"/>
      <c r="Y114" s="167"/>
    </row>
    <row r="115" spans="1:25" ht="26.25" customHeight="1">
      <c r="A115" s="118"/>
      <c r="B115" s="119"/>
      <c r="C115" s="120"/>
      <c r="D115" s="121"/>
      <c r="E115" s="122"/>
      <c r="F115" s="122"/>
      <c r="G115" s="123"/>
      <c r="H115" s="124"/>
      <c r="I115" s="125"/>
      <c r="J115" s="120"/>
      <c r="K115" s="125"/>
      <c r="L115" s="120"/>
      <c r="M115" s="120"/>
      <c r="N115" s="123"/>
      <c r="O115" s="122"/>
      <c r="P115" s="125"/>
      <c r="Q115" s="125"/>
      <c r="R115" s="125"/>
      <c r="S115" s="125"/>
      <c r="T115" s="122"/>
      <c r="U115" s="125"/>
      <c r="V115" s="125"/>
      <c r="W115" s="122"/>
      <c r="X115" s="126"/>
      <c r="Y115" s="167"/>
    </row>
    <row r="116" spans="1:25" ht="26.25" customHeight="1">
      <c r="A116" s="118"/>
      <c r="B116" s="119"/>
      <c r="C116" s="120"/>
      <c r="D116" s="121"/>
      <c r="E116" s="122"/>
      <c r="F116" s="122"/>
      <c r="G116" s="123"/>
      <c r="H116" s="124"/>
      <c r="I116" s="125"/>
      <c r="J116" s="120"/>
      <c r="K116" s="125"/>
      <c r="L116" s="120"/>
      <c r="M116" s="120"/>
      <c r="N116" s="123"/>
      <c r="O116" s="122"/>
      <c r="P116" s="125"/>
      <c r="Q116" s="125"/>
      <c r="R116" s="125"/>
      <c r="S116" s="125"/>
      <c r="T116" s="122"/>
      <c r="U116" s="125"/>
      <c r="V116" s="125"/>
      <c r="W116" s="122"/>
      <c r="X116" s="126"/>
      <c r="Y116" s="167"/>
    </row>
    <row r="117" spans="1:25" ht="26.25" customHeight="1">
      <c r="A117" s="118"/>
      <c r="B117" s="119"/>
      <c r="C117" s="120"/>
      <c r="D117" s="121"/>
      <c r="E117" s="122"/>
      <c r="F117" s="122"/>
      <c r="G117" s="123"/>
      <c r="H117" s="124"/>
      <c r="I117" s="125"/>
      <c r="J117" s="120"/>
      <c r="K117" s="125"/>
      <c r="L117" s="120"/>
      <c r="M117" s="120"/>
      <c r="N117" s="123"/>
      <c r="O117" s="122"/>
      <c r="P117" s="125"/>
      <c r="Q117" s="125"/>
      <c r="R117" s="125"/>
      <c r="S117" s="125"/>
      <c r="T117" s="122"/>
      <c r="U117" s="125"/>
      <c r="V117" s="125"/>
      <c r="W117" s="122"/>
      <c r="X117" s="126"/>
      <c r="Y117" s="167"/>
    </row>
    <row r="118" spans="1:25" ht="26.25" customHeight="1">
      <c r="A118" s="118"/>
      <c r="B118" s="119"/>
      <c r="C118" s="120"/>
      <c r="D118" s="121"/>
      <c r="E118" s="122"/>
      <c r="F118" s="122"/>
      <c r="G118" s="123"/>
      <c r="H118" s="124"/>
      <c r="I118" s="125"/>
      <c r="J118" s="120"/>
      <c r="K118" s="125"/>
      <c r="L118" s="120"/>
      <c r="M118" s="120"/>
      <c r="N118" s="123"/>
      <c r="O118" s="122"/>
      <c r="P118" s="125"/>
      <c r="Q118" s="125"/>
      <c r="R118" s="125"/>
      <c r="S118" s="125"/>
      <c r="T118" s="122"/>
      <c r="U118" s="125"/>
      <c r="V118" s="125"/>
      <c r="W118" s="122"/>
      <c r="X118" s="126"/>
      <c r="Y118" s="167"/>
    </row>
    <row r="119" spans="1:25" ht="26.25" customHeight="1">
      <c r="A119" s="118"/>
      <c r="B119" s="119"/>
      <c r="C119" s="120"/>
      <c r="D119" s="121"/>
      <c r="E119" s="122"/>
      <c r="F119" s="122"/>
      <c r="G119" s="123"/>
      <c r="H119" s="124"/>
      <c r="I119" s="125"/>
      <c r="J119" s="120"/>
      <c r="K119" s="125"/>
      <c r="L119" s="120"/>
      <c r="M119" s="120"/>
      <c r="N119" s="123"/>
      <c r="O119" s="122"/>
      <c r="P119" s="125"/>
      <c r="Q119" s="125"/>
      <c r="R119" s="125"/>
      <c r="S119" s="125"/>
      <c r="T119" s="122"/>
      <c r="U119" s="125"/>
      <c r="V119" s="125"/>
      <c r="W119" s="122"/>
      <c r="X119" s="126"/>
      <c r="Y119" s="167"/>
    </row>
    <row r="120" spans="1:25" ht="26.25" customHeight="1">
      <c r="A120" s="118"/>
      <c r="B120" s="119"/>
      <c r="C120" s="120"/>
      <c r="D120" s="121"/>
      <c r="E120" s="122"/>
      <c r="F120" s="122"/>
      <c r="G120" s="123"/>
      <c r="H120" s="124"/>
      <c r="I120" s="125"/>
      <c r="J120" s="120"/>
      <c r="K120" s="125"/>
      <c r="L120" s="120"/>
      <c r="M120" s="120"/>
      <c r="N120" s="123"/>
      <c r="O120" s="122"/>
      <c r="P120" s="125"/>
      <c r="Q120" s="125"/>
      <c r="R120" s="125"/>
      <c r="S120" s="125"/>
      <c r="T120" s="122"/>
      <c r="U120" s="125"/>
      <c r="V120" s="125"/>
      <c r="W120" s="122"/>
      <c r="X120" s="126"/>
      <c r="Y120" s="167"/>
    </row>
    <row r="121" spans="1:25" ht="26.25" customHeight="1">
      <c r="A121" s="118"/>
      <c r="B121" s="119"/>
      <c r="C121" s="120"/>
      <c r="D121" s="121"/>
      <c r="E121" s="122"/>
      <c r="F121" s="122"/>
      <c r="G121" s="123"/>
      <c r="H121" s="124"/>
      <c r="I121" s="125"/>
      <c r="J121" s="120"/>
      <c r="K121" s="125"/>
      <c r="L121" s="120"/>
      <c r="M121" s="120"/>
      <c r="N121" s="123"/>
      <c r="O121" s="122"/>
      <c r="P121" s="125"/>
      <c r="Q121" s="125"/>
      <c r="R121" s="125"/>
      <c r="S121" s="125"/>
      <c r="T121" s="122"/>
      <c r="U121" s="125"/>
      <c r="V121" s="125"/>
      <c r="W121" s="122"/>
      <c r="X121" s="126"/>
      <c r="Y121" s="167"/>
    </row>
    <row r="122" spans="1:25" ht="26.25" customHeight="1">
      <c r="A122" s="118"/>
      <c r="B122" s="119"/>
      <c r="C122" s="120"/>
      <c r="D122" s="121"/>
      <c r="E122" s="122"/>
      <c r="F122" s="122"/>
      <c r="G122" s="123"/>
      <c r="H122" s="124"/>
      <c r="I122" s="125"/>
      <c r="J122" s="120"/>
      <c r="K122" s="125"/>
      <c r="L122" s="120"/>
      <c r="M122" s="120"/>
      <c r="N122" s="123"/>
      <c r="O122" s="122"/>
      <c r="P122" s="125"/>
      <c r="Q122" s="125"/>
      <c r="R122" s="125"/>
      <c r="S122" s="125"/>
      <c r="T122" s="122"/>
      <c r="U122" s="125"/>
      <c r="V122" s="125"/>
      <c r="W122" s="122"/>
      <c r="X122" s="126"/>
      <c r="Y122" s="167"/>
    </row>
    <row r="123" spans="1:25" ht="26.25" customHeight="1">
      <c r="A123" s="118"/>
      <c r="B123" s="119"/>
      <c r="C123" s="120"/>
      <c r="D123" s="121"/>
      <c r="E123" s="122"/>
      <c r="F123" s="122"/>
      <c r="G123" s="123"/>
      <c r="H123" s="124"/>
      <c r="I123" s="125"/>
      <c r="J123" s="120"/>
      <c r="K123" s="125"/>
      <c r="L123" s="120"/>
      <c r="M123" s="120"/>
      <c r="N123" s="123"/>
      <c r="O123" s="122"/>
      <c r="P123" s="125"/>
      <c r="Q123" s="125"/>
      <c r="R123" s="125"/>
      <c r="S123" s="125"/>
      <c r="T123" s="122"/>
      <c r="U123" s="125"/>
      <c r="V123" s="125"/>
      <c r="W123" s="122"/>
      <c r="X123" s="126"/>
      <c r="Y123" s="167"/>
    </row>
    <row r="124" spans="1:25" ht="26.25" customHeight="1">
      <c r="A124" s="118"/>
      <c r="B124" s="119"/>
      <c r="C124" s="120"/>
      <c r="D124" s="121"/>
      <c r="E124" s="122"/>
      <c r="F124" s="122"/>
      <c r="G124" s="123"/>
      <c r="H124" s="124"/>
      <c r="I124" s="125"/>
      <c r="J124" s="120"/>
      <c r="K124" s="125"/>
      <c r="L124" s="120"/>
      <c r="M124" s="120"/>
      <c r="N124" s="123"/>
      <c r="O124" s="122"/>
      <c r="P124" s="125"/>
      <c r="Q124" s="125"/>
      <c r="R124" s="125"/>
      <c r="S124" s="125"/>
      <c r="T124" s="122"/>
      <c r="U124" s="125"/>
      <c r="V124" s="125"/>
      <c r="W124" s="122"/>
      <c r="X124" s="126"/>
      <c r="Y124" s="167"/>
    </row>
    <row r="125" spans="1:25" ht="26.25" customHeight="1">
      <c r="A125" s="118"/>
      <c r="B125" s="119"/>
      <c r="C125" s="120"/>
      <c r="D125" s="121"/>
      <c r="E125" s="122"/>
      <c r="F125" s="122"/>
      <c r="G125" s="123"/>
      <c r="H125" s="124"/>
      <c r="I125" s="125"/>
      <c r="J125" s="120"/>
      <c r="K125" s="125"/>
      <c r="L125" s="120"/>
      <c r="M125" s="120"/>
      <c r="N125" s="123"/>
      <c r="O125" s="122"/>
      <c r="P125" s="125"/>
      <c r="Q125" s="125"/>
      <c r="R125" s="125"/>
      <c r="S125" s="125"/>
      <c r="T125" s="122"/>
      <c r="U125" s="125"/>
      <c r="V125" s="125"/>
      <c r="W125" s="122"/>
      <c r="X125" s="126"/>
      <c r="Y125" s="167"/>
    </row>
    <row r="126" spans="1:25" ht="26.25" customHeight="1">
      <c r="A126" s="118"/>
      <c r="B126" s="119"/>
      <c r="C126" s="120"/>
      <c r="D126" s="121"/>
      <c r="E126" s="122"/>
      <c r="F126" s="122"/>
      <c r="G126" s="123"/>
      <c r="H126" s="124"/>
      <c r="I126" s="125"/>
      <c r="J126" s="120"/>
      <c r="K126" s="125"/>
      <c r="L126" s="120"/>
      <c r="M126" s="120"/>
      <c r="N126" s="123"/>
      <c r="O126" s="122"/>
      <c r="P126" s="125"/>
      <c r="Q126" s="125"/>
      <c r="R126" s="125"/>
      <c r="S126" s="125"/>
      <c r="T126" s="122"/>
      <c r="U126" s="125"/>
      <c r="V126" s="125"/>
      <c r="W126" s="122"/>
      <c r="X126" s="126"/>
      <c r="Y126" s="167"/>
    </row>
    <row r="127" spans="1:25" ht="26.25" customHeight="1">
      <c r="A127" s="118"/>
      <c r="B127" s="119"/>
      <c r="C127" s="120"/>
      <c r="D127" s="121"/>
      <c r="E127" s="122"/>
      <c r="F127" s="122"/>
      <c r="G127" s="123"/>
      <c r="H127" s="124"/>
      <c r="I127" s="125"/>
      <c r="J127" s="120"/>
      <c r="K127" s="125"/>
      <c r="L127" s="120"/>
      <c r="M127" s="120"/>
      <c r="N127" s="123"/>
      <c r="O127" s="122"/>
      <c r="P127" s="125"/>
      <c r="Q127" s="125"/>
      <c r="R127" s="125"/>
      <c r="S127" s="125"/>
      <c r="T127" s="122"/>
      <c r="U127" s="125"/>
      <c r="V127" s="125"/>
      <c r="W127" s="122"/>
      <c r="X127" s="126"/>
      <c r="Y127" s="167"/>
    </row>
    <row r="128" spans="1:25" ht="26.25" customHeight="1">
      <c r="A128" s="118"/>
      <c r="B128" s="119"/>
      <c r="C128" s="120"/>
      <c r="D128" s="121"/>
      <c r="E128" s="122"/>
      <c r="F128" s="122"/>
      <c r="G128" s="123"/>
      <c r="H128" s="124"/>
      <c r="I128" s="125"/>
      <c r="J128" s="120"/>
      <c r="K128" s="125"/>
      <c r="L128" s="120"/>
      <c r="M128" s="120"/>
      <c r="N128" s="123"/>
      <c r="O128" s="122"/>
      <c r="P128" s="125"/>
      <c r="Q128" s="125"/>
      <c r="R128" s="125"/>
      <c r="S128" s="125"/>
      <c r="T128" s="122"/>
      <c r="U128" s="125"/>
      <c r="V128" s="125"/>
      <c r="W128" s="122"/>
      <c r="X128" s="126"/>
      <c r="Y128" s="167"/>
    </row>
    <row r="129" spans="1:25" ht="26.25" customHeight="1">
      <c r="A129" s="118"/>
      <c r="B129" s="119"/>
      <c r="C129" s="120"/>
      <c r="D129" s="121"/>
      <c r="E129" s="122"/>
      <c r="F129" s="122"/>
      <c r="G129" s="123"/>
      <c r="H129" s="124"/>
      <c r="I129" s="125"/>
      <c r="J129" s="120"/>
      <c r="K129" s="125"/>
      <c r="L129" s="120"/>
      <c r="M129" s="120"/>
      <c r="N129" s="123"/>
      <c r="O129" s="122"/>
      <c r="P129" s="125"/>
      <c r="Q129" s="125"/>
      <c r="R129" s="125"/>
      <c r="S129" s="125"/>
      <c r="T129" s="122"/>
      <c r="U129" s="125"/>
      <c r="V129" s="125"/>
      <c r="W129" s="122"/>
      <c r="X129" s="126"/>
      <c r="Y129" s="167"/>
    </row>
    <row r="130" spans="1:25" ht="26.25" customHeight="1">
      <c r="A130" s="118"/>
      <c r="B130" s="119"/>
      <c r="C130" s="120"/>
      <c r="D130" s="121"/>
      <c r="E130" s="122"/>
      <c r="F130" s="122"/>
      <c r="G130" s="123"/>
      <c r="H130" s="124"/>
      <c r="I130" s="125"/>
      <c r="J130" s="120"/>
      <c r="K130" s="125"/>
      <c r="L130" s="120"/>
      <c r="M130" s="120"/>
      <c r="N130" s="123"/>
      <c r="O130" s="122"/>
      <c r="P130" s="125"/>
      <c r="Q130" s="125"/>
      <c r="R130" s="125"/>
      <c r="S130" s="125"/>
      <c r="T130" s="122"/>
      <c r="U130" s="125"/>
      <c r="V130" s="125"/>
      <c r="W130" s="122"/>
      <c r="X130" s="126"/>
      <c r="Y130" s="167"/>
    </row>
    <row r="131" spans="1:25" ht="26.25" customHeight="1">
      <c r="A131" s="118"/>
      <c r="B131" s="119"/>
      <c r="C131" s="120"/>
      <c r="D131" s="121"/>
      <c r="E131" s="122"/>
      <c r="F131" s="122"/>
      <c r="G131" s="123"/>
      <c r="H131" s="124"/>
      <c r="I131" s="125"/>
      <c r="J131" s="120"/>
      <c r="K131" s="125"/>
      <c r="L131" s="120"/>
      <c r="M131" s="120"/>
      <c r="N131" s="123"/>
      <c r="O131" s="122"/>
      <c r="P131" s="125"/>
      <c r="Q131" s="125"/>
      <c r="R131" s="125"/>
      <c r="S131" s="125"/>
      <c r="T131" s="122"/>
      <c r="U131" s="125"/>
      <c r="V131" s="125"/>
      <c r="W131" s="122"/>
      <c r="X131" s="126"/>
      <c r="Y131" s="167"/>
    </row>
    <row r="132" spans="1:25" ht="26.25" customHeight="1">
      <c r="A132" s="118"/>
      <c r="B132" s="119"/>
      <c r="C132" s="120"/>
      <c r="D132" s="121"/>
      <c r="E132" s="122"/>
      <c r="F132" s="122"/>
      <c r="G132" s="123"/>
      <c r="H132" s="124"/>
      <c r="I132" s="125"/>
      <c r="J132" s="120"/>
      <c r="K132" s="125"/>
      <c r="L132" s="120"/>
      <c r="M132" s="120"/>
      <c r="N132" s="123"/>
      <c r="O132" s="122"/>
      <c r="P132" s="125"/>
      <c r="Q132" s="125"/>
      <c r="R132" s="125"/>
      <c r="S132" s="125"/>
      <c r="T132" s="122"/>
      <c r="U132" s="125"/>
      <c r="V132" s="125"/>
      <c r="W132" s="122"/>
      <c r="X132" s="126"/>
      <c r="Y132" s="167"/>
    </row>
    <row r="133" spans="1:25" ht="26.25" customHeight="1">
      <c r="A133" s="118"/>
      <c r="B133" s="119"/>
      <c r="C133" s="120"/>
      <c r="D133" s="121"/>
      <c r="E133" s="122"/>
      <c r="F133" s="122"/>
      <c r="G133" s="123"/>
      <c r="H133" s="124"/>
      <c r="I133" s="125"/>
      <c r="J133" s="120"/>
      <c r="K133" s="125"/>
      <c r="L133" s="120"/>
      <c r="M133" s="120"/>
      <c r="N133" s="123"/>
      <c r="O133" s="122"/>
      <c r="P133" s="125"/>
      <c r="Q133" s="125"/>
      <c r="R133" s="125"/>
      <c r="S133" s="125"/>
      <c r="T133" s="122"/>
      <c r="U133" s="125"/>
      <c r="V133" s="125"/>
      <c r="W133" s="122"/>
      <c r="X133" s="126"/>
      <c r="Y133" s="167"/>
    </row>
    <row r="134" spans="1:25" ht="26.25" customHeight="1">
      <c r="A134" s="118"/>
      <c r="B134" s="119"/>
      <c r="C134" s="120"/>
      <c r="D134" s="121"/>
      <c r="E134" s="122"/>
      <c r="F134" s="122"/>
      <c r="G134" s="123"/>
      <c r="H134" s="124"/>
      <c r="I134" s="125"/>
      <c r="J134" s="120"/>
      <c r="K134" s="125"/>
      <c r="L134" s="120"/>
      <c r="M134" s="120"/>
      <c r="N134" s="123"/>
      <c r="O134" s="122"/>
      <c r="P134" s="125"/>
      <c r="Q134" s="125"/>
      <c r="R134" s="125"/>
      <c r="S134" s="125"/>
      <c r="T134" s="122"/>
      <c r="U134" s="125"/>
      <c r="V134" s="125"/>
      <c r="W134" s="122"/>
      <c r="X134" s="126"/>
      <c r="Y134" s="167"/>
    </row>
    <row r="135" spans="1:25" ht="26.25" customHeight="1">
      <c r="A135" s="118"/>
      <c r="B135" s="119"/>
      <c r="C135" s="120"/>
      <c r="D135" s="121"/>
      <c r="E135" s="122"/>
      <c r="F135" s="122"/>
      <c r="G135" s="123"/>
      <c r="H135" s="124"/>
      <c r="I135" s="125"/>
      <c r="J135" s="120"/>
      <c r="K135" s="125"/>
      <c r="L135" s="120"/>
      <c r="M135" s="120"/>
      <c r="N135" s="123"/>
      <c r="O135" s="122"/>
      <c r="P135" s="125"/>
      <c r="Q135" s="125"/>
      <c r="R135" s="125"/>
      <c r="S135" s="125"/>
      <c r="T135" s="122"/>
      <c r="U135" s="125"/>
      <c r="V135" s="125"/>
      <c r="W135" s="122"/>
      <c r="X135" s="126"/>
      <c r="Y135" s="167"/>
    </row>
    <row r="136" spans="1:25" ht="26.25" customHeight="1">
      <c r="A136" s="118"/>
      <c r="B136" s="119"/>
      <c r="C136" s="120"/>
      <c r="D136" s="121"/>
      <c r="E136" s="122"/>
      <c r="F136" s="122"/>
      <c r="G136" s="123"/>
      <c r="H136" s="124"/>
      <c r="I136" s="125"/>
      <c r="J136" s="120"/>
      <c r="K136" s="125"/>
      <c r="L136" s="120"/>
      <c r="M136" s="120"/>
      <c r="N136" s="123"/>
      <c r="O136" s="122"/>
      <c r="P136" s="125"/>
      <c r="Q136" s="125"/>
      <c r="R136" s="125"/>
      <c r="S136" s="125"/>
      <c r="T136" s="122"/>
      <c r="U136" s="125"/>
      <c r="V136" s="125"/>
      <c r="W136" s="122"/>
      <c r="X136" s="126"/>
      <c r="Y136" s="167"/>
    </row>
    <row r="137" spans="1:25" ht="26.25" customHeight="1">
      <c r="A137" s="118"/>
      <c r="B137" s="119"/>
      <c r="C137" s="120"/>
      <c r="D137" s="121"/>
      <c r="E137" s="122"/>
      <c r="F137" s="122"/>
      <c r="G137" s="123"/>
      <c r="H137" s="124"/>
      <c r="I137" s="125"/>
      <c r="J137" s="120"/>
      <c r="K137" s="125"/>
      <c r="L137" s="120"/>
      <c r="M137" s="120"/>
      <c r="N137" s="123"/>
      <c r="O137" s="122"/>
      <c r="P137" s="125"/>
      <c r="Q137" s="125"/>
      <c r="R137" s="125"/>
      <c r="S137" s="125"/>
      <c r="T137" s="122"/>
      <c r="U137" s="125"/>
      <c r="V137" s="125"/>
      <c r="W137" s="122"/>
      <c r="X137" s="126"/>
      <c r="Y137" s="167"/>
    </row>
    <row r="138" spans="1:25" ht="26.25" customHeight="1">
      <c r="A138" s="118"/>
      <c r="B138" s="119"/>
      <c r="C138" s="120"/>
      <c r="D138" s="121"/>
      <c r="E138" s="122"/>
      <c r="F138" s="122"/>
      <c r="G138" s="123"/>
      <c r="H138" s="124"/>
      <c r="I138" s="125"/>
      <c r="J138" s="120"/>
      <c r="K138" s="125"/>
      <c r="L138" s="120"/>
      <c r="M138" s="120"/>
      <c r="N138" s="123"/>
      <c r="O138" s="122"/>
      <c r="P138" s="125"/>
      <c r="Q138" s="125"/>
      <c r="R138" s="125"/>
      <c r="S138" s="125"/>
      <c r="T138" s="122"/>
      <c r="U138" s="125"/>
      <c r="V138" s="125"/>
      <c r="W138" s="122"/>
      <c r="X138" s="126"/>
      <c r="Y138" s="167"/>
    </row>
    <row r="139" spans="1:25" ht="26.25" customHeight="1">
      <c r="A139" s="118"/>
      <c r="B139" s="119"/>
      <c r="C139" s="120"/>
      <c r="D139" s="121"/>
      <c r="E139" s="122"/>
      <c r="F139" s="122"/>
      <c r="G139" s="123"/>
      <c r="H139" s="124"/>
      <c r="I139" s="125"/>
      <c r="J139" s="120"/>
      <c r="K139" s="125"/>
      <c r="L139" s="120"/>
      <c r="M139" s="120"/>
      <c r="N139" s="123"/>
      <c r="O139" s="122"/>
      <c r="P139" s="125"/>
      <c r="Q139" s="125"/>
      <c r="R139" s="125"/>
      <c r="S139" s="125"/>
      <c r="T139" s="122"/>
      <c r="U139" s="125"/>
      <c r="V139" s="125"/>
      <c r="W139" s="122"/>
      <c r="X139" s="126"/>
      <c r="Y139" s="167"/>
    </row>
    <row r="140" spans="1:25" ht="26.25" customHeight="1">
      <c r="A140" s="118"/>
      <c r="B140" s="119"/>
      <c r="C140" s="120"/>
      <c r="D140" s="121"/>
      <c r="E140" s="122"/>
      <c r="F140" s="122"/>
      <c r="G140" s="123"/>
      <c r="H140" s="124"/>
      <c r="I140" s="125"/>
      <c r="J140" s="120"/>
      <c r="K140" s="125"/>
      <c r="L140" s="120"/>
      <c r="M140" s="120"/>
      <c r="N140" s="123"/>
      <c r="O140" s="122"/>
      <c r="P140" s="125"/>
      <c r="Q140" s="125"/>
      <c r="R140" s="125"/>
      <c r="S140" s="125"/>
      <c r="T140" s="122"/>
      <c r="U140" s="125"/>
      <c r="V140" s="125"/>
      <c r="W140" s="122"/>
      <c r="X140" s="126"/>
      <c r="Y140" s="167"/>
    </row>
    <row r="141" spans="1:25" ht="26.25" customHeight="1">
      <c r="A141" s="118"/>
      <c r="B141" s="119"/>
      <c r="C141" s="120"/>
      <c r="D141" s="121"/>
      <c r="E141" s="122"/>
      <c r="F141" s="122"/>
      <c r="G141" s="123"/>
      <c r="H141" s="124"/>
      <c r="I141" s="125"/>
      <c r="J141" s="120"/>
      <c r="K141" s="125"/>
      <c r="L141" s="120"/>
      <c r="M141" s="120"/>
      <c r="N141" s="123"/>
      <c r="O141" s="122"/>
      <c r="P141" s="125"/>
      <c r="Q141" s="125"/>
      <c r="R141" s="125"/>
      <c r="S141" s="125"/>
      <c r="T141" s="122"/>
      <c r="U141" s="125"/>
      <c r="V141" s="125"/>
      <c r="W141" s="122"/>
      <c r="X141" s="126"/>
      <c r="Y141" s="167"/>
    </row>
    <row r="142" spans="1:25" ht="26.25" customHeight="1">
      <c r="A142" s="118"/>
      <c r="B142" s="119"/>
      <c r="C142" s="120"/>
      <c r="D142" s="121"/>
      <c r="E142" s="122"/>
      <c r="F142" s="122"/>
      <c r="G142" s="123"/>
      <c r="H142" s="124"/>
      <c r="I142" s="125"/>
      <c r="J142" s="120"/>
      <c r="K142" s="125"/>
      <c r="L142" s="120"/>
      <c r="M142" s="120"/>
      <c r="N142" s="123"/>
      <c r="O142" s="122"/>
      <c r="P142" s="125"/>
      <c r="Q142" s="125"/>
      <c r="R142" s="125"/>
      <c r="S142" s="125"/>
      <c r="T142" s="122"/>
      <c r="U142" s="125"/>
      <c r="V142" s="125"/>
      <c r="W142" s="122"/>
      <c r="X142" s="126"/>
      <c r="Y142" s="167"/>
    </row>
    <row r="143" spans="1:25" ht="26.25" customHeight="1">
      <c r="A143" s="118"/>
      <c r="B143" s="119"/>
      <c r="C143" s="120"/>
      <c r="D143" s="121"/>
      <c r="E143" s="122"/>
      <c r="F143" s="122"/>
      <c r="G143" s="123"/>
      <c r="H143" s="124"/>
      <c r="I143" s="125"/>
      <c r="J143" s="120"/>
      <c r="K143" s="125"/>
      <c r="L143" s="120"/>
      <c r="M143" s="120"/>
      <c r="N143" s="123"/>
      <c r="O143" s="122"/>
      <c r="P143" s="125"/>
      <c r="Q143" s="125"/>
      <c r="R143" s="125"/>
      <c r="S143" s="125"/>
      <c r="T143" s="122"/>
      <c r="U143" s="125"/>
      <c r="V143" s="125"/>
      <c r="W143" s="122"/>
      <c r="X143" s="126"/>
      <c r="Y143" s="167"/>
    </row>
    <row r="144" spans="1:25" ht="26.25" customHeight="1">
      <c r="A144" s="118"/>
      <c r="B144" s="119"/>
      <c r="C144" s="120"/>
      <c r="D144" s="121"/>
      <c r="E144" s="122"/>
      <c r="F144" s="122"/>
      <c r="G144" s="123"/>
      <c r="H144" s="124"/>
      <c r="I144" s="125"/>
      <c r="J144" s="120"/>
      <c r="K144" s="125"/>
      <c r="L144" s="120"/>
      <c r="M144" s="120"/>
      <c r="N144" s="123"/>
      <c r="O144" s="122"/>
      <c r="P144" s="125"/>
      <c r="Q144" s="125"/>
      <c r="R144" s="125"/>
      <c r="S144" s="125"/>
      <c r="T144" s="122"/>
      <c r="U144" s="125"/>
      <c r="V144" s="125"/>
      <c r="W144" s="122"/>
      <c r="X144" s="126"/>
      <c r="Y144" s="167"/>
    </row>
    <row r="145" spans="1:25" ht="26.25" customHeight="1">
      <c r="A145" s="118"/>
      <c r="B145" s="119"/>
      <c r="C145" s="120"/>
      <c r="D145" s="121"/>
      <c r="E145" s="122"/>
      <c r="F145" s="122"/>
      <c r="G145" s="123"/>
      <c r="H145" s="124"/>
      <c r="I145" s="125"/>
      <c r="J145" s="120"/>
      <c r="K145" s="125"/>
      <c r="L145" s="120"/>
      <c r="M145" s="120"/>
      <c r="N145" s="123"/>
      <c r="O145" s="122"/>
      <c r="P145" s="125"/>
      <c r="Q145" s="125"/>
      <c r="R145" s="125"/>
      <c r="S145" s="125"/>
      <c r="T145" s="122"/>
      <c r="U145" s="125"/>
      <c r="V145" s="125"/>
      <c r="W145" s="122"/>
      <c r="X145" s="126"/>
      <c r="Y145" s="167"/>
    </row>
    <row r="146" spans="1:25" ht="26.25" customHeight="1">
      <c r="A146" s="118"/>
      <c r="B146" s="119"/>
      <c r="C146" s="120"/>
      <c r="D146" s="121"/>
      <c r="E146" s="122"/>
      <c r="F146" s="122"/>
      <c r="G146" s="123"/>
      <c r="H146" s="124"/>
      <c r="I146" s="125"/>
      <c r="J146" s="120"/>
      <c r="K146" s="125"/>
      <c r="L146" s="120"/>
      <c r="M146" s="120"/>
      <c r="N146" s="123"/>
      <c r="O146" s="122"/>
      <c r="P146" s="125"/>
      <c r="Q146" s="125"/>
      <c r="R146" s="125"/>
      <c r="S146" s="125"/>
      <c r="T146" s="122"/>
      <c r="U146" s="125"/>
      <c r="V146" s="125"/>
      <c r="W146" s="122"/>
      <c r="X146" s="126"/>
      <c r="Y146" s="167"/>
    </row>
    <row r="147" spans="1:25" ht="26.25" customHeight="1">
      <c r="A147" s="118"/>
      <c r="B147" s="119"/>
      <c r="C147" s="120"/>
      <c r="D147" s="121"/>
      <c r="E147" s="122"/>
      <c r="F147" s="122"/>
      <c r="G147" s="123"/>
      <c r="H147" s="124"/>
      <c r="I147" s="125"/>
      <c r="J147" s="120"/>
      <c r="K147" s="125"/>
      <c r="L147" s="120"/>
      <c r="M147" s="120"/>
      <c r="N147" s="123"/>
      <c r="O147" s="122"/>
      <c r="P147" s="125"/>
      <c r="Q147" s="125"/>
      <c r="R147" s="125"/>
      <c r="S147" s="125"/>
      <c r="T147" s="122"/>
      <c r="U147" s="125"/>
      <c r="V147" s="125"/>
      <c r="W147" s="122"/>
      <c r="X147" s="126"/>
      <c r="Y147" s="167"/>
    </row>
    <row r="148" spans="1:25" ht="26.25" customHeight="1">
      <c r="A148" s="118"/>
      <c r="B148" s="119"/>
      <c r="C148" s="120"/>
      <c r="D148" s="121"/>
      <c r="E148" s="122"/>
      <c r="F148" s="122"/>
      <c r="G148" s="123"/>
      <c r="H148" s="124"/>
      <c r="I148" s="125"/>
      <c r="J148" s="120"/>
      <c r="K148" s="125"/>
      <c r="L148" s="120"/>
      <c r="M148" s="120"/>
      <c r="N148" s="123"/>
      <c r="O148" s="122"/>
      <c r="P148" s="125"/>
      <c r="Q148" s="125"/>
      <c r="R148" s="125"/>
      <c r="S148" s="125"/>
      <c r="T148" s="122"/>
      <c r="U148" s="125"/>
      <c r="V148" s="125"/>
      <c r="W148" s="122"/>
      <c r="X148" s="126"/>
      <c r="Y148" s="167"/>
    </row>
    <row r="149" spans="1:25" ht="26.25" customHeight="1">
      <c r="A149" s="118"/>
      <c r="B149" s="119"/>
      <c r="C149" s="120"/>
      <c r="D149" s="121"/>
      <c r="E149" s="122"/>
      <c r="F149" s="122"/>
      <c r="G149" s="123"/>
      <c r="H149" s="124"/>
      <c r="I149" s="125"/>
      <c r="J149" s="120"/>
      <c r="K149" s="125"/>
      <c r="L149" s="120"/>
      <c r="M149" s="120"/>
      <c r="N149" s="123"/>
      <c r="O149" s="122"/>
      <c r="P149" s="125"/>
      <c r="Q149" s="125"/>
      <c r="R149" s="125"/>
      <c r="S149" s="125"/>
      <c r="T149" s="122"/>
      <c r="U149" s="125"/>
      <c r="V149" s="125"/>
      <c r="W149" s="122"/>
      <c r="X149" s="126"/>
      <c r="Y149" s="167"/>
    </row>
    <row r="150" spans="1:25" ht="26.25" customHeight="1">
      <c r="A150" s="118"/>
      <c r="B150" s="119"/>
      <c r="C150" s="120"/>
      <c r="D150" s="121"/>
      <c r="E150" s="122"/>
      <c r="F150" s="122"/>
      <c r="G150" s="123"/>
      <c r="H150" s="124"/>
      <c r="I150" s="125"/>
      <c r="J150" s="120"/>
      <c r="K150" s="125"/>
      <c r="L150" s="120"/>
      <c r="M150" s="120"/>
      <c r="N150" s="123"/>
      <c r="O150" s="122"/>
      <c r="P150" s="125"/>
      <c r="Q150" s="125"/>
      <c r="R150" s="125"/>
      <c r="S150" s="125"/>
      <c r="T150" s="122"/>
      <c r="U150" s="125"/>
      <c r="V150" s="125"/>
      <c r="W150" s="122"/>
      <c r="X150" s="126"/>
      <c r="Y150" s="167"/>
    </row>
    <row r="151" spans="1:25" ht="26.25" customHeight="1">
      <c r="A151" s="118"/>
      <c r="B151" s="119"/>
      <c r="C151" s="120"/>
      <c r="D151" s="121"/>
      <c r="E151" s="122"/>
      <c r="F151" s="122"/>
      <c r="G151" s="123"/>
      <c r="H151" s="124"/>
      <c r="I151" s="125"/>
      <c r="J151" s="120"/>
      <c r="K151" s="125"/>
      <c r="L151" s="120"/>
      <c r="M151" s="120"/>
      <c r="N151" s="123"/>
      <c r="O151" s="122"/>
      <c r="P151" s="125"/>
      <c r="Q151" s="125"/>
      <c r="R151" s="125"/>
      <c r="S151" s="125"/>
      <c r="T151" s="122"/>
      <c r="U151" s="125"/>
      <c r="V151" s="125"/>
      <c r="W151" s="122"/>
      <c r="X151" s="126"/>
      <c r="Y151" s="167"/>
    </row>
    <row r="152" spans="1:25" ht="26.25" customHeight="1">
      <c r="A152" s="118"/>
      <c r="B152" s="119"/>
      <c r="C152" s="120"/>
      <c r="D152" s="121"/>
      <c r="E152" s="122"/>
      <c r="F152" s="122"/>
      <c r="G152" s="123"/>
      <c r="H152" s="124"/>
      <c r="I152" s="125"/>
      <c r="J152" s="120"/>
      <c r="K152" s="125"/>
      <c r="L152" s="120"/>
      <c r="M152" s="120"/>
      <c r="N152" s="123"/>
      <c r="O152" s="122"/>
      <c r="P152" s="125"/>
      <c r="Q152" s="125"/>
      <c r="R152" s="125"/>
      <c r="S152" s="125"/>
      <c r="T152" s="122"/>
      <c r="U152" s="125"/>
      <c r="V152" s="125"/>
      <c r="W152" s="122"/>
      <c r="X152" s="126"/>
      <c r="Y152" s="167"/>
    </row>
    <row r="153" spans="1:25" ht="26.25" customHeight="1">
      <c r="A153" s="118"/>
      <c r="B153" s="119"/>
      <c r="C153" s="120"/>
      <c r="D153" s="121"/>
      <c r="E153" s="122"/>
      <c r="F153" s="122"/>
      <c r="G153" s="123"/>
      <c r="H153" s="124"/>
      <c r="I153" s="125"/>
      <c r="J153" s="120"/>
      <c r="K153" s="125"/>
      <c r="L153" s="120"/>
      <c r="M153" s="120"/>
      <c r="N153" s="123"/>
      <c r="O153" s="122"/>
      <c r="P153" s="125"/>
      <c r="Q153" s="125"/>
      <c r="R153" s="125"/>
      <c r="S153" s="125"/>
      <c r="T153" s="122"/>
      <c r="U153" s="125"/>
      <c r="V153" s="125"/>
      <c r="W153" s="122"/>
      <c r="X153" s="126"/>
      <c r="Y153" s="167"/>
    </row>
    <row r="154" spans="1:25" ht="26.25" customHeight="1">
      <c r="A154" s="118"/>
      <c r="B154" s="119"/>
      <c r="C154" s="120"/>
      <c r="D154" s="121"/>
      <c r="E154" s="122"/>
      <c r="F154" s="122"/>
      <c r="G154" s="123"/>
      <c r="H154" s="124"/>
      <c r="I154" s="125"/>
      <c r="J154" s="120"/>
      <c r="K154" s="125"/>
      <c r="L154" s="120"/>
      <c r="M154" s="120"/>
      <c r="N154" s="123"/>
      <c r="O154" s="122"/>
      <c r="P154" s="125"/>
      <c r="Q154" s="125"/>
      <c r="R154" s="125"/>
      <c r="S154" s="125"/>
      <c r="T154" s="122"/>
      <c r="U154" s="125"/>
      <c r="V154" s="125"/>
      <c r="W154" s="122"/>
      <c r="X154" s="126"/>
      <c r="Y154" s="167"/>
    </row>
    <row r="155" spans="1:25" ht="26.25" customHeight="1">
      <c r="A155" s="118"/>
      <c r="B155" s="119"/>
      <c r="C155" s="120"/>
      <c r="D155" s="121"/>
      <c r="E155" s="122"/>
      <c r="F155" s="122"/>
      <c r="G155" s="123"/>
      <c r="H155" s="124"/>
      <c r="I155" s="125"/>
      <c r="J155" s="120"/>
      <c r="K155" s="125"/>
      <c r="L155" s="120"/>
      <c r="M155" s="120"/>
      <c r="N155" s="123"/>
      <c r="O155" s="122"/>
      <c r="P155" s="125"/>
      <c r="Q155" s="125"/>
      <c r="R155" s="125"/>
      <c r="S155" s="125"/>
      <c r="T155" s="122"/>
      <c r="U155" s="125"/>
      <c r="V155" s="125"/>
      <c r="W155" s="122"/>
      <c r="X155" s="126"/>
      <c r="Y155" s="167"/>
    </row>
    <row r="156" spans="1:25" ht="26.25" customHeight="1">
      <c r="A156" s="118"/>
      <c r="B156" s="119"/>
      <c r="C156" s="120"/>
      <c r="D156" s="121"/>
      <c r="E156" s="122"/>
      <c r="F156" s="122"/>
      <c r="G156" s="123"/>
      <c r="H156" s="124"/>
      <c r="I156" s="125"/>
      <c r="J156" s="120"/>
      <c r="K156" s="125"/>
      <c r="L156" s="120"/>
      <c r="M156" s="120"/>
      <c r="N156" s="123"/>
      <c r="O156" s="122"/>
      <c r="P156" s="125"/>
      <c r="Q156" s="125"/>
      <c r="R156" s="125"/>
      <c r="S156" s="125"/>
      <c r="T156" s="122"/>
      <c r="U156" s="125"/>
      <c r="V156" s="125"/>
      <c r="W156" s="122"/>
      <c r="X156" s="126"/>
      <c r="Y156" s="167"/>
    </row>
    <row r="157" spans="1:25" ht="26.25" customHeight="1">
      <c r="A157" s="118"/>
      <c r="B157" s="119"/>
      <c r="C157" s="120"/>
      <c r="D157" s="121"/>
      <c r="E157" s="122"/>
      <c r="F157" s="122"/>
      <c r="G157" s="123"/>
      <c r="H157" s="124"/>
      <c r="I157" s="125"/>
      <c r="J157" s="120"/>
      <c r="K157" s="125"/>
      <c r="L157" s="120"/>
      <c r="M157" s="120"/>
      <c r="N157" s="123"/>
      <c r="O157" s="122"/>
      <c r="P157" s="125"/>
      <c r="Q157" s="125"/>
      <c r="R157" s="125"/>
      <c r="S157" s="125"/>
      <c r="T157" s="122"/>
      <c r="U157" s="125"/>
      <c r="V157" s="125"/>
      <c r="W157" s="122"/>
      <c r="X157" s="126"/>
      <c r="Y157" s="167"/>
    </row>
    <row r="158" spans="1:25" ht="26.25" customHeight="1">
      <c r="A158" s="118"/>
      <c r="B158" s="119"/>
      <c r="C158" s="120"/>
      <c r="D158" s="121"/>
      <c r="E158" s="122"/>
      <c r="F158" s="122"/>
      <c r="G158" s="123"/>
      <c r="H158" s="124"/>
      <c r="I158" s="125"/>
      <c r="J158" s="120"/>
      <c r="K158" s="125"/>
      <c r="L158" s="120"/>
      <c r="M158" s="120"/>
      <c r="N158" s="123"/>
      <c r="O158" s="122"/>
      <c r="P158" s="125"/>
      <c r="Q158" s="125"/>
      <c r="R158" s="125"/>
      <c r="S158" s="125"/>
      <c r="T158" s="122"/>
      <c r="U158" s="125"/>
      <c r="V158" s="125"/>
      <c r="W158" s="122"/>
      <c r="X158" s="126"/>
      <c r="Y158" s="167"/>
    </row>
    <row r="159" spans="1:25" ht="26.25" customHeight="1">
      <c r="A159" s="118"/>
      <c r="B159" s="119"/>
      <c r="C159" s="120"/>
      <c r="D159" s="121"/>
      <c r="E159" s="122"/>
      <c r="F159" s="122"/>
      <c r="G159" s="123"/>
      <c r="H159" s="124"/>
      <c r="I159" s="125"/>
      <c r="J159" s="120"/>
      <c r="K159" s="125"/>
      <c r="L159" s="120"/>
      <c r="M159" s="120"/>
      <c r="N159" s="123"/>
      <c r="O159" s="122"/>
      <c r="P159" s="125"/>
      <c r="Q159" s="125"/>
      <c r="R159" s="125"/>
      <c r="S159" s="125"/>
      <c r="T159" s="122"/>
      <c r="U159" s="125"/>
      <c r="V159" s="125"/>
      <c r="W159" s="122"/>
      <c r="X159" s="126"/>
      <c r="Y159" s="167"/>
    </row>
    <row r="160" spans="1:25" ht="26.25" customHeight="1">
      <c r="A160" s="118"/>
      <c r="B160" s="119"/>
      <c r="C160" s="120"/>
      <c r="D160" s="121"/>
      <c r="E160" s="122"/>
      <c r="F160" s="122"/>
      <c r="G160" s="123"/>
      <c r="H160" s="124"/>
      <c r="I160" s="125"/>
      <c r="J160" s="120"/>
      <c r="K160" s="125"/>
      <c r="L160" s="120"/>
      <c r="M160" s="120"/>
      <c r="N160" s="123"/>
      <c r="O160" s="122"/>
      <c r="P160" s="125"/>
      <c r="Q160" s="125"/>
      <c r="R160" s="125"/>
      <c r="S160" s="125"/>
      <c r="T160" s="122"/>
      <c r="U160" s="125"/>
      <c r="V160" s="125"/>
      <c r="W160" s="122"/>
      <c r="X160" s="126"/>
      <c r="Y160" s="167"/>
    </row>
    <row r="161" spans="1:25" ht="26.25" customHeight="1">
      <c r="A161" s="118"/>
      <c r="B161" s="119"/>
      <c r="C161" s="120"/>
      <c r="D161" s="121"/>
      <c r="E161" s="122"/>
      <c r="F161" s="122"/>
      <c r="G161" s="123"/>
      <c r="H161" s="124"/>
      <c r="I161" s="125"/>
      <c r="J161" s="120"/>
      <c r="K161" s="125"/>
      <c r="L161" s="120"/>
      <c r="M161" s="120"/>
      <c r="N161" s="123"/>
      <c r="O161" s="122"/>
      <c r="P161" s="125"/>
      <c r="Q161" s="125"/>
      <c r="R161" s="125"/>
      <c r="S161" s="125"/>
      <c r="T161" s="122"/>
      <c r="U161" s="125"/>
      <c r="V161" s="125"/>
      <c r="W161" s="122"/>
      <c r="X161" s="126"/>
      <c r="Y161" s="167"/>
    </row>
    <row r="162" spans="1:25" ht="26.25" customHeight="1">
      <c r="A162" s="118"/>
      <c r="B162" s="119"/>
      <c r="C162" s="120"/>
      <c r="D162" s="121"/>
      <c r="E162" s="122"/>
      <c r="F162" s="122"/>
      <c r="G162" s="123"/>
      <c r="H162" s="124"/>
      <c r="I162" s="125"/>
      <c r="J162" s="120"/>
      <c r="K162" s="125"/>
      <c r="L162" s="120"/>
      <c r="M162" s="120"/>
      <c r="N162" s="123"/>
      <c r="O162" s="122"/>
      <c r="P162" s="125"/>
      <c r="Q162" s="125"/>
      <c r="R162" s="125"/>
      <c r="S162" s="125"/>
      <c r="T162" s="122"/>
      <c r="U162" s="125"/>
      <c r="V162" s="125"/>
      <c r="W162" s="122"/>
      <c r="X162" s="126"/>
      <c r="Y162" s="167"/>
    </row>
    <row r="163" spans="1:25" ht="26.25" customHeight="1">
      <c r="A163" s="118"/>
      <c r="B163" s="119"/>
      <c r="C163" s="120"/>
      <c r="D163" s="121"/>
      <c r="E163" s="122"/>
      <c r="F163" s="122"/>
      <c r="G163" s="123"/>
      <c r="H163" s="124"/>
      <c r="I163" s="125"/>
      <c r="J163" s="120"/>
      <c r="K163" s="125"/>
      <c r="L163" s="120"/>
      <c r="M163" s="120"/>
      <c r="N163" s="123"/>
      <c r="O163" s="122"/>
      <c r="P163" s="125"/>
      <c r="Q163" s="125"/>
      <c r="R163" s="125"/>
      <c r="S163" s="125"/>
      <c r="T163" s="122"/>
      <c r="U163" s="125"/>
      <c r="V163" s="125"/>
      <c r="W163" s="122"/>
      <c r="X163" s="126"/>
      <c r="Y163" s="167"/>
    </row>
    <row r="164" spans="1:25" ht="26.25" customHeight="1">
      <c r="A164" s="118"/>
      <c r="B164" s="119"/>
      <c r="C164" s="120"/>
      <c r="D164" s="121"/>
      <c r="E164" s="122"/>
      <c r="F164" s="122"/>
      <c r="G164" s="123"/>
      <c r="H164" s="124"/>
      <c r="I164" s="125"/>
      <c r="J164" s="120"/>
      <c r="K164" s="125"/>
      <c r="L164" s="120"/>
      <c r="M164" s="120"/>
      <c r="N164" s="123"/>
      <c r="O164" s="122"/>
      <c r="P164" s="125"/>
      <c r="Q164" s="125"/>
      <c r="R164" s="125"/>
      <c r="S164" s="125"/>
      <c r="T164" s="122"/>
      <c r="U164" s="125"/>
      <c r="V164" s="125"/>
      <c r="W164" s="122"/>
      <c r="X164" s="126"/>
      <c r="Y164" s="167"/>
    </row>
    <row r="165" spans="1:25" ht="26.25" customHeight="1">
      <c r="A165" s="118"/>
      <c r="B165" s="119"/>
      <c r="C165" s="120"/>
      <c r="D165" s="121"/>
      <c r="E165" s="122"/>
      <c r="F165" s="122"/>
      <c r="G165" s="123"/>
      <c r="H165" s="124"/>
      <c r="I165" s="125"/>
      <c r="J165" s="120"/>
      <c r="K165" s="125"/>
      <c r="L165" s="120"/>
      <c r="M165" s="120"/>
      <c r="N165" s="123"/>
      <c r="O165" s="122"/>
      <c r="P165" s="125"/>
      <c r="Q165" s="125"/>
      <c r="R165" s="125"/>
      <c r="S165" s="125"/>
      <c r="T165" s="122"/>
      <c r="U165" s="125"/>
      <c r="V165" s="125"/>
      <c r="W165" s="122"/>
      <c r="X165" s="126"/>
      <c r="Y165" s="167"/>
    </row>
    <row r="166" spans="1:25" ht="26.25" customHeight="1">
      <c r="A166" s="118"/>
      <c r="B166" s="119"/>
      <c r="C166" s="120"/>
      <c r="D166" s="121"/>
      <c r="E166" s="122"/>
      <c r="F166" s="122"/>
      <c r="G166" s="123"/>
      <c r="H166" s="124"/>
      <c r="I166" s="125"/>
      <c r="J166" s="120"/>
      <c r="K166" s="125"/>
      <c r="L166" s="120"/>
      <c r="M166" s="120"/>
      <c r="N166" s="123"/>
      <c r="O166" s="122"/>
      <c r="P166" s="125"/>
      <c r="Q166" s="125"/>
      <c r="R166" s="125"/>
      <c r="S166" s="125"/>
      <c r="T166" s="122"/>
      <c r="U166" s="125"/>
      <c r="V166" s="125"/>
      <c r="W166" s="122"/>
      <c r="X166" s="126"/>
      <c r="Y166" s="167"/>
    </row>
    <row r="167" spans="1:25" ht="26.25" customHeight="1">
      <c r="A167" s="118"/>
      <c r="B167" s="119"/>
      <c r="C167" s="120"/>
      <c r="D167" s="121"/>
      <c r="E167" s="122"/>
      <c r="F167" s="122"/>
      <c r="G167" s="123"/>
      <c r="H167" s="124"/>
      <c r="I167" s="125"/>
      <c r="J167" s="120"/>
      <c r="K167" s="125"/>
      <c r="L167" s="120"/>
      <c r="M167" s="120"/>
      <c r="N167" s="123"/>
      <c r="O167" s="122"/>
      <c r="P167" s="125"/>
      <c r="Q167" s="125"/>
      <c r="R167" s="125"/>
      <c r="S167" s="125"/>
      <c r="T167" s="122"/>
      <c r="U167" s="125"/>
      <c r="V167" s="125"/>
      <c r="W167" s="122"/>
      <c r="X167" s="126"/>
      <c r="Y167" s="167"/>
    </row>
    <row r="168" spans="1:25" ht="26.25" customHeight="1">
      <c r="A168" s="118"/>
      <c r="B168" s="119"/>
      <c r="C168" s="120"/>
      <c r="D168" s="121"/>
      <c r="E168" s="122"/>
      <c r="F168" s="122"/>
      <c r="G168" s="123"/>
      <c r="H168" s="124"/>
      <c r="I168" s="125"/>
      <c r="J168" s="120"/>
      <c r="K168" s="125"/>
      <c r="L168" s="120"/>
      <c r="M168" s="120"/>
      <c r="N168" s="123"/>
      <c r="O168" s="122"/>
      <c r="P168" s="125"/>
      <c r="Q168" s="125"/>
      <c r="R168" s="125"/>
      <c r="S168" s="125"/>
      <c r="T168" s="122"/>
      <c r="U168" s="125"/>
      <c r="V168" s="125"/>
      <c r="W168" s="122"/>
      <c r="X168" s="126"/>
      <c r="Y168" s="167"/>
    </row>
    <row r="169" spans="1:25" ht="26.25" customHeight="1">
      <c r="A169" s="118"/>
      <c r="B169" s="119"/>
      <c r="C169" s="120"/>
      <c r="D169" s="121"/>
      <c r="E169" s="122"/>
      <c r="F169" s="122"/>
      <c r="G169" s="123"/>
      <c r="H169" s="124"/>
      <c r="I169" s="125"/>
      <c r="J169" s="120"/>
      <c r="K169" s="125"/>
      <c r="L169" s="120"/>
      <c r="M169" s="120"/>
      <c r="N169" s="123"/>
      <c r="O169" s="122"/>
      <c r="P169" s="125"/>
      <c r="Q169" s="125"/>
      <c r="R169" s="125"/>
      <c r="S169" s="125"/>
      <c r="T169" s="122"/>
      <c r="U169" s="125"/>
      <c r="V169" s="125"/>
      <c r="W169" s="122"/>
      <c r="X169" s="126"/>
      <c r="Y169" s="167"/>
    </row>
    <row r="170" spans="1:25" ht="26.25" customHeight="1">
      <c r="A170" s="118"/>
      <c r="B170" s="119"/>
      <c r="C170" s="120"/>
      <c r="D170" s="121"/>
      <c r="E170" s="122"/>
      <c r="F170" s="122"/>
      <c r="G170" s="123"/>
      <c r="H170" s="124"/>
      <c r="I170" s="125"/>
      <c r="J170" s="120"/>
      <c r="K170" s="125"/>
      <c r="L170" s="120"/>
      <c r="M170" s="120"/>
      <c r="N170" s="123"/>
      <c r="O170" s="122"/>
      <c r="P170" s="125"/>
      <c r="Q170" s="125"/>
      <c r="R170" s="125"/>
      <c r="S170" s="125"/>
      <c r="T170" s="122"/>
      <c r="U170" s="125"/>
      <c r="V170" s="125"/>
      <c r="W170" s="122"/>
      <c r="X170" s="126"/>
      <c r="Y170" s="167"/>
    </row>
    <row r="171" spans="1:25" ht="26.25" customHeight="1">
      <c r="A171" s="118"/>
      <c r="B171" s="119"/>
      <c r="C171" s="120"/>
      <c r="D171" s="121"/>
      <c r="E171" s="122"/>
      <c r="F171" s="122"/>
      <c r="G171" s="123"/>
      <c r="H171" s="124"/>
      <c r="I171" s="125"/>
      <c r="J171" s="120"/>
      <c r="K171" s="125"/>
      <c r="L171" s="120"/>
      <c r="M171" s="120"/>
      <c r="N171" s="123"/>
      <c r="O171" s="122"/>
      <c r="P171" s="125"/>
      <c r="Q171" s="125"/>
      <c r="R171" s="125"/>
      <c r="S171" s="125"/>
      <c r="T171" s="122"/>
      <c r="U171" s="125"/>
      <c r="V171" s="125"/>
      <c r="W171" s="122"/>
      <c r="X171" s="126"/>
      <c r="Y171" s="167"/>
    </row>
    <row r="172" spans="1:25" ht="26.25" customHeight="1">
      <c r="A172" s="118"/>
      <c r="B172" s="119"/>
      <c r="C172" s="120"/>
      <c r="D172" s="121"/>
      <c r="E172" s="122"/>
      <c r="F172" s="122"/>
      <c r="G172" s="123"/>
      <c r="H172" s="124"/>
      <c r="I172" s="125"/>
      <c r="J172" s="120"/>
      <c r="K172" s="125"/>
      <c r="L172" s="120"/>
      <c r="M172" s="120"/>
      <c r="N172" s="123"/>
      <c r="O172" s="122"/>
      <c r="P172" s="125"/>
      <c r="Q172" s="125"/>
      <c r="R172" s="125"/>
      <c r="S172" s="125"/>
      <c r="T172" s="122"/>
      <c r="U172" s="125"/>
      <c r="V172" s="125"/>
      <c r="W172" s="122"/>
      <c r="X172" s="126"/>
      <c r="Y172" s="167"/>
    </row>
    <row r="173" spans="1:25" ht="26.25" customHeight="1">
      <c r="A173" s="118"/>
      <c r="B173" s="119"/>
      <c r="C173" s="120"/>
      <c r="D173" s="121"/>
      <c r="E173" s="122"/>
      <c r="F173" s="122"/>
      <c r="G173" s="123"/>
      <c r="H173" s="124"/>
      <c r="I173" s="125"/>
      <c r="J173" s="120"/>
      <c r="K173" s="125"/>
      <c r="L173" s="120"/>
      <c r="M173" s="120"/>
      <c r="N173" s="123"/>
      <c r="O173" s="122"/>
      <c r="P173" s="125"/>
      <c r="Q173" s="125"/>
      <c r="R173" s="125"/>
      <c r="S173" s="125"/>
      <c r="T173" s="122"/>
      <c r="U173" s="125"/>
      <c r="V173" s="125"/>
      <c r="W173" s="122"/>
      <c r="X173" s="126"/>
      <c r="Y173" s="167"/>
    </row>
    <row r="174" spans="1:25" ht="26.25" customHeight="1">
      <c r="A174" s="118"/>
      <c r="B174" s="119"/>
      <c r="C174" s="120"/>
      <c r="D174" s="121"/>
      <c r="E174" s="122"/>
      <c r="F174" s="122"/>
      <c r="G174" s="123"/>
      <c r="H174" s="124"/>
      <c r="I174" s="125"/>
      <c r="J174" s="120"/>
      <c r="K174" s="125"/>
      <c r="L174" s="120"/>
      <c r="M174" s="120"/>
      <c r="N174" s="123"/>
      <c r="O174" s="122"/>
      <c r="P174" s="125"/>
      <c r="Q174" s="125"/>
      <c r="R174" s="125"/>
      <c r="S174" s="125"/>
      <c r="T174" s="122"/>
      <c r="U174" s="125"/>
      <c r="V174" s="125"/>
      <c r="W174" s="122"/>
      <c r="X174" s="126"/>
      <c r="Y174" s="167"/>
    </row>
    <row r="175" spans="1:25" ht="26.25" customHeight="1">
      <c r="A175" s="118"/>
      <c r="B175" s="119"/>
      <c r="C175" s="120"/>
      <c r="D175" s="121"/>
      <c r="E175" s="122"/>
      <c r="F175" s="122"/>
      <c r="G175" s="123"/>
      <c r="H175" s="124"/>
      <c r="I175" s="125"/>
      <c r="J175" s="120"/>
      <c r="K175" s="125"/>
      <c r="L175" s="120"/>
      <c r="M175" s="120"/>
      <c r="N175" s="123"/>
      <c r="O175" s="122"/>
      <c r="P175" s="125"/>
      <c r="Q175" s="125"/>
      <c r="R175" s="125"/>
      <c r="S175" s="125"/>
      <c r="T175" s="122"/>
      <c r="U175" s="125"/>
      <c r="V175" s="125"/>
      <c r="W175" s="122"/>
      <c r="X175" s="126"/>
      <c r="Y175" s="167"/>
    </row>
    <row r="176" spans="1:25" ht="26.25" customHeight="1">
      <c r="A176" s="118"/>
      <c r="B176" s="119"/>
      <c r="C176" s="120"/>
      <c r="D176" s="121"/>
      <c r="E176" s="122"/>
      <c r="F176" s="122"/>
      <c r="G176" s="123"/>
      <c r="H176" s="124"/>
      <c r="I176" s="125"/>
      <c r="J176" s="120"/>
      <c r="K176" s="125"/>
      <c r="L176" s="120"/>
      <c r="M176" s="120"/>
      <c r="N176" s="123"/>
      <c r="O176" s="122"/>
      <c r="P176" s="125"/>
      <c r="Q176" s="125"/>
      <c r="R176" s="125"/>
      <c r="S176" s="125"/>
      <c r="T176" s="122"/>
      <c r="U176" s="125"/>
      <c r="V176" s="125"/>
      <c r="W176" s="122"/>
      <c r="X176" s="126"/>
      <c r="Y176" s="167"/>
    </row>
    <row r="177" spans="1:25" ht="26.25" customHeight="1">
      <c r="A177" s="118"/>
      <c r="B177" s="119"/>
      <c r="C177" s="120"/>
      <c r="D177" s="121"/>
      <c r="E177" s="122"/>
      <c r="F177" s="122"/>
      <c r="G177" s="123"/>
      <c r="H177" s="124"/>
      <c r="I177" s="125"/>
      <c r="J177" s="120"/>
      <c r="K177" s="125"/>
      <c r="L177" s="120"/>
      <c r="M177" s="120"/>
      <c r="N177" s="123"/>
      <c r="O177" s="122"/>
      <c r="P177" s="125"/>
      <c r="Q177" s="125"/>
      <c r="R177" s="125"/>
      <c r="S177" s="125"/>
      <c r="T177" s="122"/>
      <c r="U177" s="125"/>
      <c r="V177" s="125"/>
      <c r="W177" s="122"/>
      <c r="X177" s="126"/>
      <c r="Y177" s="167"/>
    </row>
    <row r="178" spans="1:25" ht="26.25" customHeight="1">
      <c r="A178" s="118"/>
      <c r="B178" s="119"/>
      <c r="C178" s="120"/>
      <c r="D178" s="121"/>
      <c r="E178" s="122"/>
      <c r="F178" s="122"/>
      <c r="G178" s="123"/>
      <c r="H178" s="124"/>
      <c r="I178" s="125"/>
      <c r="J178" s="120"/>
      <c r="K178" s="125"/>
      <c r="L178" s="120"/>
      <c r="M178" s="120"/>
      <c r="N178" s="123"/>
      <c r="O178" s="122"/>
      <c r="P178" s="125"/>
      <c r="Q178" s="125"/>
      <c r="R178" s="125"/>
      <c r="S178" s="125"/>
      <c r="T178" s="122"/>
      <c r="U178" s="125"/>
      <c r="V178" s="125"/>
      <c r="W178" s="122"/>
      <c r="X178" s="126"/>
      <c r="Y178" s="167"/>
    </row>
    <row r="179" spans="1:25" ht="26.25" customHeight="1">
      <c r="A179" s="118"/>
      <c r="B179" s="119"/>
      <c r="C179" s="120"/>
      <c r="D179" s="121"/>
      <c r="E179" s="122"/>
      <c r="F179" s="122"/>
      <c r="G179" s="123"/>
      <c r="H179" s="124"/>
      <c r="I179" s="125"/>
      <c r="J179" s="120"/>
      <c r="K179" s="125"/>
      <c r="L179" s="120"/>
      <c r="M179" s="120"/>
      <c r="N179" s="123"/>
      <c r="O179" s="122"/>
      <c r="P179" s="125"/>
      <c r="Q179" s="125"/>
      <c r="R179" s="125"/>
      <c r="S179" s="125"/>
      <c r="T179" s="122"/>
      <c r="U179" s="125"/>
      <c r="V179" s="125"/>
      <c r="W179" s="122"/>
      <c r="X179" s="126"/>
      <c r="Y179" s="167"/>
    </row>
    <row r="180" spans="1:25" ht="26.25" customHeight="1">
      <c r="A180" s="118"/>
      <c r="B180" s="119"/>
      <c r="C180" s="120"/>
      <c r="D180" s="121"/>
      <c r="E180" s="122"/>
      <c r="F180" s="122"/>
      <c r="G180" s="123"/>
      <c r="H180" s="124"/>
      <c r="I180" s="125"/>
      <c r="J180" s="120"/>
      <c r="K180" s="125"/>
      <c r="L180" s="120"/>
      <c r="M180" s="120"/>
      <c r="N180" s="123"/>
      <c r="O180" s="122"/>
      <c r="P180" s="125"/>
      <c r="Q180" s="125"/>
      <c r="R180" s="125"/>
      <c r="S180" s="125"/>
      <c r="T180" s="122"/>
      <c r="U180" s="125"/>
      <c r="V180" s="125"/>
      <c r="W180" s="122"/>
      <c r="X180" s="126"/>
      <c r="Y180" s="167"/>
    </row>
    <row r="181" spans="1:25" ht="26.25" customHeight="1">
      <c r="A181" s="118"/>
      <c r="B181" s="119"/>
      <c r="C181" s="120"/>
      <c r="D181" s="121"/>
      <c r="E181" s="122"/>
      <c r="F181" s="122"/>
      <c r="G181" s="123"/>
      <c r="H181" s="124"/>
      <c r="I181" s="125"/>
      <c r="J181" s="120"/>
      <c r="K181" s="125"/>
      <c r="L181" s="120"/>
      <c r="M181" s="120"/>
      <c r="N181" s="123"/>
      <c r="O181" s="122"/>
      <c r="P181" s="125"/>
      <c r="Q181" s="125"/>
      <c r="R181" s="125"/>
      <c r="S181" s="125"/>
      <c r="T181" s="122"/>
      <c r="U181" s="125"/>
      <c r="V181" s="125"/>
      <c r="W181" s="122"/>
      <c r="X181" s="126"/>
      <c r="Y181" s="167"/>
    </row>
    <row r="182" spans="1:25" ht="26.25" customHeight="1">
      <c r="A182" s="118"/>
      <c r="B182" s="119"/>
      <c r="C182" s="120"/>
      <c r="D182" s="121"/>
      <c r="E182" s="122"/>
      <c r="F182" s="122"/>
      <c r="G182" s="123"/>
      <c r="H182" s="124"/>
      <c r="I182" s="125"/>
      <c r="J182" s="120"/>
      <c r="K182" s="125"/>
      <c r="L182" s="120"/>
      <c r="M182" s="120"/>
      <c r="N182" s="123"/>
      <c r="O182" s="122"/>
      <c r="P182" s="125"/>
      <c r="Q182" s="125"/>
      <c r="R182" s="125"/>
      <c r="S182" s="125"/>
      <c r="T182" s="122"/>
      <c r="U182" s="125"/>
      <c r="V182" s="125"/>
      <c r="W182" s="122"/>
      <c r="X182" s="126"/>
      <c r="Y182" s="167"/>
    </row>
    <row r="183" spans="1:25" ht="26.25" customHeight="1">
      <c r="A183" s="118"/>
      <c r="B183" s="119"/>
      <c r="C183" s="120"/>
      <c r="D183" s="121"/>
      <c r="E183" s="122"/>
      <c r="F183" s="122"/>
      <c r="G183" s="123"/>
      <c r="H183" s="124"/>
      <c r="I183" s="125"/>
      <c r="J183" s="120"/>
      <c r="K183" s="125"/>
      <c r="L183" s="120"/>
      <c r="M183" s="120"/>
      <c r="N183" s="123"/>
      <c r="O183" s="122"/>
      <c r="P183" s="125"/>
      <c r="Q183" s="125"/>
      <c r="R183" s="125"/>
      <c r="S183" s="125"/>
      <c r="T183" s="122"/>
      <c r="U183" s="125"/>
      <c r="V183" s="125"/>
      <c r="W183" s="122"/>
      <c r="X183" s="126"/>
      <c r="Y183" s="167"/>
    </row>
    <row r="184" spans="1:25" ht="26.25" customHeight="1">
      <c r="A184" s="118"/>
      <c r="B184" s="119"/>
      <c r="C184" s="120"/>
      <c r="D184" s="121"/>
      <c r="E184" s="122"/>
      <c r="F184" s="122"/>
      <c r="G184" s="123"/>
      <c r="H184" s="124"/>
      <c r="I184" s="125"/>
      <c r="J184" s="120"/>
      <c r="K184" s="125"/>
      <c r="L184" s="120"/>
      <c r="M184" s="120"/>
      <c r="N184" s="123"/>
      <c r="O184" s="122"/>
      <c r="P184" s="125"/>
      <c r="Q184" s="125"/>
      <c r="R184" s="125"/>
      <c r="S184" s="125"/>
      <c r="T184" s="122"/>
      <c r="U184" s="125"/>
      <c r="V184" s="125"/>
      <c r="W184" s="122"/>
      <c r="X184" s="126"/>
      <c r="Y184" s="167"/>
    </row>
    <row r="185" spans="1:25" ht="26.25" customHeight="1">
      <c r="A185" s="118"/>
      <c r="B185" s="119"/>
      <c r="C185" s="120"/>
      <c r="D185" s="121"/>
      <c r="E185" s="122"/>
      <c r="F185" s="122"/>
      <c r="G185" s="123"/>
      <c r="H185" s="124"/>
      <c r="I185" s="125"/>
      <c r="J185" s="120"/>
      <c r="K185" s="125"/>
      <c r="L185" s="120"/>
      <c r="M185" s="120"/>
      <c r="N185" s="123"/>
      <c r="O185" s="122"/>
      <c r="P185" s="125"/>
      <c r="Q185" s="125"/>
      <c r="R185" s="125"/>
      <c r="S185" s="125"/>
      <c r="T185" s="122"/>
      <c r="U185" s="125"/>
      <c r="V185" s="125"/>
      <c r="W185" s="122"/>
      <c r="X185" s="126"/>
      <c r="Y185" s="167"/>
    </row>
    <row r="186" spans="1:25" ht="26.25" customHeight="1">
      <c r="A186" s="118"/>
      <c r="B186" s="119"/>
      <c r="C186" s="120"/>
      <c r="D186" s="121"/>
      <c r="E186" s="122"/>
      <c r="F186" s="122"/>
      <c r="G186" s="123"/>
      <c r="H186" s="124"/>
      <c r="I186" s="125"/>
      <c r="J186" s="120"/>
      <c r="K186" s="125"/>
      <c r="L186" s="120"/>
      <c r="M186" s="120"/>
      <c r="N186" s="123"/>
      <c r="O186" s="122"/>
      <c r="P186" s="125"/>
      <c r="Q186" s="125"/>
      <c r="R186" s="125"/>
      <c r="S186" s="125"/>
      <c r="T186" s="122"/>
      <c r="U186" s="125"/>
      <c r="V186" s="125"/>
      <c r="W186" s="122"/>
      <c r="X186" s="126"/>
      <c r="Y186" s="167"/>
    </row>
    <row r="187" spans="1:25" ht="26.25" customHeight="1">
      <c r="A187" s="118"/>
      <c r="B187" s="119"/>
      <c r="C187" s="120"/>
      <c r="D187" s="121"/>
      <c r="E187" s="122"/>
      <c r="F187" s="122"/>
      <c r="G187" s="123"/>
      <c r="H187" s="124"/>
      <c r="I187" s="125"/>
      <c r="J187" s="120"/>
      <c r="K187" s="125"/>
      <c r="L187" s="120"/>
      <c r="M187" s="120"/>
      <c r="N187" s="123"/>
      <c r="O187" s="122"/>
      <c r="P187" s="125"/>
      <c r="Q187" s="125"/>
      <c r="R187" s="125"/>
      <c r="S187" s="125"/>
      <c r="T187" s="122"/>
      <c r="U187" s="125"/>
      <c r="V187" s="125"/>
      <c r="W187" s="122"/>
      <c r="X187" s="126"/>
      <c r="Y187" s="167"/>
    </row>
    <row r="188" spans="1:25" ht="26.25" customHeight="1">
      <c r="A188" s="118"/>
      <c r="B188" s="119"/>
      <c r="C188" s="120"/>
      <c r="D188" s="121"/>
      <c r="E188" s="122"/>
      <c r="F188" s="122"/>
      <c r="G188" s="123"/>
      <c r="H188" s="124"/>
      <c r="I188" s="125"/>
      <c r="J188" s="120"/>
      <c r="K188" s="125"/>
      <c r="L188" s="120"/>
      <c r="M188" s="120"/>
      <c r="N188" s="123"/>
      <c r="O188" s="122"/>
      <c r="P188" s="125"/>
      <c r="Q188" s="125"/>
      <c r="R188" s="125"/>
      <c r="S188" s="125"/>
      <c r="T188" s="122"/>
      <c r="U188" s="125"/>
      <c r="V188" s="125"/>
      <c r="W188" s="122"/>
      <c r="X188" s="126"/>
      <c r="Y188" s="167"/>
    </row>
    <row r="189" spans="1:25" ht="26.25" customHeight="1">
      <c r="A189" s="118"/>
      <c r="B189" s="119"/>
      <c r="C189" s="120"/>
      <c r="D189" s="121"/>
      <c r="E189" s="122"/>
      <c r="F189" s="122"/>
      <c r="G189" s="123"/>
      <c r="H189" s="124"/>
      <c r="I189" s="125"/>
      <c r="J189" s="120"/>
      <c r="K189" s="125"/>
      <c r="L189" s="120"/>
      <c r="M189" s="120"/>
      <c r="N189" s="123"/>
      <c r="O189" s="122"/>
      <c r="P189" s="125"/>
      <c r="Q189" s="125"/>
      <c r="R189" s="125"/>
      <c r="S189" s="125"/>
      <c r="T189" s="122"/>
      <c r="U189" s="125"/>
      <c r="V189" s="125"/>
      <c r="W189" s="122"/>
      <c r="X189" s="126"/>
      <c r="Y189" s="167"/>
    </row>
    <row r="190" spans="1:25" ht="26.25" customHeight="1">
      <c r="A190" s="118"/>
      <c r="B190" s="119"/>
      <c r="C190" s="120"/>
      <c r="D190" s="121"/>
      <c r="E190" s="122"/>
      <c r="F190" s="122"/>
      <c r="G190" s="123"/>
      <c r="H190" s="124"/>
      <c r="I190" s="125"/>
      <c r="J190" s="120"/>
      <c r="K190" s="125"/>
      <c r="L190" s="120"/>
      <c r="M190" s="120"/>
      <c r="N190" s="123"/>
      <c r="O190" s="122"/>
      <c r="P190" s="125"/>
      <c r="Q190" s="125"/>
      <c r="R190" s="125"/>
      <c r="S190" s="125"/>
      <c r="T190" s="122"/>
      <c r="U190" s="125"/>
      <c r="V190" s="125"/>
      <c r="W190" s="122"/>
      <c r="X190" s="126"/>
      <c r="Y190" s="167"/>
    </row>
    <row r="191" spans="1:25" ht="26.25" customHeight="1">
      <c r="A191" s="118"/>
      <c r="B191" s="119"/>
      <c r="C191" s="120"/>
      <c r="D191" s="121"/>
      <c r="E191" s="122"/>
      <c r="F191" s="122"/>
      <c r="G191" s="123"/>
      <c r="H191" s="124"/>
      <c r="I191" s="125"/>
      <c r="J191" s="120"/>
      <c r="K191" s="125"/>
      <c r="L191" s="120"/>
      <c r="M191" s="120"/>
      <c r="N191" s="123"/>
      <c r="O191" s="122"/>
      <c r="P191" s="125"/>
      <c r="Q191" s="125"/>
      <c r="R191" s="125"/>
      <c r="S191" s="125"/>
      <c r="T191" s="122"/>
      <c r="U191" s="125"/>
      <c r="V191" s="125"/>
      <c r="W191" s="122"/>
      <c r="X191" s="126"/>
      <c r="Y191" s="167"/>
    </row>
    <row r="192" spans="1:25" ht="26.25" customHeight="1">
      <c r="A192" s="118"/>
      <c r="B192" s="119"/>
      <c r="C192" s="120"/>
      <c r="D192" s="121"/>
      <c r="E192" s="122"/>
      <c r="F192" s="122"/>
      <c r="G192" s="123"/>
      <c r="H192" s="124"/>
      <c r="I192" s="125"/>
      <c r="J192" s="120"/>
      <c r="K192" s="125"/>
      <c r="L192" s="120"/>
      <c r="M192" s="120"/>
      <c r="N192" s="123"/>
      <c r="O192" s="122"/>
      <c r="P192" s="125"/>
      <c r="Q192" s="125"/>
      <c r="R192" s="125"/>
      <c r="S192" s="125"/>
      <c r="T192" s="122"/>
      <c r="U192" s="125"/>
      <c r="V192" s="125"/>
      <c r="W192" s="122"/>
      <c r="X192" s="126"/>
      <c r="Y192" s="167"/>
    </row>
    <row r="193" spans="1:25" ht="26.25" customHeight="1">
      <c r="A193" s="118"/>
      <c r="B193" s="119"/>
      <c r="C193" s="120"/>
      <c r="D193" s="121"/>
      <c r="E193" s="122"/>
      <c r="F193" s="122"/>
      <c r="G193" s="123"/>
      <c r="H193" s="124"/>
      <c r="I193" s="125"/>
      <c r="J193" s="120"/>
      <c r="K193" s="125"/>
      <c r="L193" s="120"/>
      <c r="M193" s="120"/>
      <c r="N193" s="123"/>
      <c r="O193" s="122"/>
      <c r="P193" s="125"/>
      <c r="Q193" s="125"/>
      <c r="R193" s="125"/>
      <c r="S193" s="125"/>
      <c r="T193" s="122"/>
      <c r="U193" s="125"/>
      <c r="V193" s="125"/>
      <c r="W193" s="122"/>
      <c r="X193" s="126"/>
      <c r="Y193" s="167"/>
    </row>
    <row r="194" spans="1:25" ht="26.25" customHeight="1">
      <c r="A194" s="118"/>
      <c r="B194" s="119"/>
      <c r="C194" s="120"/>
      <c r="D194" s="121"/>
      <c r="E194" s="122"/>
      <c r="F194" s="122"/>
      <c r="G194" s="123"/>
      <c r="H194" s="124"/>
      <c r="I194" s="125"/>
      <c r="J194" s="120"/>
      <c r="K194" s="125"/>
      <c r="L194" s="120"/>
      <c r="M194" s="120"/>
      <c r="N194" s="123"/>
      <c r="O194" s="122"/>
      <c r="P194" s="125"/>
      <c r="Q194" s="125"/>
      <c r="R194" s="125"/>
      <c r="S194" s="125"/>
      <c r="T194" s="122"/>
      <c r="U194" s="125"/>
      <c r="V194" s="125"/>
      <c r="W194" s="122"/>
      <c r="X194" s="126"/>
      <c r="Y194" s="167"/>
    </row>
    <row r="195" spans="1:25" ht="26.25" customHeight="1">
      <c r="A195" s="118"/>
      <c r="B195" s="119"/>
      <c r="C195" s="120"/>
      <c r="D195" s="121"/>
      <c r="E195" s="122"/>
      <c r="F195" s="122"/>
      <c r="G195" s="123"/>
      <c r="H195" s="124"/>
      <c r="I195" s="125"/>
      <c r="J195" s="120"/>
      <c r="K195" s="125"/>
      <c r="L195" s="120"/>
      <c r="M195" s="120"/>
      <c r="N195" s="123"/>
      <c r="O195" s="122"/>
      <c r="P195" s="125"/>
      <c r="Q195" s="125"/>
      <c r="R195" s="125"/>
      <c r="S195" s="125"/>
      <c r="T195" s="122"/>
      <c r="U195" s="125"/>
      <c r="V195" s="125"/>
      <c r="W195" s="122"/>
      <c r="X195" s="126"/>
      <c r="Y195" s="167"/>
    </row>
    <row r="196" spans="1:25" ht="26.25" customHeight="1">
      <c r="A196" s="118"/>
      <c r="B196" s="119"/>
      <c r="C196" s="120"/>
      <c r="D196" s="121"/>
      <c r="E196" s="122"/>
      <c r="F196" s="122"/>
      <c r="G196" s="123"/>
      <c r="H196" s="124"/>
      <c r="I196" s="125"/>
      <c r="J196" s="120"/>
      <c r="K196" s="125"/>
      <c r="L196" s="120"/>
      <c r="M196" s="120"/>
      <c r="N196" s="123"/>
      <c r="O196" s="122"/>
      <c r="P196" s="125"/>
      <c r="Q196" s="125"/>
      <c r="R196" s="125"/>
      <c r="S196" s="125"/>
      <c r="T196" s="122"/>
      <c r="U196" s="125"/>
      <c r="V196" s="125"/>
      <c r="W196" s="122"/>
      <c r="X196" s="126"/>
      <c r="Y196" s="167"/>
    </row>
    <row r="197" spans="1:25" ht="26.25" customHeight="1">
      <c r="A197" s="118"/>
      <c r="B197" s="119"/>
      <c r="C197" s="120"/>
      <c r="D197" s="121"/>
      <c r="E197" s="122"/>
      <c r="F197" s="122"/>
      <c r="G197" s="123"/>
      <c r="H197" s="124"/>
      <c r="I197" s="125"/>
      <c r="J197" s="120"/>
      <c r="K197" s="125"/>
      <c r="L197" s="120"/>
      <c r="M197" s="120"/>
      <c r="N197" s="123"/>
      <c r="O197" s="122"/>
      <c r="P197" s="125"/>
      <c r="Q197" s="125"/>
      <c r="R197" s="125"/>
      <c r="S197" s="125"/>
      <c r="T197" s="122"/>
      <c r="U197" s="125"/>
      <c r="V197" s="125"/>
      <c r="W197" s="122"/>
      <c r="X197" s="126"/>
      <c r="Y197" s="167"/>
    </row>
    <row r="198" spans="1:25" ht="26.25" customHeight="1">
      <c r="A198" s="118"/>
      <c r="B198" s="119"/>
      <c r="C198" s="120"/>
      <c r="D198" s="121"/>
      <c r="E198" s="122"/>
      <c r="F198" s="122"/>
      <c r="G198" s="123"/>
      <c r="H198" s="124"/>
      <c r="I198" s="125"/>
      <c r="J198" s="120"/>
      <c r="K198" s="125"/>
      <c r="L198" s="120"/>
      <c r="M198" s="120"/>
      <c r="N198" s="123"/>
      <c r="O198" s="122"/>
      <c r="P198" s="125"/>
      <c r="Q198" s="125"/>
      <c r="R198" s="125"/>
      <c r="S198" s="125"/>
      <c r="T198" s="122"/>
      <c r="U198" s="125"/>
      <c r="V198" s="125"/>
      <c r="W198" s="122"/>
      <c r="X198" s="126"/>
      <c r="Y198" s="167"/>
    </row>
    <row r="199" spans="1:25" ht="26.25" customHeight="1">
      <c r="A199" s="118"/>
      <c r="B199" s="119"/>
      <c r="C199" s="120"/>
      <c r="D199" s="121"/>
      <c r="E199" s="122"/>
      <c r="F199" s="122"/>
      <c r="G199" s="123"/>
      <c r="H199" s="124"/>
      <c r="I199" s="125"/>
      <c r="J199" s="120"/>
      <c r="K199" s="125"/>
      <c r="L199" s="120"/>
      <c r="M199" s="120"/>
      <c r="N199" s="123"/>
      <c r="O199" s="122"/>
      <c r="P199" s="125"/>
      <c r="Q199" s="125"/>
      <c r="R199" s="125"/>
      <c r="S199" s="125"/>
      <c r="T199" s="122"/>
      <c r="U199" s="125"/>
      <c r="V199" s="125"/>
      <c r="W199" s="122"/>
      <c r="X199" s="126"/>
      <c r="Y199" s="167"/>
    </row>
    <row r="200" spans="1:25" ht="26.25" customHeight="1">
      <c r="A200" s="118"/>
      <c r="B200" s="119"/>
      <c r="C200" s="120"/>
      <c r="D200" s="121"/>
      <c r="E200" s="122"/>
      <c r="F200" s="122"/>
      <c r="G200" s="123"/>
      <c r="H200" s="124"/>
      <c r="I200" s="125"/>
      <c r="J200" s="120"/>
      <c r="K200" s="125"/>
      <c r="L200" s="120"/>
      <c r="M200" s="120"/>
      <c r="N200" s="123"/>
      <c r="O200" s="122"/>
      <c r="P200" s="125"/>
      <c r="Q200" s="125"/>
      <c r="R200" s="125"/>
      <c r="S200" s="125"/>
      <c r="T200" s="122"/>
      <c r="U200" s="125"/>
      <c r="V200" s="125"/>
      <c r="W200" s="122"/>
      <c r="X200" s="126"/>
      <c r="Y200" s="167"/>
    </row>
    <row r="201" spans="1:25" ht="26.25" customHeight="1">
      <c r="A201" s="118"/>
      <c r="B201" s="119"/>
      <c r="C201" s="120"/>
      <c r="D201" s="121"/>
      <c r="E201" s="122"/>
      <c r="F201" s="122"/>
      <c r="G201" s="123"/>
      <c r="H201" s="124"/>
      <c r="I201" s="125"/>
      <c r="J201" s="120"/>
      <c r="K201" s="125"/>
      <c r="L201" s="120"/>
      <c r="M201" s="120"/>
      <c r="N201" s="123"/>
      <c r="O201" s="122"/>
      <c r="P201" s="125"/>
      <c r="Q201" s="125"/>
      <c r="R201" s="125"/>
      <c r="S201" s="125"/>
      <c r="T201" s="122"/>
      <c r="U201" s="125"/>
      <c r="V201" s="125"/>
      <c r="W201" s="122"/>
      <c r="X201" s="126"/>
      <c r="Y201" s="167"/>
    </row>
    <row r="202" spans="1:25" ht="26.25" customHeight="1">
      <c r="A202" s="118"/>
      <c r="B202" s="119"/>
      <c r="C202" s="120"/>
      <c r="D202" s="121"/>
      <c r="E202" s="122"/>
      <c r="F202" s="122"/>
      <c r="G202" s="123"/>
      <c r="H202" s="124"/>
      <c r="I202" s="125"/>
      <c r="J202" s="120"/>
      <c r="K202" s="125"/>
      <c r="L202" s="120"/>
      <c r="M202" s="120"/>
      <c r="N202" s="123"/>
      <c r="O202" s="122"/>
      <c r="P202" s="125"/>
      <c r="Q202" s="125"/>
      <c r="R202" s="125"/>
      <c r="S202" s="125"/>
      <c r="T202" s="122"/>
      <c r="U202" s="125"/>
      <c r="V202" s="125"/>
      <c r="W202" s="122"/>
      <c r="X202" s="126"/>
      <c r="Y202" s="167"/>
    </row>
    <row r="203" spans="1:25" ht="26.25" customHeight="1">
      <c r="A203" s="118"/>
      <c r="B203" s="119"/>
      <c r="C203" s="120"/>
      <c r="D203" s="121"/>
      <c r="E203" s="122"/>
      <c r="F203" s="122"/>
      <c r="G203" s="123"/>
      <c r="H203" s="124"/>
      <c r="I203" s="125"/>
      <c r="J203" s="120"/>
      <c r="K203" s="125"/>
      <c r="L203" s="120"/>
      <c r="M203" s="120"/>
      <c r="N203" s="123"/>
      <c r="O203" s="122"/>
      <c r="P203" s="125"/>
      <c r="Q203" s="125"/>
      <c r="R203" s="125"/>
      <c r="S203" s="125"/>
      <c r="T203" s="122"/>
      <c r="U203" s="125"/>
      <c r="V203" s="125"/>
      <c r="W203" s="122"/>
      <c r="X203" s="126"/>
      <c r="Y203" s="167"/>
    </row>
    <row r="204" spans="1:25" ht="26.25" customHeight="1">
      <c r="A204" s="118"/>
      <c r="B204" s="119"/>
      <c r="C204" s="120"/>
      <c r="D204" s="121"/>
      <c r="E204" s="122"/>
      <c r="F204" s="122"/>
      <c r="G204" s="123"/>
      <c r="H204" s="124"/>
      <c r="I204" s="125"/>
      <c r="J204" s="120"/>
      <c r="K204" s="125"/>
      <c r="L204" s="120"/>
      <c r="M204" s="120"/>
      <c r="N204" s="123"/>
      <c r="O204" s="122"/>
      <c r="P204" s="125"/>
      <c r="Q204" s="125"/>
      <c r="R204" s="125"/>
      <c r="S204" s="125"/>
      <c r="T204" s="122"/>
      <c r="U204" s="125"/>
      <c r="V204" s="125"/>
      <c r="W204" s="122"/>
      <c r="X204" s="126"/>
      <c r="Y204" s="167"/>
    </row>
    <row r="205" spans="1:25" ht="26.25" customHeight="1">
      <c r="A205" s="118"/>
      <c r="B205" s="119"/>
      <c r="C205" s="120"/>
      <c r="D205" s="121"/>
      <c r="E205" s="122"/>
      <c r="F205" s="122"/>
      <c r="G205" s="123"/>
      <c r="H205" s="124"/>
      <c r="I205" s="125"/>
      <c r="J205" s="120"/>
      <c r="K205" s="125"/>
      <c r="L205" s="120"/>
      <c r="M205" s="120"/>
      <c r="N205" s="123"/>
      <c r="O205" s="122"/>
      <c r="P205" s="125"/>
      <c r="Q205" s="125"/>
      <c r="R205" s="125"/>
      <c r="S205" s="125"/>
      <c r="T205" s="122"/>
      <c r="U205" s="125"/>
      <c r="V205" s="125"/>
      <c r="W205" s="122"/>
      <c r="X205" s="126"/>
      <c r="Y205" s="167"/>
    </row>
    <row r="206" spans="1:25" ht="26.25" customHeight="1">
      <c r="A206" s="118"/>
      <c r="B206" s="119"/>
      <c r="C206" s="120"/>
      <c r="D206" s="121"/>
      <c r="E206" s="122"/>
      <c r="F206" s="122"/>
      <c r="G206" s="123"/>
      <c r="H206" s="124"/>
      <c r="I206" s="125"/>
      <c r="J206" s="120"/>
      <c r="K206" s="125"/>
      <c r="L206" s="120"/>
      <c r="M206" s="120"/>
      <c r="N206" s="123"/>
      <c r="O206" s="122"/>
      <c r="P206" s="125"/>
      <c r="Q206" s="125"/>
      <c r="R206" s="125"/>
      <c r="S206" s="125"/>
      <c r="T206" s="122"/>
      <c r="U206" s="125"/>
      <c r="V206" s="125"/>
      <c r="W206" s="122"/>
      <c r="X206" s="126"/>
      <c r="Y206" s="167"/>
    </row>
    <row r="207" spans="1:25" ht="26.25" customHeight="1">
      <c r="A207" s="118"/>
      <c r="B207" s="119"/>
      <c r="C207" s="120"/>
      <c r="D207" s="121"/>
      <c r="E207" s="122"/>
      <c r="F207" s="122"/>
      <c r="G207" s="123"/>
      <c r="H207" s="124"/>
      <c r="I207" s="125"/>
      <c r="J207" s="120"/>
      <c r="K207" s="125"/>
      <c r="L207" s="120"/>
      <c r="M207" s="120"/>
      <c r="N207" s="123"/>
      <c r="O207" s="122"/>
      <c r="P207" s="125"/>
      <c r="Q207" s="125"/>
      <c r="R207" s="125"/>
      <c r="S207" s="125"/>
      <c r="T207" s="122"/>
      <c r="U207" s="125"/>
      <c r="V207" s="125"/>
      <c r="W207" s="122"/>
      <c r="X207" s="126"/>
      <c r="Y207" s="167"/>
    </row>
    <row r="208" spans="1:25" ht="26.25" customHeight="1">
      <c r="A208" s="118"/>
      <c r="B208" s="119"/>
      <c r="C208" s="120"/>
      <c r="D208" s="121"/>
      <c r="E208" s="122"/>
      <c r="F208" s="122"/>
      <c r="G208" s="123"/>
      <c r="H208" s="124"/>
      <c r="I208" s="125"/>
      <c r="J208" s="120"/>
      <c r="K208" s="125"/>
      <c r="L208" s="120"/>
      <c r="M208" s="120"/>
      <c r="N208" s="123"/>
      <c r="O208" s="122"/>
      <c r="P208" s="125"/>
      <c r="Q208" s="125"/>
      <c r="R208" s="125"/>
      <c r="S208" s="125"/>
      <c r="T208" s="122"/>
      <c r="U208" s="125"/>
      <c r="V208" s="125"/>
      <c r="W208" s="122"/>
      <c r="X208" s="126"/>
      <c r="Y208" s="167"/>
    </row>
    <row r="209" spans="1:25" ht="26.25" customHeight="1">
      <c r="A209" s="118"/>
      <c r="B209" s="119"/>
      <c r="C209" s="120"/>
      <c r="D209" s="121"/>
      <c r="E209" s="122"/>
      <c r="F209" s="122"/>
      <c r="G209" s="123"/>
      <c r="H209" s="124"/>
      <c r="I209" s="125"/>
      <c r="J209" s="120"/>
      <c r="K209" s="125"/>
      <c r="L209" s="120"/>
      <c r="M209" s="120"/>
      <c r="N209" s="123"/>
      <c r="O209" s="122"/>
      <c r="P209" s="125"/>
      <c r="Q209" s="125"/>
      <c r="R209" s="125"/>
      <c r="S209" s="125"/>
      <c r="T209" s="122"/>
      <c r="U209" s="125"/>
      <c r="V209" s="125"/>
      <c r="W209" s="122"/>
      <c r="X209" s="126"/>
      <c r="Y209" s="167"/>
    </row>
    <row r="210" spans="1:25" ht="26.25" customHeight="1">
      <c r="A210" s="118"/>
      <c r="B210" s="119"/>
      <c r="C210" s="120"/>
      <c r="D210" s="121"/>
      <c r="E210" s="122"/>
      <c r="F210" s="122"/>
      <c r="G210" s="123"/>
      <c r="H210" s="124"/>
      <c r="I210" s="125"/>
      <c r="J210" s="120"/>
      <c r="K210" s="125"/>
      <c r="L210" s="120"/>
      <c r="M210" s="120"/>
      <c r="N210" s="123"/>
      <c r="O210" s="122"/>
      <c r="P210" s="125"/>
      <c r="Q210" s="125"/>
      <c r="R210" s="125"/>
      <c r="S210" s="125"/>
      <c r="T210" s="122"/>
      <c r="U210" s="125"/>
      <c r="V210" s="125"/>
      <c r="W210" s="122"/>
      <c r="X210" s="126"/>
      <c r="Y210" s="167"/>
    </row>
    <row r="211" spans="1:25" ht="26.25" customHeight="1">
      <c r="A211" s="118"/>
      <c r="B211" s="119"/>
      <c r="C211" s="120"/>
      <c r="D211" s="121"/>
      <c r="E211" s="122"/>
      <c r="F211" s="122"/>
      <c r="G211" s="123"/>
      <c r="H211" s="124"/>
      <c r="I211" s="125"/>
      <c r="J211" s="120"/>
      <c r="K211" s="125"/>
      <c r="L211" s="120"/>
      <c r="M211" s="120"/>
      <c r="N211" s="123"/>
      <c r="O211" s="122"/>
      <c r="P211" s="125"/>
      <c r="Q211" s="125"/>
      <c r="R211" s="125"/>
      <c r="S211" s="125"/>
      <c r="T211" s="122"/>
      <c r="U211" s="125"/>
      <c r="V211" s="125"/>
      <c r="W211" s="122"/>
      <c r="X211" s="126"/>
      <c r="Y211" s="167"/>
    </row>
    <row r="212" spans="1:25" ht="26.25" customHeight="1">
      <c r="A212" s="118"/>
      <c r="B212" s="119"/>
      <c r="C212" s="120"/>
      <c r="D212" s="121"/>
      <c r="E212" s="122"/>
      <c r="F212" s="122"/>
      <c r="G212" s="123"/>
      <c r="H212" s="124"/>
      <c r="I212" s="125"/>
      <c r="J212" s="120"/>
      <c r="K212" s="125"/>
      <c r="L212" s="120"/>
      <c r="M212" s="120"/>
      <c r="N212" s="123"/>
      <c r="O212" s="122"/>
      <c r="P212" s="125"/>
      <c r="Q212" s="125"/>
      <c r="R212" s="125"/>
      <c r="S212" s="125"/>
      <c r="T212" s="122"/>
      <c r="U212" s="125"/>
      <c r="V212" s="125"/>
      <c r="W212" s="122"/>
      <c r="X212" s="126"/>
      <c r="Y212" s="167"/>
    </row>
    <row r="213" spans="1:25" ht="26.25" customHeight="1">
      <c r="A213" s="118"/>
      <c r="B213" s="119"/>
      <c r="C213" s="120"/>
      <c r="D213" s="121"/>
      <c r="E213" s="122"/>
      <c r="F213" s="122"/>
      <c r="G213" s="123"/>
      <c r="H213" s="124"/>
      <c r="I213" s="125"/>
      <c r="J213" s="120"/>
      <c r="K213" s="125"/>
      <c r="L213" s="120"/>
      <c r="M213" s="120"/>
      <c r="N213" s="123"/>
      <c r="O213" s="122"/>
      <c r="P213" s="125"/>
      <c r="Q213" s="125"/>
      <c r="R213" s="125"/>
      <c r="S213" s="125"/>
      <c r="T213" s="122"/>
      <c r="U213" s="125"/>
      <c r="V213" s="125"/>
      <c r="W213" s="122"/>
      <c r="X213" s="126"/>
      <c r="Y213" s="167"/>
    </row>
    <row r="214" spans="1:25" ht="26.25" customHeight="1">
      <c r="A214" s="118"/>
      <c r="B214" s="119"/>
      <c r="C214" s="120"/>
      <c r="D214" s="121"/>
      <c r="E214" s="122"/>
      <c r="F214" s="122"/>
      <c r="G214" s="123"/>
      <c r="H214" s="124"/>
      <c r="I214" s="125"/>
      <c r="J214" s="120"/>
      <c r="K214" s="125"/>
      <c r="L214" s="120"/>
      <c r="M214" s="120"/>
      <c r="N214" s="123"/>
      <c r="O214" s="122"/>
      <c r="P214" s="125"/>
      <c r="Q214" s="125"/>
      <c r="R214" s="125"/>
      <c r="S214" s="125"/>
      <c r="T214" s="122"/>
      <c r="U214" s="125"/>
      <c r="V214" s="125"/>
      <c r="W214" s="122"/>
      <c r="X214" s="126"/>
      <c r="Y214" s="167"/>
    </row>
    <row r="215" spans="1:25" ht="26.25" customHeight="1">
      <c r="A215" s="118"/>
      <c r="B215" s="119"/>
      <c r="C215" s="120"/>
      <c r="D215" s="121"/>
      <c r="E215" s="122"/>
      <c r="F215" s="122"/>
      <c r="G215" s="123"/>
      <c r="H215" s="124"/>
      <c r="I215" s="125"/>
      <c r="J215" s="120"/>
      <c r="K215" s="125"/>
      <c r="L215" s="120"/>
      <c r="M215" s="120"/>
      <c r="N215" s="123"/>
      <c r="O215" s="122"/>
      <c r="P215" s="125"/>
      <c r="Q215" s="125"/>
      <c r="R215" s="125"/>
      <c r="S215" s="125"/>
      <c r="T215" s="122"/>
      <c r="U215" s="125"/>
      <c r="V215" s="125"/>
      <c r="W215" s="122"/>
      <c r="X215" s="126"/>
      <c r="Y215" s="167"/>
    </row>
    <row r="216" spans="1:25" ht="26.25" customHeight="1">
      <c r="A216" s="118"/>
      <c r="B216" s="119"/>
      <c r="C216" s="120"/>
      <c r="D216" s="121"/>
      <c r="E216" s="122"/>
      <c r="F216" s="122"/>
      <c r="G216" s="123"/>
      <c r="H216" s="124"/>
      <c r="I216" s="125"/>
      <c r="J216" s="120"/>
      <c r="K216" s="125"/>
      <c r="L216" s="120"/>
      <c r="M216" s="120"/>
      <c r="N216" s="123"/>
      <c r="O216" s="122"/>
      <c r="P216" s="125"/>
      <c r="Q216" s="125"/>
      <c r="R216" s="125"/>
      <c r="S216" s="125"/>
      <c r="T216" s="122"/>
      <c r="U216" s="125"/>
      <c r="V216" s="125"/>
      <c r="W216" s="122"/>
      <c r="X216" s="126"/>
      <c r="Y216" s="167"/>
    </row>
    <row r="217" spans="1:25" ht="26.25" customHeight="1">
      <c r="A217" s="118"/>
      <c r="B217" s="119"/>
      <c r="C217" s="120"/>
      <c r="D217" s="121"/>
      <c r="E217" s="122"/>
      <c r="F217" s="122"/>
      <c r="G217" s="123"/>
      <c r="H217" s="124"/>
      <c r="I217" s="125"/>
      <c r="J217" s="120"/>
      <c r="K217" s="125"/>
      <c r="L217" s="120"/>
      <c r="M217" s="120"/>
      <c r="N217" s="123"/>
      <c r="O217" s="122"/>
      <c r="P217" s="125"/>
      <c r="Q217" s="125"/>
      <c r="R217" s="125"/>
      <c r="S217" s="125"/>
      <c r="T217" s="122"/>
      <c r="U217" s="125"/>
      <c r="V217" s="125"/>
      <c r="W217" s="122"/>
      <c r="X217" s="126"/>
      <c r="Y217" s="167"/>
    </row>
    <row r="218" spans="1:25" ht="26.25" customHeight="1">
      <c r="A218" s="118"/>
      <c r="B218" s="119"/>
      <c r="C218" s="120"/>
      <c r="D218" s="121"/>
      <c r="E218" s="122"/>
      <c r="F218" s="122"/>
      <c r="G218" s="123"/>
      <c r="H218" s="124"/>
      <c r="I218" s="125"/>
      <c r="J218" s="120"/>
      <c r="K218" s="125"/>
      <c r="L218" s="120"/>
      <c r="M218" s="120"/>
      <c r="N218" s="123"/>
      <c r="O218" s="122"/>
      <c r="P218" s="125"/>
      <c r="Q218" s="125"/>
      <c r="R218" s="125"/>
      <c r="S218" s="125"/>
      <c r="T218" s="122"/>
      <c r="U218" s="125"/>
      <c r="V218" s="125"/>
      <c r="W218" s="122"/>
      <c r="X218" s="126"/>
      <c r="Y218" s="167"/>
    </row>
    <row r="219" spans="1:25" ht="26.25" customHeight="1">
      <c r="A219" s="118"/>
      <c r="B219" s="119"/>
      <c r="C219" s="120"/>
      <c r="D219" s="121"/>
      <c r="E219" s="122"/>
      <c r="F219" s="122"/>
      <c r="G219" s="123"/>
      <c r="H219" s="124"/>
      <c r="I219" s="125"/>
      <c r="J219" s="120"/>
      <c r="K219" s="125"/>
      <c r="L219" s="120"/>
      <c r="M219" s="120"/>
      <c r="N219" s="123"/>
      <c r="O219" s="122"/>
      <c r="P219" s="125"/>
      <c r="Q219" s="125"/>
      <c r="R219" s="125"/>
      <c r="S219" s="125"/>
      <c r="T219" s="122"/>
      <c r="U219" s="125"/>
      <c r="V219" s="125"/>
      <c r="W219" s="122"/>
      <c r="X219" s="126"/>
      <c r="Y219" s="167"/>
    </row>
    <row r="220" spans="1:25" ht="26.25" customHeight="1">
      <c r="A220" s="118"/>
      <c r="B220" s="119"/>
      <c r="C220" s="120"/>
      <c r="D220" s="121"/>
      <c r="E220" s="122"/>
      <c r="F220" s="122"/>
      <c r="G220" s="123"/>
      <c r="H220" s="124"/>
      <c r="I220" s="125"/>
      <c r="J220" s="120"/>
      <c r="K220" s="125"/>
      <c r="L220" s="120"/>
      <c r="M220" s="120"/>
      <c r="N220" s="123"/>
      <c r="O220" s="122"/>
      <c r="P220" s="125"/>
      <c r="Q220" s="125"/>
      <c r="R220" s="125"/>
      <c r="S220" s="125"/>
      <c r="T220" s="122"/>
      <c r="U220" s="125"/>
      <c r="V220" s="125"/>
      <c r="W220" s="122"/>
      <c r="X220" s="126"/>
      <c r="Y220" s="167"/>
    </row>
    <row r="221" spans="1:25" ht="26.25" customHeight="1">
      <c r="A221" s="118"/>
      <c r="B221" s="119"/>
      <c r="C221" s="120"/>
      <c r="D221" s="121"/>
      <c r="E221" s="122"/>
      <c r="F221" s="122"/>
      <c r="G221" s="123"/>
      <c r="H221" s="124"/>
      <c r="I221" s="125"/>
      <c r="J221" s="120"/>
      <c r="K221" s="125"/>
      <c r="L221" s="120"/>
      <c r="M221" s="120"/>
      <c r="N221" s="123"/>
      <c r="O221" s="122"/>
      <c r="P221" s="125"/>
      <c r="Q221" s="125"/>
      <c r="R221" s="125"/>
      <c r="S221" s="125"/>
      <c r="T221" s="122"/>
      <c r="U221" s="125"/>
      <c r="V221" s="125"/>
      <c r="W221" s="122"/>
      <c r="X221" s="126"/>
      <c r="Y221" s="167"/>
    </row>
    <row r="222" spans="1:25" ht="26.25" customHeight="1">
      <c r="A222" s="118"/>
      <c r="B222" s="119"/>
      <c r="C222" s="120"/>
      <c r="D222" s="121"/>
      <c r="E222" s="122"/>
      <c r="F222" s="122"/>
      <c r="G222" s="123"/>
      <c r="H222" s="124"/>
      <c r="I222" s="125"/>
      <c r="J222" s="120"/>
      <c r="K222" s="125"/>
      <c r="L222" s="120"/>
      <c r="M222" s="120"/>
      <c r="N222" s="123"/>
      <c r="O222" s="122"/>
      <c r="P222" s="125"/>
      <c r="Q222" s="125"/>
      <c r="R222" s="125"/>
      <c r="S222" s="125"/>
      <c r="T222" s="122"/>
      <c r="U222" s="125"/>
      <c r="V222" s="125"/>
      <c r="W222" s="122"/>
      <c r="X222" s="126"/>
      <c r="Y222" s="167"/>
    </row>
    <row r="223" spans="1:25" ht="26.25" customHeight="1">
      <c r="A223" s="118"/>
      <c r="B223" s="119"/>
      <c r="C223" s="120"/>
      <c r="D223" s="121"/>
      <c r="E223" s="122"/>
      <c r="F223" s="122"/>
      <c r="G223" s="123"/>
      <c r="H223" s="124"/>
      <c r="I223" s="125"/>
      <c r="J223" s="120"/>
      <c r="K223" s="125"/>
      <c r="L223" s="120"/>
      <c r="M223" s="120"/>
      <c r="N223" s="123"/>
      <c r="O223" s="122"/>
      <c r="P223" s="125"/>
      <c r="Q223" s="125"/>
      <c r="R223" s="125"/>
      <c r="S223" s="125"/>
      <c r="T223" s="122"/>
      <c r="U223" s="125"/>
      <c r="V223" s="125"/>
      <c r="W223" s="122"/>
      <c r="X223" s="126"/>
      <c r="Y223" s="167"/>
    </row>
    <row r="224" spans="1:25" ht="26.25" customHeight="1">
      <c r="A224" s="118"/>
      <c r="B224" s="119"/>
      <c r="C224" s="120"/>
      <c r="D224" s="121"/>
      <c r="E224" s="122"/>
      <c r="F224" s="122"/>
      <c r="G224" s="123"/>
      <c r="H224" s="124"/>
      <c r="I224" s="125"/>
      <c r="J224" s="120"/>
      <c r="K224" s="125"/>
      <c r="L224" s="120"/>
      <c r="M224" s="120"/>
      <c r="N224" s="123"/>
      <c r="O224" s="122"/>
      <c r="P224" s="125"/>
      <c r="Q224" s="125"/>
      <c r="R224" s="125"/>
      <c r="S224" s="125"/>
      <c r="T224" s="122"/>
      <c r="U224" s="125"/>
      <c r="V224" s="125"/>
      <c r="W224" s="122"/>
      <c r="X224" s="126"/>
      <c r="Y224" s="167"/>
    </row>
    <row r="225" spans="1:25" ht="26.25" customHeight="1">
      <c r="A225" s="118"/>
      <c r="B225" s="119"/>
      <c r="C225" s="120"/>
      <c r="D225" s="121"/>
      <c r="E225" s="122"/>
      <c r="F225" s="122"/>
      <c r="G225" s="123"/>
      <c r="H225" s="124"/>
      <c r="I225" s="125"/>
      <c r="J225" s="120"/>
      <c r="K225" s="125"/>
      <c r="L225" s="120"/>
      <c r="M225" s="120"/>
      <c r="N225" s="123"/>
      <c r="O225" s="122"/>
      <c r="P225" s="125"/>
      <c r="Q225" s="125"/>
      <c r="R225" s="125"/>
      <c r="S225" s="125"/>
      <c r="T225" s="122"/>
      <c r="U225" s="125"/>
      <c r="V225" s="125"/>
      <c r="W225" s="122"/>
      <c r="X225" s="126"/>
      <c r="Y225" s="167"/>
    </row>
    <row r="226" spans="1:25" ht="26.25" customHeight="1">
      <c r="A226" s="118"/>
      <c r="B226" s="119"/>
      <c r="C226" s="120"/>
      <c r="D226" s="121"/>
      <c r="E226" s="122"/>
      <c r="F226" s="122"/>
      <c r="G226" s="123"/>
      <c r="H226" s="124"/>
      <c r="I226" s="125"/>
      <c r="J226" s="120"/>
      <c r="K226" s="125"/>
      <c r="L226" s="120"/>
      <c r="M226" s="120"/>
      <c r="N226" s="123"/>
      <c r="O226" s="122"/>
      <c r="P226" s="125"/>
      <c r="Q226" s="125"/>
      <c r="R226" s="125"/>
      <c r="S226" s="125"/>
      <c r="T226" s="122"/>
      <c r="U226" s="125"/>
      <c r="V226" s="125"/>
      <c r="W226" s="122"/>
      <c r="X226" s="126"/>
      <c r="Y226" s="167"/>
    </row>
    <row r="227" spans="1:25" ht="26.25" customHeight="1">
      <c r="A227" s="118"/>
      <c r="B227" s="119"/>
      <c r="C227" s="120"/>
      <c r="D227" s="121"/>
      <c r="E227" s="122"/>
      <c r="F227" s="122"/>
      <c r="G227" s="123"/>
      <c r="H227" s="124"/>
      <c r="I227" s="125"/>
      <c r="J227" s="120"/>
      <c r="K227" s="125"/>
      <c r="L227" s="120"/>
      <c r="M227" s="120"/>
      <c r="N227" s="123"/>
      <c r="O227" s="122"/>
      <c r="P227" s="125"/>
      <c r="Q227" s="125"/>
      <c r="R227" s="125"/>
      <c r="S227" s="125"/>
      <c r="T227" s="122"/>
      <c r="U227" s="125"/>
      <c r="V227" s="125"/>
      <c r="W227" s="122"/>
      <c r="X227" s="126"/>
      <c r="Y227" s="167"/>
    </row>
    <row r="228" spans="1:25" ht="26.25" customHeight="1">
      <c r="A228" s="118"/>
      <c r="B228" s="119"/>
      <c r="C228" s="120"/>
      <c r="D228" s="121"/>
      <c r="E228" s="122"/>
      <c r="F228" s="122"/>
      <c r="G228" s="123"/>
      <c r="H228" s="124"/>
      <c r="I228" s="125"/>
      <c r="J228" s="120"/>
      <c r="K228" s="125"/>
      <c r="L228" s="120"/>
      <c r="M228" s="120"/>
      <c r="N228" s="123"/>
      <c r="O228" s="122"/>
      <c r="P228" s="125"/>
      <c r="Q228" s="125"/>
      <c r="R228" s="125"/>
      <c r="S228" s="125"/>
      <c r="T228" s="122"/>
      <c r="U228" s="125"/>
      <c r="V228" s="125"/>
      <c r="W228" s="122"/>
      <c r="X228" s="126"/>
      <c r="Y228" s="167"/>
    </row>
    <row r="229" spans="1:25" ht="26.25" customHeight="1">
      <c r="A229" s="118"/>
      <c r="B229" s="119"/>
      <c r="C229" s="120"/>
      <c r="D229" s="121"/>
      <c r="E229" s="122"/>
      <c r="F229" s="122"/>
      <c r="G229" s="123"/>
      <c r="H229" s="124"/>
      <c r="I229" s="125"/>
      <c r="J229" s="120"/>
      <c r="K229" s="125"/>
      <c r="L229" s="120"/>
      <c r="M229" s="120"/>
      <c r="N229" s="123"/>
      <c r="O229" s="122"/>
      <c r="P229" s="125"/>
      <c r="Q229" s="125"/>
      <c r="R229" s="125"/>
      <c r="S229" s="125"/>
      <c r="T229" s="122"/>
      <c r="U229" s="125"/>
      <c r="V229" s="125"/>
      <c r="W229" s="122"/>
      <c r="X229" s="126"/>
      <c r="Y229" s="167"/>
    </row>
    <row r="230" spans="1:25" ht="26.25" customHeight="1">
      <c r="A230" s="118"/>
      <c r="B230" s="119"/>
      <c r="C230" s="120"/>
      <c r="D230" s="121"/>
      <c r="E230" s="122"/>
      <c r="F230" s="122"/>
      <c r="G230" s="123"/>
      <c r="H230" s="124"/>
      <c r="I230" s="125"/>
      <c r="J230" s="120"/>
      <c r="K230" s="125"/>
      <c r="L230" s="120"/>
      <c r="M230" s="120"/>
      <c r="N230" s="123"/>
      <c r="O230" s="122"/>
      <c r="P230" s="125"/>
      <c r="Q230" s="125"/>
      <c r="R230" s="125"/>
      <c r="S230" s="125"/>
      <c r="T230" s="122"/>
      <c r="U230" s="125"/>
      <c r="V230" s="125"/>
      <c r="W230" s="122"/>
      <c r="X230" s="126"/>
      <c r="Y230" s="167"/>
    </row>
    <row r="231" spans="1:25" ht="26.25" customHeight="1">
      <c r="A231" s="118"/>
      <c r="B231" s="119"/>
      <c r="C231" s="120"/>
      <c r="D231" s="121"/>
      <c r="E231" s="122"/>
      <c r="F231" s="122"/>
      <c r="G231" s="123"/>
      <c r="H231" s="124"/>
      <c r="I231" s="125"/>
      <c r="J231" s="120"/>
      <c r="K231" s="125"/>
      <c r="L231" s="120"/>
      <c r="M231" s="120"/>
      <c r="N231" s="123"/>
      <c r="O231" s="122"/>
      <c r="P231" s="125"/>
      <c r="Q231" s="125"/>
      <c r="R231" s="125"/>
      <c r="S231" s="125"/>
      <c r="T231" s="122"/>
      <c r="U231" s="125"/>
      <c r="V231" s="125"/>
      <c r="W231" s="122"/>
      <c r="X231" s="126"/>
      <c r="Y231" s="167"/>
    </row>
    <row r="232" spans="1:25" ht="26.25" customHeight="1">
      <c r="A232" s="118"/>
      <c r="B232" s="119"/>
      <c r="C232" s="120"/>
      <c r="D232" s="121"/>
      <c r="E232" s="122"/>
      <c r="F232" s="122"/>
      <c r="G232" s="123"/>
      <c r="H232" s="124"/>
      <c r="I232" s="125"/>
      <c r="J232" s="120"/>
      <c r="K232" s="125"/>
      <c r="L232" s="120"/>
      <c r="M232" s="120"/>
      <c r="N232" s="123"/>
      <c r="O232" s="122"/>
      <c r="P232" s="125"/>
      <c r="Q232" s="125"/>
      <c r="R232" s="125"/>
      <c r="S232" s="125"/>
      <c r="T232" s="122"/>
      <c r="U232" s="125"/>
      <c r="V232" s="125"/>
      <c r="W232" s="122"/>
      <c r="X232" s="126"/>
      <c r="Y232" s="167"/>
    </row>
    <row r="233" spans="1:25" ht="26.25" customHeight="1">
      <c r="A233" s="118"/>
      <c r="B233" s="119"/>
      <c r="C233" s="120"/>
      <c r="D233" s="121"/>
      <c r="E233" s="122"/>
      <c r="F233" s="122"/>
      <c r="G233" s="123"/>
      <c r="H233" s="124"/>
      <c r="I233" s="125"/>
      <c r="J233" s="120"/>
      <c r="K233" s="125"/>
      <c r="L233" s="120"/>
      <c r="M233" s="120"/>
      <c r="N233" s="123"/>
      <c r="O233" s="122"/>
      <c r="P233" s="125"/>
      <c r="Q233" s="125"/>
      <c r="R233" s="125"/>
      <c r="S233" s="125"/>
      <c r="T233" s="122"/>
      <c r="U233" s="125"/>
      <c r="V233" s="125"/>
      <c r="W233" s="122"/>
      <c r="X233" s="126"/>
      <c r="Y233" s="167"/>
    </row>
    <row r="234" spans="1:25" ht="26.25" customHeight="1">
      <c r="A234" s="118"/>
      <c r="B234" s="119"/>
      <c r="C234" s="120"/>
      <c r="D234" s="121"/>
      <c r="E234" s="122"/>
      <c r="F234" s="122"/>
      <c r="G234" s="123"/>
      <c r="H234" s="124"/>
      <c r="I234" s="125"/>
      <c r="J234" s="120"/>
      <c r="K234" s="125"/>
      <c r="L234" s="120"/>
      <c r="M234" s="120"/>
      <c r="N234" s="123"/>
      <c r="O234" s="122"/>
      <c r="P234" s="125"/>
      <c r="Q234" s="125"/>
      <c r="R234" s="125"/>
      <c r="S234" s="125"/>
      <c r="T234" s="122"/>
      <c r="U234" s="125"/>
      <c r="V234" s="125"/>
      <c r="W234" s="122"/>
      <c r="X234" s="126"/>
      <c r="Y234" s="167"/>
    </row>
    <row r="235" spans="1:25" ht="26.25" customHeight="1">
      <c r="A235" s="118"/>
      <c r="B235" s="119"/>
      <c r="C235" s="120"/>
      <c r="D235" s="121"/>
      <c r="E235" s="122"/>
      <c r="F235" s="122"/>
      <c r="G235" s="123"/>
      <c r="H235" s="124"/>
      <c r="I235" s="125"/>
      <c r="J235" s="120"/>
      <c r="K235" s="125"/>
      <c r="L235" s="120"/>
      <c r="M235" s="120"/>
      <c r="N235" s="123"/>
      <c r="O235" s="122"/>
      <c r="P235" s="125"/>
      <c r="Q235" s="125"/>
      <c r="R235" s="125"/>
      <c r="S235" s="125"/>
      <c r="T235" s="122"/>
      <c r="U235" s="125"/>
      <c r="V235" s="125"/>
      <c r="W235" s="122"/>
      <c r="X235" s="126"/>
      <c r="Y235" s="126"/>
    </row>
    <row r="236" spans="1:25" ht="26.25" customHeight="1">
      <c r="A236" s="118"/>
      <c r="B236" s="119"/>
      <c r="C236" s="120"/>
      <c r="D236" s="121"/>
      <c r="E236" s="122"/>
      <c r="F236" s="122"/>
      <c r="G236" s="123"/>
      <c r="H236" s="124"/>
      <c r="I236" s="125"/>
      <c r="J236" s="120"/>
      <c r="K236" s="125"/>
      <c r="L236" s="120"/>
      <c r="M236" s="120"/>
      <c r="N236" s="123"/>
      <c r="O236" s="122"/>
      <c r="P236" s="125"/>
      <c r="Q236" s="125"/>
      <c r="R236" s="125"/>
      <c r="S236" s="125"/>
      <c r="T236" s="122"/>
      <c r="U236" s="125"/>
      <c r="V236" s="125"/>
      <c r="W236" s="122"/>
      <c r="X236" s="126"/>
      <c r="Y236" s="126"/>
    </row>
    <row r="237" spans="1:25" ht="26.25" customHeight="1">
      <c r="A237" s="118"/>
      <c r="B237" s="119"/>
      <c r="C237" s="120"/>
      <c r="D237" s="121"/>
      <c r="E237" s="122"/>
      <c r="F237" s="122"/>
      <c r="G237" s="123"/>
      <c r="H237" s="124"/>
      <c r="I237" s="125"/>
      <c r="J237" s="120"/>
      <c r="K237" s="125"/>
      <c r="L237" s="120"/>
      <c r="M237" s="120"/>
      <c r="N237" s="123"/>
      <c r="O237" s="122"/>
      <c r="P237" s="125"/>
      <c r="Q237" s="125"/>
      <c r="R237" s="125"/>
      <c r="S237" s="125"/>
      <c r="T237" s="122"/>
      <c r="U237" s="125"/>
      <c r="V237" s="125"/>
      <c r="W237" s="122"/>
      <c r="X237" s="126"/>
      <c r="Y237" s="126"/>
    </row>
    <row r="238" spans="1:25" ht="26.25" customHeight="1">
      <c r="A238" s="118"/>
      <c r="B238" s="119"/>
      <c r="C238" s="120"/>
      <c r="D238" s="121"/>
      <c r="E238" s="122"/>
      <c r="F238" s="122"/>
      <c r="G238" s="123"/>
      <c r="H238" s="124"/>
      <c r="I238" s="125"/>
      <c r="J238" s="120"/>
      <c r="K238" s="125"/>
      <c r="L238" s="120"/>
      <c r="M238" s="120"/>
      <c r="N238" s="123"/>
      <c r="O238" s="122"/>
      <c r="P238" s="125"/>
      <c r="Q238" s="125"/>
      <c r="R238" s="125"/>
      <c r="S238" s="125"/>
      <c r="T238" s="122"/>
      <c r="U238" s="125"/>
      <c r="V238" s="125"/>
      <c r="W238" s="122"/>
      <c r="X238" s="126"/>
      <c r="Y238" s="126"/>
    </row>
    <row r="239" spans="1:25" ht="26.25" customHeight="1">
      <c r="A239" s="118"/>
      <c r="B239" s="119"/>
      <c r="C239" s="120"/>
      <c r="D239" s="121"/>
      <c r="E239" s="122"/>
      <c r="F239" s="122"/>
      <c r="G239" s="123"/>
      <c r="H239" s="124"/>
      <c r="I239" s="125"/>
      <c r="J239" s="120"/>
      <c r="K239" s="125"/>
      <c r="L239" s="120"/>
      <c r="M239" s="120"/>
      <c r="N239" s="123"/>
      <c r="O239" s="122"/>
      <c r="P239" s="125"/>
      <c r="Q239" s="125"/>
      <c r="R239" s="125"/>
      <c r="S239" s="125"/>
      <c r="T239" s="122"/>
      <c r="U239" s="125"/>
      <c r="V239" s="125"/>
      <c r="W239" s="122"/>
      <c r="X239" s="126"/>
      <c r="Y239" s="126"/>
    </row>
    <row r="240" spans="1:25" ht="26.25" customHeight="1">
      <c r="A240" s="118"/>
      <c r="B240" s="119"/>
      <c r="C240" s="120"/>
      <c r="D240" s="121"/>
      <c r="E240" s="122"/>
      <c r="F240" s="122"/>
      <c r="G240" s="123"/>
      <c r="H240" s="124"/>
      <c r="I240" s="125"/>
      <c r="J240" s="120"/>
      <c r="K240" s="125"/>
      <c r="L240" s="120"/>
      <c r="M240" s="120"/>
      <c r="N240" s="123"/>
      <c r="O240" s="122"/>
      <c r="P240" s="125"/>
      <c r="Q240" s="125"/>
      <c r="R240" s="125"/>
      <c r="S240" s="125"/>
      <c r="T240" s="122"/>
      <c r="U240" s="125"/>
      <c r="V240" s="125"/>
      <c r="W240" s="122"/>
      <c r="X240" s="126"/>
      <c r="Y240" s="126"/>
    </row>
    <row r="241" spans="1:25" ht="26.25" customHeight="1">
      <c r="A241" s="118"/>
      <c r="B241" s="119"/>
      <c r="C241" s="120"/>
      <c r="D241" s="121"/>
      <c r="E241" s="122"/>
      <c r="F241" s="122"/>
      <c r="G241" s="123"/>
      <c r="H241" s="124"/>
      <c r="I241" s="125"/>
      <c r="J241" s="120"/>
      <c r="K241" s="125"/>
      <c r="L241" s="120"/>
      <c r="M241" s="120"/>
      <c r="N241" s="123"/>
      <c r="O241" s="122"/>
      <c r="P241" s="125"/>
      <c r="Q241" s="125"/>
      <c r="R241" s="125"/>
      <c r="S241" s="125"/>
      <c r="T241" s="122"/>
      <c r="U241" s="125"/>
      <c r="V241" s="125"/>
      <c r="W241" s="122"/>
      <c r="X241" s="126"/>
      <c r="Y241" s="126"/>
    </row>
    <row r="242" spans="1:25" ht="26.25" customHeight="1">
      <c r="A242" s="118"/>
      <c r="B242" s="119"/>
      <c r="C242" s="120"/>
      <c r="D242" s="121"/>
      <c r="E242" s="122"/>
      <c r="F242" s="122"/>
      <c r="G242" s="123"/>
      <c r="H242" s="124"/>
      <c r="I242" s="125"/>
      <c r="J242" s="120"/>
      <c r="K242" s="125"/>
      <c r="L242" s="120"/>
      <c r="M242" s="120"/>
      <c r="N242" s="123"/>
      <c r="O242" s="122"/>
      <c r="P242" s="125"/>
      <c r="Q242" s="125"/>
      <c r="R242" s="125"/>
      <c r="S242" s="125"/>
      <c r="T242" s="122"/>
      <c r="U242" s="125"/>
      <c r="V242" s="125"/>
      <c r="W242" s="122"/>
      <c r="X242" s="126"/>
      <c r="Y242" s="126"/>
    </row>
    <row r="243" spans="1:25" ht="26.25" customHeight="1">
      <c r="A243" s="118"/>
      <c r="B243" s="119"/>
      <c r="C243" s="120"/>
      <c r="D243" s="121"/>
      <c r="E243" s="122"/>
      <c r="F243" s="122"/>
      <c r="G243" s="123"/>
      <c r="H243" s="124"/>
      <c r="I243" s="125"/>
      <c r="J243" s="120"/>
      <c r="K243" s="125"/>
      <c r="L243" s="120"/>
      <c r="M243" s="120"/>
      <c r="N243" s="123"/>
      <c r="O243" s="122"/>
      <c r="P243" s="125"/>
      <c r="Q243" s="125"/>
      <c r="R243" s="125"/>
      <c r="S243" s="125"/>
      <c r="T243" s="122"/>
      <c r="U243" s="125"/>
      <c r="V243" s="125"/>
      <c r="W243" s="122"/>
      <c r="X243" s="126"/>
      <c r="Y243" s="126"/>
    </row>
    <row r="244" spans="1:25" ht="26.25" customHeight="1">
      <c r="A244" s="118"/>
      <c r="B244" s="119"/>
      <c r="C244" s="120"/>
      <c r="D244" s="121"/>
      <c r="E244" s="122"/>
      <c r="F244" s="122"/>
      <c r="G244" s="123"/>
      <c r="H244" s="124"/>
      <c r="I244" s="125"/>
      <c r="J244" s="120"/>
      <c r="K244" s="125"/>
      <c r="L244" s="120"/>
      <c r="M244" s="120"/>
      <c r="N244" s="123"/>
      <c r="O244" s="122"/>
      <c r="P244" s="125"/>
      <c r="Q244" s="125"/>
      <c r="R244" s="125"/>
      <c r="S244" s="125"/>
      <c r="T244" s="122"/>
      <c r="U244" s="125"/>
      <c r="V244" s="125"/>
      <c r="W244" s="122"/>
      <c r="X244" s="126"/>
      <c r="Y244" s="126"/>
    </row>
    <row r="245" spans="1:25" ht="26.25" customHeight="1">
      <c r="A245" s="118"/>
      <c r="B245" s="119"/>
      <c r="C245" s="120"/>
      <c r="D245" s="121"/>
      <c r="E245" s="122"/>
      <c r="F245" s="122"/>
      <c r="G245" s="123"/>
      <c r="H245" s="124"/>
      <c r="I245" s="125"/>
      <c r="J245" s="120"/>
      <c r="K245" s="125"/>
      <c r="L245" s="120"/>
      <c r="M245" s="120"/>
      <c r="N245" s="123"/>
      <c r="O245" s="122"/>
      <c r="P245" s="125"/>
      <c r="Q245" s="125"/>
      <c r="R245" s="125"/>
      <c r="S245" s="125"/>
      <c r="T245" s="122"/>
      <c r="U245" s="125"/>
      <c r="V245" s="125"/>
      <c r="W245" s="122"/>
      <c r="X245" s="126"/>
      <c r="Y245" s="126"/>
    </row>
    <row r="246" spans="1:25" ht="26.25" customHeight="1">
      <c r="A246" s="118"/>
      <c r="B246" s="119"/>
      <c r="C246" s="120"/>
      <c r="D246" s="121"/>
      <c r="E246" s="122"/>
      <c r="F246" s="122"/>
      <c r="G246" s="123"/>
      <c r="H246" s="124"/>
      <c r="I246" s="125"/>
      <c r="J246" s="120"/>
      <c r="K246" s="125"/>
      <c r="L246" s="120"/>
      <c r="M246" s="120"/>
      <c r="N246" s="123"/>
      <c r="O246" s="122"/>
      <c r="P246" s="125"/>
      <c r="Q246" s="125"/>
      <c r="R246" s="125"/>
      <c r="S246" s="125"/>
      <c r="T246" s="122"/>
      <c r="U246" s="125"/>
      <c r="V246" s="125"/>
      <c r="W246" s="122"/>
      <c r="X246" s="126"/>
      <c r="Y246" s="126"/>
    </row>
    <row r="247" spans="1:25" ht="26.25" customHeight="1">
      <c r="A247" s="118"/>
      <c r="B247" s="119"/>
      <c r="C247" s="120"/>
      <c r="D247" s="121"/>
      <c r="E247" s="122"/>
      <c r="F247" s="122"/>
      <c r="G247" s="123"/>
      <c r="H247" s="124"/>
      <c r="I247" s="125"/>
      <c r="J247" s="120"/>
      <c r="K247" s="125"/>
      <c r="L247" s="120"/>
      <c r="M247" s="120"/>
      <c r="N247" s="123"/>
      <c r="O247" s="122"/>
      <c r="P247" s="125"/>
      <c r="Q247" s="125"/>
      <c r="R247" s="125"/>
      <c r="S247" s="125"/>
      <c r="T247" s="122"/>
      <c r="U247" s="125"/>
      <c r="V247" s="125"/>
      <c r="W247" s="122"/>
      <c r="X247" s="126"/>
      <c r="Y247" s="126"/>
    </row>
    <row r="248" spans="1:25" ht="26.25" customHeight="1">
      <c r="A248" s="118"/>
      <c r="B248" s="119"/>
      <c r="C248" s="120"/>
      <c r="D248" s="121"/>
      <c r="E248" s="122"/>
      <c r="F248" s="122"/>
      <c r="G248" s="123"/>
      <c r="H248" s="124"/>
      <c r="I248" s="125"/>
      <c r="J248" s="120"/>
      <c r="K248" s="125"/>
      <c r="L248" s="120"/>
      <c r="M248" s="120"/>
      <c r="N248" s="123"/>
      <c r="O248" s="122"/>
      <c r="P248" s="125"/>
      <c r="Q248" s="125"/>
      <c r="R248" s="125"/>
      <c r="S248" s="125"/>
      <c r="T248" s="122"/>
      <c r="U248" s="125"/>
      <c r="V248" s="125"/>
      <c r="W248" s="122"/>
      <c r="X248" s="126"/>
      <c r="Y248" s="126"/>
    </row>
    <row r="249" spans="1:25" ht="26.25" customHeight="1">
      <c r="A249" s="118"/>
      <c r="B249" s="119"/>
      <c r="C249" s="120"/>
      <c r="D249" s="121"/>
      <c r="E249" s="122"/>
      <c r="F249" s="122"/>
      <c r="G249" s="123"/>
      <c r="H249" s="124"/>
      <c r="I249" s="125"/>
      <c r="J249" s="120"/>
      <c r="K249" s="125"/>
      <c r="L249" s="120"/>
      <c r="M249" s="120"/>
      <c r="N249" s="123"/>
      <c r="O249" s="122"/>
      <c r="P249" s="125"/>
      <c r="Q249" s="125"/>
      <c r="R249" s="125"/>
      <c r="S249" s="125"/>
      <c r="T249" s="122"/>
      <c r="U249" s="125"/>
      <c r="V249" s="125"/>
      <c r="W249" s="122"/>
      <c r="X249" s="126"/>
      <c r="Y249" s="126"/>
    </row>
    <row r="250" spans="1:25" ht="26.25" customHeight="1">
      <c r="A250" s="118"/>
      <c r="B250" s="119"/>
      <c r="C250" s="120"/>
      <c r="D250" s="121"/>
      <c r="E250" s="122"/>
      <c r="F250" s="122"/>
      <c r="G250" s="123"/>
      <c r="H250" s="124"/>
      <c r="I250" s="125"/>
      <c r="J250" s="120"/>
      <c r="K250" s="125"/>
      <c r="L250" s="120"/>
      <c r="M250" s="120"/>
      <c r="N250" s="123"/>
      <c r="O250" s="122"/>
      <c r="P250" s="125"/>
      <c r="Q250" s="125"/>
      <c r="R250" s="125"/>
      <c r="S250" s="125"/>
      <c r="T250" s="122"/>
      <c r="U250" s="125"/>
      <c r="V250" s="125"/>
      <c r="W250" s="122"/>
      <c r="X250" s="126"/>
      <c r="Y250" s="126"/>
    </row>
    <row r="251" spans="1:25" ht="26.25" customHeight="1">
      <c r="A251" s="118"/>
      <c r="B251" s="119"/>
      <c r="C251" s="120"/>
      <c r="D251" s="121"/>
      <c r="E251" s="122"/>
      <c r="F251" s="122"/>
      <c r="G251" s="123"/>
      <c r="H251" s="124"/>
      <c r="I251" s="125"/>
      <c r="J251" s="120"/>
      <c r="K251" s="125"/>
      <c r="L251" s="120"/>
      <c r="M251" s="120"/>
      <c r="N251" s="123"/>
      <c r="O251" s="122"/>
      <c r="P251" s="125"/>
      <c r="Q251" s="125"/>
      <c r="R251" s="125"/>
      <c r="S251" s="125"/>
      <c r="T251" s="122"/>
      <c r="U251" s="125"/>
      <c r="V251" s="125"/>
      <c r="W251" s="122"/>
      <c r="X251" s="126"/>
      <c r="Y251" s="126"/>
    </row>
    <row r="252" spans="1:25" ht="26.25" customHeight="1">
      <c r="A252" s="118"/>
      <c r="B252" s="119"/>
      <c r="C252" s="120"/>
      <c r="D252" s="121"/>
      <c r="E252" s="122"/>
      <c r="F252" s="122"/>
      <c r="G252" s="123"/>
      <c r="H252" s="124"/>
      <c r="I252" s="125"/>
      <c r="J252" s="120"/>
      <c r="K252" s="125"/>
      <c r="L252" s="120"/>
      <c r="M252" s="120"/>
      <c r="N252" s="123"/>
      <c r="O252" s="122"/>
      <c r="P252" s="125"/>
      <c r="Q252" s="125"/>
      <c r="R252" s="125"/>
      <c r="S252" s="125"/>
      <c r="T252" s="122"/>
      <c r="U252" s="125"/>
      <c r="V252" s="125"/>
      <c r="W252" s="122"/>
      <c r="X252" s="126"/>
      <c r="Y252" s="126"/>
    </row>
    <row r="253" spans="1:25" ht="26.25" customHeight="1">
      <c r="A253" s="118"/>
      <c r="B253" s="119"/>
      <c r="C253" s="120"/>
      <c r="D253" s="121"/>
      <c r="E253" s="122"/>
      <c r="F253" s="122"/>
      <c r="G253" s="123"/>
      <c r="H253" s="124"/>
      <c r="I253" s="125"/>
      <c r="J253" s="120"/>
      <c r="K253" s="125"/>
      <c r="L253" s="120"/>
      <c r="M253" s="120"/>
      <c r="N253" s="123"/>
      <c r="O253" s="122"/>
      <c r="P253" s="125"/>
      <c r="Q253" s="125"/>
      <c r="R253" s="125"/>
      <c r="S253" s="125"/>
      <c r="T253" s="122"/>
      <c r="U253" s="125"/>
      <c r="V253" s="125"/>
      <c r="W253" s="122"/>
      <c r="X253" s="126"/>
      <c r="Y253" s="126"/>
    </row>
    <row r="254" spans="1:25" ht="26.25" customHeight="1">
      <c r="A254" s="118"/>
      <c r="B254" s="119"/>
      <c r="C254" s="120"/>
      <c r="D254" s="121"/>
      <c r="E254" s="122"/>
      <c r="F254" s="122"/>
      <c r="G254" s="123"/>
      <c r="H254" s="124"/>
      <c r="I254" s="125"/>
      <c r="J254" s="120"/>
      <c r="K254" s="125"/>
      <c r="L254" s="120"/>
      <c r="M254" s="120"/>
      <c r="N254" s="123"/>
      <c r="O254" s="122"/>
      <c r="P254" s="125"/>
      <c r="Q254" s="125"/>
      <c r="R254" s="125"/>
      <c r="S254" s="125"/>
      <c r="T254" s="122"/>
      <c r="U254" s="125"/>
      <c r="V254" s="125"/>
      <c r="W254" s="122"/>
      <c r="X254" s="126"/>
      <c r="Y254" s="126"/>
    </row>
    <row r="255" spans="1:25" ht="26.25" customHeight="1">
      <c r="A255" s="118"/>
      <c r="B255" s="119"/>
      <c r="C255" s="120"/>
      <c r="D255" s="121"/>
      <c r="E255" s="122"/>
      <c r="F255" s="122"/>
      <c r="G255" s="123"/>
      <c r="H255" s="124"/>
      <c r="I255" s="125"/>
      <c r="J255" s="120"/>
      <c r="K255" s="125"/>
      <c r="L255" s="120"/>
      <c r="M255" s="120"/>
      <c r="N255" s="123"/>
      <c r="O255" s="122"/>
      <c r="P255" s="125"/>
      <c r="Q255" s="125"/>
      <c r="R255" s="125"/>
      <c r="S255" s="125"/>
      <c r="T255" s="122"/>
      <c r="U255" s="125"/>
      <c r="V255" s="125"/>
      <c r="W255" s="122"/>
      <c r="X255" s="126"/>
      <c r="Y255" s="126"/>
    </row>
    <row r="256" spans="1:25" ht="26.25" customHeight="1">
      <c r="A256" s="118"/>
      <c r="B256" s="119"/>
      <c r="C256" s="120"/>
      <c r="D256" s="121"/>
      <c r="E256" s="122"/>
      <c r="F256" s="122"/>
      <c r="G256" s="123"/>
      <c r="H256" s="124"/>
      <c r="I256" s="125"/>
      <c r="J256" s="120"/>
      <c r="K256" s="125"/>
      <c r="L256" s="120"/>
      <c r="M256" s="120"/>
      <c r="N256" s="123"/>
      <c r="O256" s="122"/>
      <c r="P256" s="125"/>
      <c r="Q256" s="125"/>
      <c r="R256" s="125"/>
      <c r="S256" s="125"/>
      <c r="T256" s="122"/>
      <c r="U256" s="125"/>
      <c r="V256" s="125"/>
      <c r="W256" s="122"/>
      <c r="X256" s="126"/>
      <c r="Y256" s="126"/>
    </row>
    <row r="257" spans="1:25" ht="26.25" customHeight="1">
      <c r="A257" s="118"/>
      <c r="B257" s="119"/>
      <c r="C257" s="120"/>
      <c r="D257" s="121"/>
      <c r="E257" s="122"/>
      <c r="F257" s="122"/>
      <c r="G257" s="123"/>
      <c r="H257" s="124"/>
      <c r="I257" s="125"/>
      <c r="J257" s="120"/>
      <c r="K257" s="125"/>
      <c r="L257" s="120"/>
      <c r="M257" s="120"/>
      <c r="N257" s="123"/>
      <c r="O257" s="122"/>
      <c r="P257" s="125"/>
      <c r="Q257" s="125"/>
      <c r="R257" s="125"/>
      <c r="S257" s="125"/>
      <c r="T257" s="122"/>
      <c r="U257" s="125"/>
      <c r="V257" s="125"/>
      <c r="W257" s="122"/>
      <c r="X257" s="126"/>
      <c r="Y257" s="126"/>
    </row>
    <row r="258" spans="1:25" ht="26.25" customHeight="1">
      <c r="A258" s="118"/>
      <c r="B258" s="119"/>
      <c r="C258" s="120"/>
      <c r="D258" s="121"/>
      <c r="E258" s="122"/>
      <c r="F258" s="122"/>
      <c r="G258" s="123"/>
      <c r="H258" s="124"/>
      <c r="I258" s="125"/>
      <c r="J258" s="120"/>
      <c r="K258" s="125"/>
      <c r="L258" s="120"/>
      <c r="M258" s="120"/>
      <c r="N258" s="123"/>
      <c r="O258" s="122"/>
      <c r="P258" s="125"/>
      <c r="Q258" s="125"/>
      <c r="R258" s="125"/>
      <c r="S258" s="125"/>
      <c r="T258" s="122"/>
      <c r="U258" s="125"/>
      <c r="V258" s="125"/>
      <c r="W258" s="122"/>
      <c r="X258" s="126"/>
      <c r="Y258" s="126"/>
    </row>
    <row r="259" spans="1:25" ht="26.25" customHeight="1">
      <c r="A259" s="118"/>
      <c r="B259" s="119"/>
      <c r="C259" s="120"/>
      <c r="D259" s="121"/>
      <c r="E259" s="122"/>
      <c r="F259" s="122"/>
      <c r="G259" s="123"/>
      <c r="H259" s="124"/>
      <c r="I259" s="125"/>
      <c r="J259" s="120"/>
      <c r="K259" s="125"/>
      <c r="L259" s="120"/>
      <c r="M259" s="120"/>
      <c r="N259" s="123"/>
      <c r="O259" s="122"/>
      <c r="P259" s="125"/>
      <c r="Q259" s="125"/>
      <c r="R259" s="125"/>
      <c r="S259" s="125"/>
      <c r="T259" s="122"/>
      <c r="U259" s="125"/>
      <c r="V259" s="125"/>
      <c r="W259" s="122"/>
      <c r="X259" s="126"/>
      <c r="Y259" s="126"/>
    </row>
    <row r="260" spans="1:25" ht="26.25" customHeight="1">
      <c r="A260" s="118"/>
      <c r="B260" s="119"/>
      <c r="C260" s="120"/>
      <c r="D260" s="121"/>
      <c r="E260" s="122"/>
      <c r="F260" s="122"/>
      <c r="G260" s="123"/>
      <c r="H260" s="124"/>
      <c r="I260" s="125"/>
      <c r="J260" s="120"/>
      <c r="K260" s="125"/>
      <c r="L260" s="120"/>
      <c r="M260" s="120"/>
      <c r="N260" s="123"/>
      <c r="O260" s="122"/>
      <c r="P260" s="125"/>
      <c r="Q260" s="125"/>
      <c r="R260" s="125"/>
      <c r="S260" s="125"/>
      <c r="T260" s="122"/>
      <c r="U260" s="125"/>
      <c r="V260" s="125"/>
      <c r="W260" s="122"/>
      <c r="X260" s="126"/>
      <c r="Y260" s="126"/>
    </row>
    <row r="261" spans="1:25" ht="26.25" customHeight="1">
      <c r="A261" s="118"/>
      <c r="B261" s="119"/>
      <c r="C261" s="120"/>
      <c r="D261" s="121"/>
      <c r="E261" s="122"/>
      <c r="F261" s="122"/>
      <c r="G261" s="123"/>
      <c r="H261" s="124"/>
      <c r="I261" s="125"/>
      <c r="J261" s="120"/>
      <c r="K261" s="125"/>
      <c r="L261" s="120"/>
      <c r="M261" s="120"/>
      <c r="N261" s="123"/>
      <c r="O261" s="122"/>
      <c r="P261" s="125"/>
      <c r="Q261" s="125"/>
      <c r="R261" s="125"/>
      <c r="S261" s="125"/>
      <c r="T261" s="122"/>
      <c r="U261" s="125"/>
      <c r="V261" s="125"/>
      <c r="W261" s="122"/>
      <c r="X261" s="126"/>
      <c r="Y261" s="126"/>
    </row>
    <row r="262" spans="1:25" ht="26.25" customHeight="1">
      <c r="A262" s="118"/>
      <c r="B262" s="119"/>
      <c r="C262" s="120"/>
      <c r="D262" s="121"/>
      <c r="E262" s="122"/>
      <c r="F262" s="122"/>
      <c r="G262" s="123"/>
      <c r="H262" s="124"/>
      <c r="I262" s="125"/>
      <c r="J262" s="120"/>
      <c r="K262" s="125"/>
      <c r="L262" s="120"/>
      <c r="M262" s="120"/>
      <c r="N262" s="123"/>
      <c r="O262" s="122"/>
      <c r="P262" s="125"/>
      <c r="Q262" s="125"/>
      <c r="R262" s="125"/>
      <c r="S262" s="125"/>
      <c r="T262" s="122"/>
      <c r="U262" s="125"/>
      <c r="V262" s="125"/>
      <c r="W262" s="122"/>
      <c r="X262" s="126"/>
      <c r="Y262" s="126"/>
    </row>
    <row r="263" spans="1:25" ht="26.25" customHeight="1">
      <c r="A263" s="118"/>
      <c r="B263" s="119"/>
      <c r="C263" s="120"/>
      <c r="D263" s="121"/>
      <c r="E263" s="122"/>
      <c r="F263" s="122"/>
      <c r="G263" s="123"/>
      <c r="H263" s="124"/>
      <c r="I263" s="125"/>
      <c r="J263" s="120"/>
      <c r="K263" s="125"/>
      <c r="L263" s="120"/>
      <c r="M263" s="120"/>
      <c r="N263" s="123"/>
      <c r="O263" s="122"/>
      <c r="P263" s="125"/>
      <c r="Q263" s="125"/>
      <c r="R263" s="125"/>
      <c r="S263" s="125"/>
      <c r="T263" s="122"/>
      <c r="U263" s="125"/>
      <c r="V263" s="125"/>
      <c r="W263" s="122"/>
      <c r="X263" s="126"/>
      <c r="Y263" s="126"/>
    </row>
    <row r="264" spans="1:25" ht="26.25" customHeight="1">
      <c r="A264" s="118"/>
      <c r="B264" s="119"/>
      <c r="C264" s="120"/>
      <c r="D264" s="121"/>
      <c r="E264" s="122"/>
      <c r="F264" s="122"/>
      <c r="G264" s="123"/>
      <c r="H264" s="124"/>
      <c r="I264" s="125"/>
      <c r="J264" s="120"/>
      <c r="K264" s="125"/>
      <c r="L264" s="120"/>
      <c r="M264" s="120"/>
      <c r="N264" s="123"/>
      <c r="O264" s="122"/>
      <c r="P264" s="125"/>
      <c r="Q264" s="125"/>
      <c r="R264" s="125"/>
      <c r="S264" s="125"/>
      <c r="T264" s="122"/>
      <c r="U264" s="125"/>
      <c r="V264" s="125"/>
      <c r="W264" s="122"/>
      <c r="X264" s="126"/>
      <c r="Y264" s="126"/>
    </row>
    <row r="265" spans="1:25" ht="26.25" customHeight="1">
      <c r="A265" s="118"/>
      <c r="B265" s="119"/>
      <c r="C265" s="120"/>
      <c r="D265" s="121"/>
      <c r="E265" s="122"/>
      <c r="F265" s="122"/>
      <c r="G265" s="123"/>
      <c r="H265" s="124"/>
      <c r="I265" s="125"/>
      <c r="J265" s="120"/>
      <c r="K265" s="125"/>
      <c r="L265" s="120"/>
      <c r="M265" s="120"/>
      <c r="N265" s="123"/>
      <c r="O265" s="122"/>
      <c r="P265" s="125"/>
      <c r="Q265" s="125"/>
      <c r="R265" s="125"/>
      <c r="S265" s="125"/>
      <c r="T265" s="122"/>
      <c r="U265" s="125"/>
      <c r="V265" s="125"/>
      <c r="W265" s="122"/>
      <c r="X265" s="126"/>
      <c r="Y265" s="126"/>
    </row>
    <row r="266" spans="1:25" ht="26.25" customHeight="1">
      <c r="A266" s="118"/>
      <c r="B266" s="119"/>
      <c r="C266" s="120"/>
      <c r="D266" s="121"/>
      <c r="E266" s="122"/>
      <c r="F266" s="122"/>
      <c r="G266" s="123"/>
      <c r="H266" s="124"/>
      <c r="I266" s="125"/>
      <c r="J266" s="120"/>
      <c r="K266" s="125"/>
      <c r="L266" s="120"/>
      <c r="M266" s="120"/>
      <c r="N266" s="123"/>
      <c r="O266" s="122"/>
      <c r="P266" s="125"/>
      <c r="Q266" s="125"/>
      <c r="R266" s="125"/>
      <c r="S266" s="125"/>
      <c r="T266" s="122"/>
      <c r="U266" s="125"/>
      <c r="V266" s="125"/>
      <c r="W266" s="122"/>
      <c r="X266" s="126"/>
      <c r="Y266" s="126"/>
    </row>
    <row r="267" spans="1:25" ht="26.25" customHeight="1">
      <c r="A267" s="118"/>
      <c r="B267" s="119"/>
      <c r="C267" s="120"/>
      <c r="D267" s="121"/>
      <c r="E267" s="122"/>
      <c r="F267" s="122"/>
      <c r="G267" s="123"/>
      <c r="H267" s="124"/>
      <c r="I267" s="125"/>
      <c r="J267" s="120"/>
      <c r="K267" s="125"/>
      <c r="L267" s="120"/>
      <c r="M267" s="120"/>
      <c r="N267" s="123"/>
      <c r="O267" s="122"/>
      <c r="P267" s="125"/>
      <c r="Q267" s="125"/>
      <c r="R267" s="125"/>
      <c r="S267" s="125"/>
      <c r="T267" s="122"/>
      <c r="U267" s="125"/>
      <c r="V267" s="125"/>
      <c r="W267" s="122"/>
      <c r="X267" s="126"/>
      <c r="Y267" s="126"/>
    </row>
    <row r="268" spans="1:25" ht="26.25" customHeight="1">
      <c r="A268" s="118"/>
      <c r="B268" s="119"/>
      <c r="C268" s="120"/>
      <c r="D268" s="121"/>
      <c r="E268" s="122"/>
      <c r="F268" s="122"/>
      <c r="G268" s="123"/>
      <c r="H268" s="124"/>
      <c r="I268" s="125"/>
      <c r="J268" s="120"/>
      <c r="K268" s="125"/>
      <c r="L268" s="120"/>
      <c r="M268" s="120"/>
      <c r="N268" s="123"/>
      <c r="O268" s="122"/>
      <c r="P268" s="125"/>
      <c r="Q268" s="125"/>
      <c r="R268" s="125"/>
      <c r="S268" s="125"/>
      <c r="T268" s="122"/>
      <c r="U268" s="125"/>
      <c r="V268" s="125"/>
      <c r="W268" s="122"/>
      <c r="X268" s="126"/>
      <c r="Y268" s="126"/>
    </row>
    <row r="269" spans="1:25" ht="26.25" customHeight="1">
      <c r="A269" s="118"/>
      <c r="B269" s="119"/>
      <c r="C269" s="120"/>
      <c r="D269" s="121"/>
      <c r="E269" s="122"/>
      <c r="F269" s="122"/>
      <c r="G269" s="123"/>
      <c r="H269" s="124"/>
      <c r="I269" s="125"/>
      <c r="J269" s="120"/>
      <c r="K269" s="125"/>
      <c r="L269" s="120"/>
      <c r="M269" s="120"/>
      <c r="N269" s="123"/>
      <c r="O269" s="122"/>
      <c r="P269" s="125"/>
      <c r="Q269" s="125"/>
      <c r="R269" s="125"/>
      <c r="S269" s="125"/>
      <c r="T269" s="122"/>
      <c r="U269" s="125"/>
      <c r="V269" s="125"/>
      <c r="W269" s="122"/>
      <c r="X269" s="126"/>
      <c r="Y269" s="126"/>
    </row>
    <row r="270" spans="1:25" ht="26.25" customHeight="1">
      <c r="A270" s="118"/>
      <c r="B270" s="119"/>
      <c r="C270" s="120"/>
      <c r="D270" s="121"/>
      <c r="E270" s="122"/>
      <c r="F270" s="122"/>
      <c r="G270" s="123"/>
      <c r="H270" s="124"/>
      <c r="I270" s="125"/>
      <c r="J270" s="120"/>
      <c r="K270" s="125"/>
      <c r="L270" s="120"/>
      <c r="M270" s="120"/>
      <c r="N270" s="123"/>
      <c r="O270" s="122"/>
      <c r="P270" s="125"/>
      <c r="Q270" s="125"/>
      <c r="R270" s="125"/>
      <c r="S270" s="125"/>
      <c r="T270" s="122"/>
      <c r="U270" s="125"/>
      <c r="V270" s="125"/>
      <c r="W270" s="122"/>
      <c r="X270" s="126"/>
      <c r="Y270" s="126"/>
    </row>
    <row r="271" spans="1:25" ht="26.25" customHeight="1">
      <c r="A271" s="118"/>
      <c r="B271" s="119"/>
      <c r="C271" s="120"/>
      <c r="D271" s="121"/>
      <c r="E271" s="122"/>
      <c r="F271" s="122"/>
      <c r="G271" s="123"/>
      <c r="H271" s="124"/>
      <c r="I271" s="125"/>
      <c r="J271" s="120"/>
      <c r="K271" s="125"/>
      <c r="L271" s="120"/>
      <c r="M271" s="120"/>
      <c r="N271" s="123"/>
      <c r="O271" s="122"/>
      <c r="P271" s="125"/>
      <c r="Q271" s="125"/>
      <c r="R271" s="125"/>
      <c r="S271" s="125"/>
      <c r="T271" s="122"/>
      <c r="U271" s="125"/>
      <c r="V271" s="125"/>
      <c r="W271" s="122"/>
      <c r="X271" s="126"/>
      <c r="Y271" s="126"/>
    </row>
    <row r="272" spans="1:25" ht="26.25" customHeight="1">
      <c r="A272" s="118"/>
      <c r="B272" s="119"/>
      <c r="C272" s="120"/>
      <c r="D272" s="121"/>
      <c r="E272" s="122"/>
      <c r="F272" s="122"/>
      <c r="G272" s="123"/>
      <c r="H272" s="124"/>
      <c r="I272" s="125"/>
      <c r="J272" s="120"/>
      <c r="K272" s="125"/>
      <c r="L272" s="120"/>
      <c r="M272" s="120"/>
      <c r="N272" s="123"/>
      <c r="O272" s="122"/>
      <c r="P272" s="125"/>
      <c r="Q272" s="125"/>
      <c r="R272" s="125"/>
      <c r="S272" s="125"/>
      <c r="T272" s="122"/>
      <c r="U272" s="125"/>
      <c r="V272" s="125"/>
      <c r="W272" s="122"/>
      <c r="X272" s="126"/>
      <c r="Y272" s="126"/>
    </row>
    <row r="273" spans="1:25" ht="26.25" customHeight="1">
      <c r="A273" s="118"/>
      <c r="B273" s="119"/>
      <c r="C273" s="120"/>
      <c r="D273" s="121"/>
      <c r="E273" s="122"/>
      <c r="F273" s="122"/>
      <c r="G273" s="123"/>
      <c r="H273" s="124"/>
      <c r="I273" s="125"/>
      <c r="J273" s="120"/>
      <c r="K273" s="125"/>
      <c r="L273" s="120"/>
      <c r="M273" s="120"/>
      <c r="N273" s="123"/>
      <c r="O273" s="122"/>
      <c r="P273" s="125"/>
      <c r="Q273" s="125"/>
      <c r="R273" s="125"/>
      <c r="S273" s="125"/>
      <c r="T273" s="122"/>
      <c r="U273" s="125"/>
      <c r="V273" s="125"/>
      <c r="W273" s="122"/>
      <c r="X273" s="126"/>
      <c r="Y273" s="126"/>
    </row>
    <row r="274" spans="1:25" ht="15.75" customHeight="1">
      <c r="A274" s="1"/>
      <c r="B274" s="2"/>
      <c r="C274" s="294"/>
      <c r="D274" s="4"/>
      <c r="F274" s="3"/>
      <c r="G274" s="4"/>
      <c r="H274" s="257"/>
      <c r="I274" s="295"/>
      <c r="J274" s="294"/>
      <c r="L274" s="294"/>
      <c r="M274" s="294"/>
      <c r="N274" s="4"/>
    </row>
    <row r="275" spans="1:25" ht="15.75" customHeight="1">
      <c r="A275" s="1"/>
      <c r="B275" s="2"/>
      <c r="C275" s="294"/>
      <c r="D275" s="4"/>
      <c r="F275" s="3"/>
      <c r="G275" s="4"/>
      <c r="H275" s="257"/>
      <c r="I275" s="295"/>
      <c r="J275" s="294"/>
      <c r="L275" s="294"/>
      <c r="M275" s="294"/>
      <c r="N275" s="4"/>
    </row>
    <row r="276" spans="1:25" ht="15.75" customHeight="1">
      <c r="A276" s="1"/>
      <c r="B276" s="2"/>
      <c r="C276" s="294"/>
      <c r="D276" s="4"/>
      <c r="F276" s="3"/>
      <c r="G276" s="4"/>
      <c r="H276" s="257"/>
      <c r="I276" s="295"/>
      <c r="J276" s="294"/>
      <c r="L276" s="294"/>
      <c r="M276" s="294"/>
      <c r="N276" s="4"/>
    </row>
    <row r="277" spans="1:25" ht="15.75" customHeight="1">
      <c r="A277" s="1"/>
      <c r="B277" s="2"/>
      <c r="C277" s="294"/>
      <c r="D277" s="4"/>
      <c r="F277" s="3"/>
      <c r="G277" s="4"/>
      <c r="H277" s="257"/>
      <c r="I277" s="295"/>
      <c r="J277" s="294"/>
      <c r="L277" s="294"/>
      <c r="M277" s="294"/>
      <c r="N277" s="4"/>
    </row>
    <row r="278" spans="1:25" ht="15.75" customHeight="1">
      <c r="A278" s="1"/>
      <c r="B278" s="2"/>
      <c r="C278" s="294"/>
      <c r="D278" s="4"/>
      <c r="F278" s="3"/>
      <c r="G278" s="4"/>
      <c r="H278" s="257"/>
      <c r="I278" s="295"/>
      <c r="J278" s="294"/>
      <c r="L278" s="294"/>
      <c r="M278" s="294"/>
      <c r="N278" s="4"/>
    </row>
    <row r="279" spans="1:25" ht="15.75" customHeight="1">
      <c r="A279" s="1"/>
      <c r="B279" s="2"/>
      <c r="C279" s="294"/>
      <c r="D279" s="4"/>
      <c r="F279" s="3"/>
      <c r="G279" s="4"/>
      <c r="H279" s="257"/>
      <c r="I279" s="295"/>
      <c r="J279" s="294"/>
      <c r="L279" s="294"/>
      <c r="M279" s="294"/>
      <c r="N279" s="4"/>
    </row>
    <row r="280" spans="1:25" ht="15.75" customHeight="1">
      <c r="A280" s="1"/>
      <c r="B280" s="2"/>
      <c r="C280" s="294"/>
      <c r="D280" s="4"/>
      <c r="F280" s="3"/>
      <c r="G280" s="4"/>
      <c r="H280" s="257"/>
      <c r="I280" s="295"/>
      <c r="J280" s="294"/>
      <c r="L280" s="294"/>
      <c r="M280" s="294"/>
      <c r="N280" s="4"/>
    </row>
    <row r="281" spans="1:25" ht="15.75" customHeight="1">
      <c r="A281" s="1"/>
      <c r="B281" s="2"/>
      <c r="C281" s="294"/>
      <c r="D281" s="4"/>
      <c r="F281" s="3"/>
      <c r="G281" s="4"/>
      <c r="H281" s="257"/>
      <c r="I281" s="295"/>
      <c r="J281" s="294"/>
      <c r="L281" s="294"/>
      <c r="M281" s="294"/>
      <c r="N281" s="4"/>
    </row>
    <row r="282" spans="1:25" ht="15.75" customHeight="1">
      <c r="A282" s="1"/>
      <c r="B282" s="2"/>
      <c r="C282" s="294"/>
      <c r="D282" s="4"/>
      <c r="F282" s="3"/>
      <c r="G282" s="4"/>
      <c r="H282" s="257"/>
      <c r="I282" s="295"/>
      <c r="J282" s="294"/>
      <c r="L282" s="294"/>
      <c r="M282" s="294"/>
      <c r="N282" s="4"/>
    </row>
    <row r="283" spans="1:25" ht="15.75" customHeight="1">
      <c r="A283" s="1"/>
      <c r="B283" s="2"/>
      <c r="C283" s="294"/>
      <c r="D283" s="4"/>
      <c r="F283" s="3"/>
      <c r="G283" s="4"/>
      <c r="H283" s="257"/>
      <c r="I283" s="295"/>
      <c r="J283" s="294"/>
      <c r="L283" s="294"/>
      <c r="M283" s="294"/>
      <c r="N283" s="4"/>
    </row>
    <row r="284" spans="1:25" ht="15.75" customHeight="1">
      <c r="A284" s="1"/>
      <c r="B284" s="2"/>
      <c r="C284" s="294"/>
      <c r="D284" s="4"/>
      <c r="F284" s="3"/>
      <c r="G284" s="4"/>
      <c r="H284" s="257"/>
      <c r="I284" s="295"/>
      <c r="J284" s="294"/>
      <c r="L284" s="294"/>
      <c r="M284" s="294"/>
      <c r="N284" s="4"/>
    </row>
    <row r="285" spans="1:25" ht="15.75" customHeight="1">
      <c r="A285" s="1"/>
      <c r="B285" s="2"/>
      <c r="C285" s="294"/>
      <c r="D285" s="4"/>
      <c r="F285" s="3"/>
      <c r="G285" s="4"/>
      <c r="H285" s="257"/>
      <c r="I285" s="295"/>
      <c r="J285" s="294"/>
      <c r="L285" s="294"/>
      <c r="M285" s="294"/>
      <c r="N285" s="4"/>
    </row>
    <row r="286" spans="1:25" ht="15.75" customHeight="1">
      <c r="A286" s="1"/>
      <c r="B286" s="2"/>
      <c r="C286" s="294"/>
      <c r="D286" s="4"/>
      <c r="F286" s="3"/>
      <c r="G286" s="4"/>
      <c r="H286" s="257"/>
      <c r="I286" s="295"/>
      <c r="J286" s="294"/>
      <c r="L286" s="294"/>
      <c r="M286" s="294"/>
      <c r="N286" s="4"/>
    </row>
    <row r="287" spans="1:25" ht="15.75" customHeight="1">
      <c r="A287" s="1"/>
      <c r="B287" s="2"/>
      <c r="C287" s="294"/>
      <c r="D287" s="4"/>
      <c r="F287" s="3"/>
      <c r="G287" s="4"/>
      <c r="H287" s="257"/>
      <c r="I287" s="295"/>
      <c r="J287" s="294"/>
      <c r="L287" s="294"/>
      <c r="M287" s="294"/>
      <c r="N287" s="4"/>
    </row>
    <row r="288" spans="1:25" ht="15.75" customHeight="1">
      <c r="A288" s="1"/>
      <c r="B288" s="2"/>
      <c r="C288" s="294"/>
      <c r="D288" s="4"/>
      <c r="F288" s="3"/>
      <c r="G288" s="4"/>
      <c r="H288" s="257"/>
      <c r="I288" s="295"/>
      <c r="J288" s="294"/>
      <c r="L288" s="294"/>
      <c r="M288" s="294"/>
      <c r="N288" s="4"/>
    </row>
    <row r="289" spans="1:14" ht="15.75" customHeight="1">
      <c r="A289" s="1"/>
      <c r="B289" s="2"/>
      <c r="C289" s="294"/>
      <c r="D289" s="4"/>
      <c r="F289" s="3"/>
      <c r="G289" s="4"/>
      <c r="H289" s="257"/>
      <c r="I289" s="295"/>
      <c r="J289" s="294"/>
      <c r="L289" s="294"/>
      <c r="M289" s="294"/>
      <c r="N289" s="4"/>
    </row>
    <row r="290" spans="1:14" ht="15.75" customHeight="1">
      <c r="A290" s="1"/>
      <c r="B290" s="2"/>
      <c r="C290" s="294"/>
      <c r="D290" s="4"/>
      <c r="F290" s="3"/>
      <c r="G290" s="4"/>
      <c r="H290" s="257"/>
      <c r="I290" s="295"/>
      <c r="J290" s="294"/>
      <c r="L290" s="294"/>
      <c r="M290" s="294"/>
      <c r="N290" s="4"/>
    </row>
    <row r="291" spans="1:14" ht="15.75" customHeight="1">
      <c r="A291" s="1"/>
      <c r="B291" s="2"/>
      <c r="C291" s="294"/>
      <c r="D291" s="4"/>
      <c r="F291" s="3"/>
      <c r="G291" s="4"/>
      <c r="H291" s="257"/>
      <c r="I291" s="295"/>
      <c r="J291" s="294"/>
      <c r="L291" s="294"/>
      <c r="M291" s="294"/>
      <c r="N291" s="4"/>
    </row>
    <row r="292" spans="1:14" ht="15.75" customHeight="1">
      <c r="A292" s="1"/>
      <c r="B292" s="2"/>
      <c r="C292" s="294"/>
      <c r="D292" s="4"/>
      <c r="F292" s="3"/>
      <c r="G292" s="4"/>
      <c r="H292" s="257"/>
      <c r="I292" s="295"/>
      <c r="J292" s="294"/>
      <c r="L292" s="294"/>
      <c r="M292" s="294"/>
      <c r="N292" s="4"/>
    </row>
    <row r="293" spans="1:14" ht="15.75" customHeight="1">
      <c r="A293" s="1"/>
      <c r="C293" s="256"/>
      <c r="D293" s="4"/>
      <c r="G293" s="4"/>
      <c r="H293" s="257"/>
      <c r="J293" s="256"/>
      <c r="L293" s="256"/>
      <c r="M293" s="256"/>
      <c r="N293" s="4"/>
    </row>
    <row r="294" spans="1:14" ht="15.75" customHeight="1">
      <c r="A294" s="1"/>
      <c r="C294" s="256"/>
      <c r="D294" s="4"/>
      <c r="G294" s="4"/>
      <c r="H294" s="257"/>
      <c r="J294" s="256"/>
      <c r="L294" s="256"/>
      <c r="M294" s="256"/>
      <c r="N294" s="4"/>
    </row>
    <row r="295" spans="1:14" ht="15.75" customHeight="1">
      <c r="A295" s="1"/>
      <c r="C295" s="256"/>
      <c r="D295" s="4"/>
      <c r="G295" s="4"/>
      <c r="H295" s="257"/>
      <c r="J295" s="256"/>
      <c r="L295" s="256"/>
      <c r="M295" s="256"/>
      <c r="N295" s="4"/>
    </row>
    <row r="296" spans="1:14" ht="15.75" customHeight="1">
      <c r="A296" s="1"/>
      <c r="C296" s="256"/>
      <c r="D296" s="4"/>
      <c r="G296" s="4"/>
      <c r="H296" s="257"/>
      <c r="J296" s="256"/>
      <c r="L296" s="256"/>
      <c r="M296" s="256"/>
      <c r="N296" s="4"/>
    </row>
    <row r="297" spans="1:14" ht="15.75" customHeight="1">
      <c r="A297" s="1"/>
      <c r="C297" s="256"/>
      <c r="D297" s="4"/>
      <c r="G297" s="4"/>
      <c r="H297" s="257"/>
      <c r="J297" s="256"/>
      <c r="L297" s="256"/>
      <c r="M297" s="256"/>
      <c r="N297" s="4"/>
    </row>
    <row r="298" spans="1:14" ht="15.75" customHeight="1">
      <c r="A298" s="1"/>
      <c r="C298" s="256"/>
      <c r="D298" s="4"/>
      <c r="G298" s="4"/>
      <c r="H298" s="257"/>
      <c r="J298" s="256"/>
      <c r="L298" s="256"/>
      <c r="M298" s="256"/>
      <c r="N298" s="4"/>
    </row>
    <row r="299" spans="1:14" ht="15.75" customHeight="1">
      <c r="A299" s="1"/>
      <c r="C299" s="256"/>
      <c r="D299" s="4"/>
      <c r="G299" s="4"/>
      <c r="H299" s="257"/>
      <c r="J299" s="256"/>
      <c r="L299" s="256"/>
      <c r="M299" s="256"/>
      <c r="N299" s="4"/>
    </row>
    <row r="300" spans="1:14" ht="15.75" customHeight="1">
      <c r="A300" s="1"/>
      <c r="C300" s="256"/>
      <c r="D300" s="4"/>
      <c r="G300" s="4"/>
      <c r="H300" s="257"/>
      <c r="J300" s="256"/>
      <c r="L300" s="256"/>
      <c r="M300" s="256"/>
      <c r="N300" s="4"/>
    </row>
    <row r="301" spans="1:14" ht="15.75" customHeight="1">
      <c r="A301" s="1"/>
      <c r="C301" s="256"/>
      <c r="D301" s="4"/>
      <c r="G301" s="4"/>
      <c r="H301" s="257"/>
      <c r="J301" s="256"/>
      <c r="L301" s="256"/>
      <c r="M301" s="256"/>
      <c r="N301" s="4"/>
    </row>
    <row r="302" spans="1:14" ht="15.75" customHeight="1">
      <c r="A302" s="1"/>
      <c r="C302" s="256"/>
      <c r="D302" s="4"/>
      <c r="G302" s="4"/>
      <c r="H302" s="257"/>
      <c r="J302" s="256"/>
      <c r="L302" s="256"/>
      <c r="M302" s="256"/>
      <c r="N302" s="4"/>
    </row>
    <row r="303" spans="1:14" ht="15.75" customHeight="1">
      <c r="A303" s="1"/>
      <c r="C303" s="256"/>
      <c r="D303" s="4"/>
      <c r="G303" s="4"/>
      <c r="H303" s="257"/>
      <c r="J303" s="256"/>
      <c r="L303" s="256"/>
      <c r="M303" s="256"/>
      <c r="N303" s="4"/>
    </row>
    <row r="304" spans="1:14" ht="15.75" customHeight="1">
      <c r="A304" s="1"/>
      <c r="C304" s="256"/>
      <c r="D304" s="4"/>
      <c r="G304" s="4"/>
      <c r="H304" s="257"/>
      <c r="J304" s="256"/>
      <c r="L304" s="256"/>
      <c r="M304" s="256"/>
      <c r="N304" s="4"/>
    </row>
    <row r="305" spans="1:14" ht="15.75" customHeight="1">
      <c r="A305" s="1"/>
      <c r="C305" s="256"/>
      <c r="D305" s="4"/>
      <c r="G305" s="4"/>
      <c r="H305" s="257"/>
      <c r="J305" s="256"/>
      <c r="L305" s="256"/>
      <c r="M305" s="256"/>
      <c r="N305" s="4"/>
    </row>
    <row r="306" spans="1:14" ht="15.75" customHeight="1">
      <c r="A306" s="1"/>
      <c r="C306" s="256"/>
      <c r="D306" s="4"/>
      <c r="G306" s="4"/>
      <c r="H306" s="257"/>
      <c r="J306" s="256"/>
      <c r="L306" s="256"/>
      <c r="M306" s="256"/>
      <c r="N306" s="4"/>
    </row>
    <row r="307" spans="1:14" ht="15.75" customHeight="1">
      <c r="A307" s="1"/>
      <c r="C307" s="256"/>
      <c r="D307" s="4"/>
      <c r="G307" s="4"/>
      <c r="H307" s="257"/>
      <c r="J307" s="256"/>
      <c r="L307" s="256"/>
      <c r="M307" s="256"/>
      <c r="N307" s="4"/>
    </row>
    <row r="308" spans="1:14" ht="15.75" customHeight="1">
      <c r="A308" s="1"/>
      <c r="C308" s="256"/>
      <c r="D308" s="4"/>
      <c r="G308" s="4"/>
      <c r="H308" s="257"/>
      <c r="J308" s="256"/>
      <c r="L308" s="256"/>
      <c r="M308" s="256"/>
      <c r="N308" s="4"/>
    </row>
    <row r="309" spans="1:14" ht="15.75" customHeight="1">
      <c r="A309" s="1"/>
      <c r="C309" s="256"/>
      <c r="D309" s="4"/>
      <c r="G309" s="4"/>
      <c r="H309" s="257"/>
      <c r="J309" s="256"/>
      <c r="L309" s="256"/>
      <c r="M309" s="256"/>
      <c r="N309" s="4"/>
    </row>
    <row r="310" spans="1:14" ht="15.75" customHeight="1">
      <c r="A310" s="1"/>
      <c r="C310" s="256"/>
      <c r="D310" s="4"/>
      <c r="G310" s="4"/>
      <c r="H310" s="257"/>
      <c r="J310" s="256"/>
      <c r="L310" s="256"/>
      <c r="M310" s="256"/>
      <c r="N310" s="4"/>
    </row>
    <row r="311" spans="1:14" ht="15.75" customHeight="1">
      <c r="A311" s="1"/>
      <c r="C311" s="256"/>
      <c r="D311" s="4"/>
      <c r="G311" s="4"/>
      <c r="H311" s="257"/>
      <c r="J311" s="256"/>
      <c r="L311" s="256"/>
      <c r="M311" s="256"/>
      <c r="N311" s="4"/>
    </row>
    <row r="312" spans="1:14" ht="15.75" customHeight="1">
      <c r="A312" s="1"/>
      <c r="C312" s="256"/>
      <c r="D312" s="4"/>
      <c r="G312" s="4"/>
      <c r="H312" s="257"/>
      <c r="J312" s="256"/>
      <c r="L312" s="256"/>
      <c r="M312" s="256"/>
      <c r="N312" s="4"/>
    </row>
    <row r="313" spans="1:14" ht="15.75" customHeight="1">
      <c r="A313" s="1"/>
      <c r="C313" s="256"/>
      <c r="D313" s="4"/>
      <c r="G313" s="4"/>
      <c r="H313" s="257"/>
      <c r="J313" s="256"/>
      <c r="L313" s="256"/>
      <c r="M313" s="256"/>
      <c r="N313" s="4"/>
    </row>
    <row r="314" spans="1:14" ht="15.75" customHeight="1">
      <c r="A314" s="1"/>
      <c r="C314" s="256"/>
      <c r="D314" s="4"/>
      <c r="G314" s="4"/>
      <c r="H314" s="257"/>
      <c r="J314" s="256"/>
      <c r="L314" s="256"/>
      <c r="M314" s="256"/>
      <c r="N314" s="4"/>
    </row>
    <row r="315" spans="1:14" ht="15.75" customHeight="1">
      <c r="A315" s="1"/>
      <c r="C315" s="256"/>
      <c r="D315" s="4"/>
      <c r="G315" s="4"/>
      <c r="H315" s="257"/>
      <c r="J315" s="256"/>
      <c r="L315" s="256"/>
      <c r="M315" s="256"/>
      <c r="N315" s="4"/>
    </row>
    <row r="316" spans="1:14" ht="15.75" customHeight="1">
      <c r="A316" s="1"/>
      <c r="C316" s="256"/>
      <c r="D316" s="4"/>
      <c r="G316" s="4"/>
      <c r="H316" s="257"/>
      <c r="J316" s="256"/>
      <c r="L316" s="256"/>
      <c r="M316" s="256"/>
      <c r="N316" s="4"/>
    </row>
    <row r="317" spans="1:14" ht="15.75" customHeight="1">
      <c r="A317" s="1"/>
      <c r="C317" s="256"/>
      <c r="D317" s="4"/>
      <c r="G317" s="4"/>
      <c r="H317" s="257"/>
      <c r="J317" s="256"/>
      <c r="L317" s="256"/>
      <c r="M317" s="256"/>
      <c r="N317" s="4"/>
    </row>
    <row r="318" spans="1:14" ht="15.75" customHeight="1">
      <c r="A318" s="1"/>
      <c r="C318" s="256"/>
      <c r="D318" s="4"/>
      <c r="G318" s="4"/>
      <c r="H318" s="257"/>
      <c r="J318" s="256"/>
      <c r="L318" s="256"/>
      <c r="M318" s="256"/>
      <c r="N318" s="4"/>
    </row>
    <row r="319" spans="1:14" ht="15.75" customHeight="1">
      <c r="A319" s="1"/>
      <c r="C319" s="256"/>
      <c r="D319" s="4"/>
      <c r="G319" s="4"/>
      <c r="H319" s="257"/>
      <c r="J319" s="256"/>
      <c r="L319" s="256"/>
      <c r="M319" s="256"/>
      <c r="N319" s="4"/>
    </row>
    <row r="320" spans="1:14" ht="15.75" customHeight="1">
      <c r="A320" s="1"/>
      <c r="C320" s="256"/>
      <c r="D320" s="4"/>
      <c r="G320" s="4"/>
      <c r="H320" s="257"/>
      <c r="J320" s="256"/>
      <c r="L320" s="256"/>
      <c r="M320" s="256"/>
      <c r="N320" s="4"/>
    </row>
    <row r="321" spans="1:14" ht="15.75" customHeight="1">
      <c r="A321" s="1"/>
      <c r="C321" s="256"/>
      <c r="D321" s="4"/>
      <c r="G321" s="4"/>
      <c r="H321" s="257"/>
      <c r="J321" s="256"/>
      <c r="L321" s="256"/>
      <c r="M321" s="256"/>
      <c r="N321" s="4"/>
    </row>
    <row r="322" spans="1:14" ht="15.75" customHeight="1">
      <c r="A322" s="1"/>
      <c r="C322" s="256"/>
      <c r="D322" s="4"/>
      <c r="G322" s="4"/>
      <c r="H322" s="257"/>
      <c r="J322" s="256"/>
      <c r="L322" s="256"/>
      <c r="M322" s="256"/>
      <c r="N322" s="4"/>
    </row>
    <row r="323" spans="1:14" ht="15.75" customHeight="1">
      <c r="A323" s="1"/>
      <c r="C323" s="256"/>
      <c r="D323" s="4"/>
      <c r="G323" s="4"/>
      <c r="H323" s="257"/>
      <c r="J323" s="256"/>
      <c r="L323" s="256"/>
      <c r="M323" s="256"/>
      <c r="N323" s="4"/>
    </row>
    <row r="324" spans="1:14" ht="15.75" customHeight="1">
      <c r="A324" s="1"/>
      <c r="C324" s="256"/>
      <c r="D324" s="4"/>
      <c r="G324" s="4"/>
      <c r="H324" s="257"/>
      <c r="J324" s="256"/>
      <c r="L324" s="256"/>
      <c r="M324" s="256"/>
      <c r="N324" s="4"/>
    </row>
    <row r="325" spans="1:14" ht="15.75" customHeight="1">
      <c r="A325" s="1"/>
      <c r="C325" s="256"/>
      <c r="D325" s="4"/>
      <c r="G325" s="4"/>
      <c r="H325" s="257"/>
      <c r="J325" s="256"/>
      <c r="L325" s="256"/>
      <c r="M325" s="256"/>
      <c r="N325" s="4"/>
    </row>
    <row r="326" spans="1:14" ht="15.75" customHeight="1">
      <c r="A326" s="1"/>
      <c r="C326" s="256"/>
      <c r="D326" s="4"/>
      <c r="G326" s="4"/>
      <c r="H326" s="257"/>
      <c r="J326" s="256"/>
      <c r="L326" s="256"/>
      <c r="M326" s="256"/>
      <c r="N326" s="4"/>
    </row>
    <row r="327" spans="1:14" ht="15.75" customHeight="1">
      <c r="A327" s="1"/>
      <c r="C327" s="256"/>
      <c r="D327" s="4"/>
      <c r="G327" s="4"/>
      <c r="H327" s="257"/>
      <c r="J327" s="256"/>
      <c r="L327" s="256"/>
      <c r="M327" s="256"/>
      <c r="N327" s="4"/>
    </row>
    <row r="328" spans="1:14" ht="15.75" customHeight="1">
      <c r="A328" s="1"/>
      <c r="C328" s="256"/>
      <c r="D328" s="4"/>
      <c r="G328" s="4"/>
      <c r="H328" s="257"/>
      <c r="J328" s="256"/>
      <c r="L328" s="256"/>
      <c r="M328" s="256"/>
      <c r="N328" s="4"/>
    </row>
    <row r="329" spans="1:14" ht="15.75" customHeight="1">
      <c r="A329" s="1"/>
      <c r="C329" s="256"/>
      <c r="D329" s="4"/>
      <c r="G329" s="4"/>
      <c r="H329" s="257"/>
      <c r="J329" s="256"/>
      <c r="L329" s="256"/>
      <c r="M329" s="256"/>
      <c r="N329" s="4"/>
    </row>
    <row r="330" spans="1:14" ht="15.75" customHeight="1">
      <c r="A330" s="1"/>
      <c r="C330" s="256"/>
      <c r="D330" s="4"/>
      <c r="G330" s="4"/>
      <c r="H330" s="257"/>
      <c r="J330" s="256"/>
      <c r="L330" s="256"/>
      <c r="M330" s="256"/>
      <c r="N330" s="4"/>
    </row>
    <row r="331" spans="1:14" ht="15.75" customHeight="1">
      <c r="A331" s="1"/>
      <c r="C331" s="256"/>
      <c r="D331" s="4"/>
      <c r="G331" s="4"/>
      <c r="H331" s="257"/>
      <c r="J331" s="256"/>
      <c r="L331" s="256"/>
      <c r="M331" s="256"/>
      <c r="N331" s="4"/>
    </row>
    <row r="332" spans="1:14" ht="15.75" customHeight="1">
      <c r="A332" s="1"/>
      <c r="C332" s="256"/>
      <c r="D332" s="4"/>
      <c r="G332" s="4"/>
      <c r="H332" s="257"/>
      <c r="J332" s="256"/>
      <c r="L332" s="256"/>
      <c r="M332" s="256"/>
      <c r="N332" s="4"/>
    </row>
    <row r="333" spans="1:14" ht="15.75" customHeight="1">
      <c r="A333" s="1"/>
      <c r="C333" s="256"/>
      <c r="D333" s="4"/>
      <c r="G333" s="4"/>
      <c r="H333" s="257"/>
      <c r="J333" s="256"/>
      <c r="L333" s="256"/>
      <c r="M333" s="256"/>
      <c r="N333" s="4"/>
    </row>
    <row r="334" spans="1:14" ht="15.75" customHeight="1">
      <c r="A334" s="1"/>
      <c r="C334" s="256"/>
      <c r="D334" s="4"/>
      <c r="G334" s="4"/>
      <c r="H334" s="257"/>
      <c r="J334" s="256"/>
      <c r="L334" s="256"/>
      <c r="M334" s="256"/>
      <c r="N334" s="4"/>
    </row>
    <row r="335" spans="1:14" ht="15.75" customHeight="1">
      <c r="A335" s="1"/>
      <c r="C335" s="256"/>
      <c r="D335" s="4"/>
      <c r="G335" s="4"/>
      <c r="H335" s="257"/>
      <c r="J335" s="256"/>
      <c r="L335" s="256"/>
      <c r="M335" s="256"/>
      <c r="N335" s="4"/>
    </row>
    <row r="336" spans="1:14" ht="15.75" customHeight="1">
      <c r="A336" s="1"/>
      <c r="C336" s="256"/>
      <c r="D336" s="4"/>
      <c r="G336" s="4"/>
      <c r="H336" s="257"/>
      <c r="J336" s="256"/>
      <c r="L336" s="256"/>
      <c r="M336" s="256"/>
      <c r="N336" s="4"/>
    </row>
    <row r="337" spans="1:14" ht="15.75" customHeight="1">
      <c r="A337" s="1"/>
      <c r="C337" s="256"/>
      <c r="D337" s="4"/>
      <c r="G337" s="4"/>
      <c r="H337" s="257"/>
      <c r="J337" s="256"/>
      <c r="L337" s="256"/>
      <c r="M337" s="256"/>
      <c r="N337" s="4"/>
    </row>
    <row r="338" spans="1:14" ht="15.75" customHeight="1">
      <c r="A338" s="1"/>
      <c r="C338" s="256"/>
      <c r="D338" s="4"/>
      <c r="G338" s="4"/>
      <c r="H338" s="257"/>
      <c r="J338" s="256"/>
      <c r="L338" s="256"/>
      <c r="M338" s="256"/>
      <c r="N338" s="4"/>
    </row>
    <row r="339" spans="1:14" ht="15.75" customHeight="1">
      <c r="A339" s="1"/>
      <c r="C339" s="256"/>
      <c r="D339" s="4"/>
      <c r="G339" s="4"/>
      <c r="H339" s="257"/>
      <c r="J339" s="256"/>
      <c r="L339" s="256"/>
      <c r="M339" s="256"/>
      <c r="N339" s="4"/>
    </row>
    <row r="340" spans="1:14" ht="15.75" customHeight="1">
      <c r="A340" s="1"/>
      <c r="C340" s="256"/>
      <c r="D340" s="4"/>
      <c r="G340" s="4"/>
      <c r="H340" s="257"/>
      <c r="J340" s="256"/>
      <c r="L340" s="256"/>
      <c r="M340" s="256"/>
      <c r="N340" s="4"/>
    </row>
    <row r="341" spans="1:14" ht="15.75" customHeight="1">
      <c r="A341" s="1"/>
      <c r="C341" s="256"/>
      <c r="D341" s="4"/>
      <c r="G341" s="4"/>
      <c r="H341" s="257"/>
      <c r="J341" s="256"/>
      <c r="L341" s="256"/>
      <c r="M341" s="256"/>
      <c r="N341" s="4"/>
    </row>
    <row r="342" spans="1:14" ht="15.75" customHeight="1">
      <c r="A342" s="1"/>
      <c r="C342" s="256"/>
      <c r="D342" s="4"/>
      <c r="G342" s="4"/>
      <c r="H342" s="257"/>
      <c r="J342" s="256"/>
      <c r="L342" s="256"/>
      <c r="M342" s="256"/>
      <c r="N342" s="4"/>
    </row>
    <row r="343" spans="1:14" ht="15.75" customHeight="1">
      <c r="A343" s="1"/>
      <c r="C343" s="256"/>
      <c r="D343" s="4"/>
      <c r="G343" s="4"/>
      <c r="H343" s="257"/>
      <c r="J343" s="256"/>
      <c r="L343" s="256"/>
      <c r="M343" s="256"/>
      <c r="N343" s="4"/>
    </row>
    <row r="344" spans="1:14" ht="15.75" customHeight="1">
      <c r="A344" s="1"/>
      <c r="C344" s="256"/>
      <c r="D344" s="4"/>
      <c r="G344" s="4"/>
      <c r="H344" s="257"/>
      <c r="J344" s="256"/>
      <c r="L344" s="256"/>
      <c r="M344" s="256"/>
      <c r="N344" s="4"/>
    </row>
    <row r="345" spans="1:14" ht="15.75" customHeight="1">
      <c r="A345" s="1"/>
      <c r="C345" s="256"/>
      <c r="D345" s="4"/>
      <c r="G345" s="4"/>
      <c r="H345" s="257"/>
      <c r="J345" s="256"/>
      <c r="L345" s="256"/>
      <c r="M345" s="256"/>
      <c r="N345" s="4"/>
    </row>
    <row r="346" spans="1:14" ht="15.75" customHeight="1">
      <c r="A346" s="1"/>
      <c r="C346" s="256"/>
      <c r="D346" s="4"/>
      <c r="G346" s="4"/>
      <c r="H346" s="257"/>
      <c r="J346" s="256"/>
      <c r="L346" s="256"/>
      <c r="M346" s="256"/>
      <c r="N346" s="4"/>
    </row>
    <row r="347" spans="1:14" ht="15.75" customHeight="1">
      <c r="A347" s="1"/>
      <c r="C347" s="256"/>
      <c r="D347" s="4"/>
      <c r="G347" s="4"/>
      <c r="H347" s="257"/>
      <c r="J347" s="256"/>
      <c r="L347" s="256"/>
      <c r="M347" s="256"/>
      <c r="N347" s="4"/>
    </row>
    <row r="348" spans="1:14" ht="15.75" customHeight="1">
      <c r="A348" s="1"/>
      <c r="C348" s="256"/>
      <c r="D348" s="4"/>
      <c r="G348" s="4"/>
      <c r="H348" s="257"/>
      <c r="J348" s="256"/>
      <c r="L348" s="256"/>
      <c r="M348" s="256"/>
      <c r="N348" s="4"/>
    </row>
    <row r="349" spans="1:14" ht="15.75" customHeight="1">
      <c r="A349" s="1"/>
      <c r="C349" s="256"/>
      <c r="D349" s="4"/>
      <c r="G349" s="4"/>
      <c r="H349" s="257"/>
      <c r="J349" s="256"/>
      <c r="L349" s="256"/>
      <c r="M349" s="256"/>
      <c r="N349" s="4"/>
    </row>
    <row r="350" spans="1:14" ht="15.75" customHeight="1">
      <c r="A350" s="1"/>
      <c r="C350" s="256"/>
      <c r="D350" s="4"/>
      <c r="G350" s="4"/>
      <c r="H350" s="257"/>
      <c r="J350" s="256"/>
      <c r="L350" s="256"/>
      <c r="M350" s="256"/>
      <c r="N350" s="4"/>
    </row>
    <row r="351" spans="1:14" ht="15.75" customHeight="1">
      <c r="A351" s="1"/>
      <c r="C351" s="256"/>
      <c r="D351" s="4"/>
      <c r="G351" s="4"/>
      <c r="H351" s="257"/>
      <c r="J351" s="256"/>
      <c r="L351" s="256"/>
      <c r="M351" s="256"/>
      <c r="N351" s="4"/>
    </row>
    <row r="352" spans="1:14" ht="15.75" customHeight="1">
      <c r="A352" s="1"/>
      <c r="C352" s="256"/>
      <c r="D352" s="4"/>
      <c r="G352" s="4"/>
      <c r="H352" s="257"/>
      <c r="J352" s="256"/>
      <c r="L352" s="256"/>
      <c r="M352" s="256"/>
      <c r="N352" s="4"/>
    </row>
    <row r="353" spans="1:14" ht="15.75" customHeight="1">
      <c r="A353" s="1"/>
      <c r="C353" s="256"/>
      <c r="D353" s="4"/>
      <c r="G353" s="4"/>
      <c r="H353" s="257"/>
      <c r="J353" s="256"/>
      <c r="L353" s="256"/>
      <c r="M353" s="256"/>
      <c r="N353" s="4"/>
    </row>
    <row r="354" spans="1:14" ht="15.75" customHeight="1">
      <c r="A354" s="1"/>
      <c r="C354" s="256"/>
      <c r="D354" s="4"/>
      <c r="G354" s="4"/>
      <c r="H354" s="257"/>
      <c r="J354" s="256"/>
      <c r="L354" s="256"/>
      <c r="M354" s="256"/>
      <c r="N354" s="4"/>
    </row>
    <row r="355" spans="1:14" ht="15.75" customHeight="1">
      <c r="A355" s="1"/>
      <c r="C355" s="256"/>
      <c r="D355" s="4"/>
      <c r="G355" s="4"/>
      <c r="H355" s="257"/>
      <c r="J355" s="256"/>
      <c r="L355" s="256"/>
      <c r="M355" s="256"/>
      <c r="N355" s="4"/>
    </row>
    <row r="356" spans="1:14" ht="15.75" customHeight="1">
      <c r="A356" s="1"/>
      <c r="C356" s="256"/>
      <c r="D356" s="4"/>
      <c r="G356" s="4"/>
      <c r="H356" s="257"/>
      <c r="J356" s="256"/>
      <c r="L356" s="256"/>
      <c r="M356" s="256"/>
      <c r="N356" s="4"/>
    </row>
    <row r="357" spans="1:14" ht="15.75" customHeight="1">
      <c r="A357" s="1"/>
      <c r="C357" s="256"/>
      <c r="D357" s="4"/>
      <c r="G357" s="4"/>
      <c r="H357" s="257"/>
      <c r="J357" s="256"/>
      <c r="L357" s="256"/>
      <c r="M357" s="256"/>
      <c r="N357" s="4"/>
    </row>
    <row r="358" spans="1:14" ht="15.75" customHeight="1">
      <c r="A358" s="1"/>
      <c r="C358" s="256"/>
      <c r="D358" s="4"/>
      <c r="G358" s="4"/>
      <c r="H358" s="257"/>
      <c r="J358" s="256"/>
      <c r="L358" s="256"/>
      <c r="M358" s="256"/>
      <c r="N358" s="4"/>
    </row>
    <row r="359" spans="1:14" ht="15.75" customHeight="1">
      <c r="A359" s="1"/>
      <c r="C359" s="256"/>
      <c r="D359" s="4"/>
      <c r="G359" s="4"/>
      <c r="H359" s="257"/>
      <c r="J359" s="256"/>
      <c r="L359" s="256"/>
      <c r="M359" s="256"/>
      <c r="N359" s="4"/>
    </row>
    <row r="360" spans="1:14" ht="15.75" customHeight="1">
      <c r="A360" s="1"/>
      <c r="C360" s="256"/>
      <c r="D360" s="4"/>
      <c r="G360" s="4"/>
      <c r="H360" s="257"/>
      <c r="J360" s="256"/>
      <c r="L360" s="256"/>
      <c r="M360" s="256"/>
      <c r="N360" s="4"/>
    </row>
    <row r="361" spans="1:14" ht="15.75" customHeight="1">
      <c r="A361" s="1"/>
      <c r="C361" s="256"/>
      <c r="D361" s="4"/>
      <c r="G361" s="4"/>
      <c r="H361" s="257"/>
      <c r="J361" s="256"/>
      <c r="L361" s="256"/>
      <c r="M361" s="256"/>
      <c r="N361" s="4"/>
    </row>
    <row r="362" spans="1:14" ht="15.75" customHeight="1">
      <c r="A362" s="1"/>
      <c r="C362" s="256"/>
      <c r="D362" s="4"/>
      <c r="G362" s="4"/>
      <c r="H362" s="257"/>
      <c r="J362" s="256"/>
      <c r="L362" s="256"/>
      <c r="M362" s="256"/>
      <c r="N362" s="4"/>
    </row>
    <row r="363" spans="1:14" ht="15.75" customHeight="1">
      <c r="A363" s="1"/>
      <c r="C363" s="256"/>
      <c r="D363" s="4"/>
      <c r="G363" s="4"/>
      <c r="H363" s="257"/>
      <c r="J363" s="256"/>
      <c r="L363" s="256"/>
      <c r="M363" s="256"/>
      <c r="N363" s="4"/>
    </row>
    <row r="364" spans="1:14" ht="15.75" customHeight="1">
      <c r="A364" s="1"/>
      <c r="C364" s="256"/>
      <c r="D364" s="4"/>
      <c r="G364" s="4"/>
      <c r="H364" s="257"/>
      <c r="J364" s="256"/>
      <c r="L364" s="256"/>
      <c r="M364" s="256"/>
      <c r="N364" s="4"/>
    </row>
    <row r="365" spans="1:14" ht="15.75" customHeight="1">
      <c r="A365" s="1"/>
      <c r="C365" s="256"/>
      <c r="D365" s="4"/>
      <c r="G365" s="4"/>
      <c r="H365" s="257"/>
      <c r="J365" s="256"/>
      <c r="L365" s="256"/>
      <c r="M365" s="256"/>
      <c r="N365" s="4"/>
    </row>
    <row r="366" spans="1:14" ht="15.75" customHeight="1">
      <c r="A366" s="1"/>
      <c r="C366" s="256"/>
      <c r="D366" s="4"/>
      <c r="G366" s="4"/>
      <c r="H366" s="257"/>
      <c r="J366" s="256"/>
      <c r="L366" s="256"/>
      <c r="M366" s="256"/>
      <c r="N366" s="4"/>
    </row>
    <row r="367" spans="1:14" ht="15.75" customHeight="1">
      <c r="A367" s="1"/>
      <c r="C367" s="256"/>
      <c r="D367" s="4"/>
      <c r="G367" s="4"/>
      <c r="H367" s="257"/>
      <c r="J367" s="256"/>
      <c r="L367" s="256"/>
      <c r="M367" s="256"/>
      <c r="N367" s="4"/>
    </row>
    <row r="368" spans="1:14" ht="15.75" customHeight="1">
      <c r="A368" s="1"/>
      <c r="C368" s="256"/>
      <c r="D368" s="4"/>
      <c r="G368" s="4"/>
      <c r="H368" s="257"/>
      <c r="J368" s="256"/>
      <c r="L368" s="256"/>
      <c r="M368" s="256"/>
      <c r="N368" s="4"/>
    </row>
    <row r="369" spans="1:14" ht="15.75" customHeight="1">
      <c r="A369" s="1"/>
      <c r="C369" s="256"/>
      <c r="D369" s="4"/>
      <c r="G369" s="4"/>
      <c r="H369" s="257"/>
      <c r="J369" s="256"/>
      <c r="L369" s="256"/>
      <c r="M369" s="256"/>
      <c r="N369" s="4"/>
    </row>
    <row r="370" spans="1:14" ht="15.75" customHeight="1">
      <c r="A370" s="1"/>
      <c r="C370" s="256"/>
      <c r="D370" s="4"/>
      <c r="G370" s="4"/>
      <c r="H370" s="257"/>
      <c r="J370" s="256"/>
      <c r="L370" s="256"/>
      <c r="M370" s="256"/>
      <c r="N370" s="4"/>
    </row>
    <row r="371" spans="1:14" ht="15.75" customHeight="1">
      <c r="A371" s="1"/>
      <c r="C371" s="256"/>
      <c r="D371" s="4"/>
      <c r="G371" s="4"/>
      <c r="H371" s="257"/>
      <c r="J371" s="256"/>
      <c r="L371" s="256"/>
      <c r="M371" s="256"/>
      <c r="N371" s="4"/>
    </row>
    <row r="372" spans="1:14" ht="15.75" customHeight="1">
      <c r="A372" s="1"/>
      <c r="C372" s="256"/>
      <c r="D372" s="4"/>
      <c r="G372" s="4"/>
      <c r="H372" s="257"/>
      <c r="J372" s="256"/>
      <c r="L372" s="256"/>
      <c r="M372" s="256"/>
      <c r="N372" s="4"/>
    </row>
    <row r="373" spans="1:14" ht="15.75" customHeight="1">
      <c r="A373" s="1"/>
      <c r="C373" s="256"/>
      <c r="D373" s="4"/>
      <c r="G373" s="4"/>
      <c r="H373" s="257"/>
      <c r="J373" s="256"/>
      <c r="L373" s="256"/>
      <c r="M373" s="256"/>
      <c r="N373" s="4"/>
    </row>
    <row r="374" spans="1:14" ht="15.75" customHeight="1">
      <c r="A374" s="1"/>
      <c r="C374" s="256"/>
      <c r="D374" s="4"/>
      <c r="G374" s="4"/>
      <c r="H374" s="257"/>
      <c r="J374" s="256"/>
      <c r="L374" s="256"/>
      <c r="M374" s="256"/>
      <c r="N374" s="4"/>
    </row>
    <row r="375" spans="1:14" ht="15.75" customHeight="1">
      <c r="A375" s="1"/>
      <c r="C375" s="256"/>
      <c r="D375" s="4"/>
      <c r="G375" s="4"/>
      <c r="H375" s="257"/>
      <c r="J375" s="256"/>
      <c r="L375" s="256"/>
      <c r="M375" s="256"/>
      <c r="N375" s="4"/>
    </row>
    <row r="376" spans="1:14" ht="15.75" customHeight="1">
      <c r="A376" s="1"/>
      <c r="C376" s="256"/>
      <c r="D376" s="4"/>
      <c r="G376" s="4"/>
      <c r="H376" s="257"/>
      <c r="J376" s="256"/>
      <c r="L376" s="256"/>
      <c r="M376" s="256"/>
      <c r="N376" s="4"/>
    </row>
    <row r="377" spans="1:14" ht="15.75" customHeight="1">
      <c r="A377" s="1"/>
      <c r="C377" s="256"/>
      <c r="D377" s="4"/>
      <c r="G377" s="4"/>
      <c r="H377" s="257"/>
      <c r="J377" s="256"/>
      <c r="L377" s="256"/>
      <c r="M377" s="256"/>
      <c r="N377" s="4"/>
    </row>
    <row r="378" spans="1:14" ht="15.75" customHeight="1">
      <c r="A378" s="1"/>
      <c r="C378" s="256"/>
      <c r="D378" s="4"/>
      <c r="G378" s="4"/>
      <c r="H378" s="257"/>
      <c r="J378" s="256"/>
      <c r="L378" s="256"/>
      <c r="M378" s="256"/>
      <c r="N378" s="4"/>
    </row>
    <row r="379" spans="1:14" ht="15.75" customHeight="1">
      <c r="A379" s="1"/>
      <c r="C379" s="256"/>
      <c r="D379" s="4"/>
      <c r="G379" s="4"/>
      <c r="H379" s="257"/>
      <c r="J379" s="256"/>
      <c r="L379" s="256"/>
      <c r="M379" s="256"/>
      <c r="N379" s="4"/>
    </row>
    <row r="380" spans="1:14" ht="15.75" customHeight="1">
      <c r="A380" s="1"/>
      <c r="C380" s="256"/>
      <c r="D380" s="4"/>
      <c r="G380" s="4"/>
      <c r="H380" s="257"/>
      <c r="J380" s="256"/>
      <c r="L380" s="256"/>
      <c r="M380" s="256"/>
      <c r="N380" s="4"/>
    </row>
    <row r="381" spans="1:14" ht="15.75" customHeight="1">
      <c r="A381" s="1"/>
      <c r="C381" s="256"/>
      <c r="D381" s="4"/>
      <c r="G381" s="4"/>
      <c r="H381" s="257"/>
      <c r="J381" s="256"/>
      <c r="L381" s="256"/>
      <c r="M381" s="256"/>
      <c r="N381" s="4"/>
    </row>
    <row r="382" spans="1:14" ht="15.75" customHeight="1">
      <c r="A382" s="1"/>
      <c r="C382" s="256"/>
      <c r="D382" s="4"/>
      <c r="G382" s="4"/>
      <c r="H382" s="257"/>
      <c r="J382" s="256"/>
      <c r="L382" s="256"/>
      <c r="M382" s="256"/>
      <c r="N382" s="4"/>
    </row>
    <row r="383" spans="1:14" ht="15.75" customHeight="1">
      <c r="A383" s="1"/>
      <c r="C383" s="256"/>
      <c r="D383" s="4"/>
      <c r="G383" s="4"/>
      <c r="H383" s="257"/>
      <c r="J383" s="256"/>
      <c r="L383" s="256"/>
      <c r="M383" s="256"/>
      <c r="N383" s="4"/>
    </row>
    <row r="384" spans="1:14" ht="15.75" customHeight="1">
      <c r="A384" s="1"/>
      <c r="C384" s="256"/>
      <c r="D384" s="4"/>
      <c r="G384" s="4"/>
      <c r="H384" s="257"/>
      <c r="J384" s="256"/>
      <c r="L384" s="256"/>
      <c r="M384" s="256"/>
      <c r="N384" s="4"/>
    </row>
    <row r="385" spans="1:14" ht="15.75" customHeight="1">
      <c r="A385" s="1"/>
      <c r="C385" s="256"/>
      <c r="D385" s="4"/>
      <c r="G385" s="4"/>
      <c r="H385" s="257"/>
      <c r="J385" s="256"/>
      <c r="L385" s="256"/>
      <c r="M385" s="256"/>
      <c r="N385" s="4"/>
    </row>
    <row r="386" spans="1:14" ht="15.75" customHeight="1">
      <c r="A386" s="1"/>
      <c r="C386" s="256"/>
      <c r="D386" s="4"/>
      <c r="G386" s="4"/>
      <c r="H386" s="257"/>
      <c r="J386" s="256"/>
      <c r="L386" s="256"/>
      <c r="M386" s="256"/>
      <c r="N386" s="4"/>
    </row>
    <row r="387" spans="1:14" ht="15.75" customHeight="1">
      <c r="A387" s="1"/>
      <c r="C387" s="256"/>
      <c r="D387" s="4"/>
      <c r="G387" s="4"/>
      <c r="H387" s="257"/>
      <c r="J387" s="256"/>
      <c r="L387" s="256"/>
      <c r="M387" s="256"/>
      <c r="N387" s="4"/>
    </row>
    <row r="388" spans="1:14" ht="15.75" customHeight="1">
      <c r="A388" s="1"/>
      <c r="C388" s="256"/>
      <c r="D388" s="4"/>
      <c r="G388" s="4"/>
      <c r="H388" s="257"/>
      <c r="J388" s="256"/>
      <c r="L388" s="256"/>
      <c r="M388" s="256"/>
      <c r="N388" s="4"/>
    </row>
    <row r="389" spans="1:14" ht="15.75" customHeight="1">
      <c r="A389" s="1"/>
      <c r="C389" s="256"/>
      <c r="D389" s="4"/>
      <c r="G389" s="4"/>
      <c r="H389" s="257"/>
      <c r="J389" s="256"/>
      <c r="L389" s="256"/>
      <c r="M389" s="256"/>
      <c r="N389" s="4"/>
    </row>
    <row r="390" spans="1:14" ht="15.75" customHeight="1">
      <c r="A390" s="1"/>
      <c r="C390" s="256"/>
      <c r="D390" s="4"/>
      <c r="G390" s="4"/>
      <c r="H390" s="257"/>
      <c r="J390" s="256"/>
      <c r="L390" s="256"/>
      <c r="M390" s="256"/>
      <c r="N390" s="4"/>
    </row>
    <row r="391" spans="1:14" ht="15.75" customHeight="1">
      <c r="A391" s="1"/>
      <c r="C391" s="256"/>
      <c r="D391" s="4"/>
      <c r="G391" s="4"/>
      <c r="H391" s="257"/>
      <c r="J391" s="256"/>
      <c r="L391" s="256"/>
      <c r="M391" s="256"/>
      <c r="N391" s="4"/>
    </row>
    <row r="392" spans="1:14" ht="15.75" customHeight="1">
      <c r="A392" s="1"/>
      <c r="C392" s="256"/>
      <c r="D392" s="4"/>
      <c r="G392" s="4"/>
      <c r="H392" s="257"/>
      <c r="J392" s="256"/>
      <c r="L392" s="256"/>
      <c r="M392" s="256"/>
      <c r="N392" s="4"/>
    </row>
    <row r="393" spans="1:14" ht="15.75" customHeight="1">
      <c r="A393" s="1"/>
      <c r="C393" s="256"/>
      <c r="D393" s="4"/>
      <c r="G393" s="4"/>
      <c r="H393" s="257"/>
      <c r="J393" s="256"/>
      <c r="L393" s="256"/>
      <c r="M393" s="256"/>
      <c r="N393" s="4"/>
    </row>
    <row r="394" spans="1:14" ht="15.75" customHeight="1">
      <c r="A394" s="1"/>
      <c r="C394" s="256"/>
      <c r="D394" s="4"/>
      <c r="G394" s="4"/>
      <c r="H394" s="257"/>
      <c r="J394" s="256"/>
      <c r="L394" s="256"/>
      <c r="M394" s="256"/>
      <c r="N394" s="4"/>
    </row>
    <row r="395" spans="1:14" ht="15.75" customHeight="1">
      <c r="A395" s="1"/>
      <c r="C395" s="256"/>
      <c r="D395" s="4"/>
      <c r="G395" s="4"/>
      <c r="H395" s="257"/>
      <c r="J395" s="256"/>
      <c r="L395" s="256"/>
      <c r="M395" s="256"/>
      <c r="N395" s="4"/>
    </row>
    <row r="396" spans="1:14" ht="15.75" customHeight="1">
      <c r="A396" s="1"/>
      <c r="C396" s="256"/>
      <c r="D396" s="4"/>
      <c r="G396" s="4"/>
      <c r="H396" s="257"/>
      <c r="J396" s="256"/>
      <c r="L396" s="256"/>
      <c r="M396" s="256"/>
      <c r="N396" s="4"/>
    </row>
    <row r="397" spans="1:14" ht="15.75" customHeight="1">
      <c r="A397" s="1"/>
      <c r="C397" s="256"/>
      <c r="D397" s="4"/>
      <c r="G397" s="4"/>
      <c r="H397" s="257"/>
      <c r="J397" s="256"/>
      <c r="L397" s="256"/>
      <c r="M397" s="256"/>
      <c r="N397" s="4"/>
    </row>
    <row r="398" spans="1:14" ht="15.75" customHeight="1">
      <c r="A398" s="1"/>
      <c r="C398" s="256"/>
      <c r="D398" s="4"/>
      <c r="G398" s="4"/>
      <c r="H398" s="257"/>
      <c r="J398" s="256"/>
      <c r="L398" s="256"/>
      <c r="M398" s="256"/>
      <c r="N398" s="4"/>
    </row>
    <row r="399" spans="1:14" ht="15.75" customHeight="1">
      <c r="A399" s="1"/>
      <c r="C399" s="256"/>
      <c r="D399" s="4"/>
      <c r="G399" s="4"/>
      <c r="H399" s="257"/>
      <c r="J399" s="256"/>
      <c r="L399" s="256"/>
      <c r="M399" s="256"/>
      <c r="N399" s="4"/>
    </row>
    <row r="400" spans="1:14" ht="15.75" customHeight="1">
      <c r="A400" s="1"/>
      <c r="C400" s="256"/>
      <c r="D400" s="4"/>
      <c r="G400" s="4"/>
      <c r="H400" s="257"/>
      <c r="J400" s="256"/>
      <c r="L400" s="256"/>
      <c r="M400" s="256"/>
      <c r="N400" s="4"/>
    </row>
    <row r="401" spans="1:14" ht="15.75" customHeight="1">
      <c r="A401" s="1"/>
      <c r="C401" s="256"/>
      <c r="D401" s="4"/>
      <c r="G401" s="4"/>
      <c r="H401" s="257"/>
      <c r="J401" s="256"/>
      <c r="L401" s="256"/>
      <c r="M401" s="256"/>
      <c r="N401" s="4"/>
    </row>
    <row r="402" spans="1:14" ht="15.75" customHeight="1">
      <c r="A402" s="1"/>
      <c r="C402" s="256"/>
      <c r="D402" s="4"/>
      <c r="G402" s="4"/>
      <c r="H402" s="257"/>
      <c r="J402" s="256"/>
      <c r="L402" s="256"/>
      <c r="M402" s="256"/>
      <c r="N402" s="4"/>
    </row>
    <row r="403" spans="1:14" ht="15.75" customHeight="1">
      <c r="A403" s="1"/>
      <c r="C403" s="256"/>
      <c r="D403" s="4"/>
      <c r="G403" s="4"/>
      <c r="H403" s="257"/>
      <c r="J403" s="256"/>
      <c r="L403" s="256"/>
      <c r="M403" s="256"/>
      <c r="N403" s="4"/>
    </row>
    <row r="404" spans="1:14" ht="15.75" customHeight="1">
      <c r="A404" s="1"/>
      <c r="C404" s="256"/>
      <c r="D404" s="4"/>
      <c r="G404" s="4"/>
      <c r="H404" s="257"/>
      <c r="J404" s="256"/>
      <c r="L404" s="256"/>
      <c r="M404" s="256"/>
      <c r="N404" s="4"/>
    </row>
    <row r="405" spans="1:14" ht="15.75" customHeight="1">
      <c r="A405" s="1"/>
      <c r="C405" s="256"/>
      <c r="D405" s="4"/>
      <c r="G405" s="4"/>
      <c r="H405" s="257"/>
      <c r="J405" s="256"/>
      <c r="L405" s="256"/>
      <c r="M405" s="256"/>
      <c r="N405" s="4"/>
    </row>
    <row r="406" spans="1:14" ht="15.75" customHeight="1">
      <c r="A406" s="1"/>
      <c r="C406" s="256"/>
      <c r="D406" s="4"/>
      <c r="G406" s="4"/>
      <c r="H406" s="257"/>
      <c r="J406" s="256"/>
      <c r="L406" s="256"/>
      <c r="M406" s="256"/>
      <c r="N406" s="4"/>
    </row>
    <row r="407" spans="1:14" ht="15.75" customHeight="1">
      <c r="A407" s="1"/>
      <c r="C407" s="256"/>
      <c r="D407" s="4"/>
      <c r="G407" s="4"/>
      <c r="H407" s="257"/>
      <c r="J407" s="256"/>
      <c r="L407" s="256"/>
      <c r="M407" s="256"/>
      <c r="N407" s="4"/>
    </row>
    <row r="408" spans="1:14" ht="15.75" customHeight="1">
      <c r="A408" s="1"/>
      <c r="C408" s="256"/>
      <c r="D408" s="4"/>
      <c r="G408" s="4"/>
      <c r="H408" s="257"/>
      <c r="J408" s="256"/>
      <c r="L408" s="256"/>
      <c r="M408" s="256"/>
      <c r="N408" s="4"/>
    </row>
    <row r="409" spans="1:14" ht="15.75" customHeight="1">
      <c r="A409" s="1"/>
      <c r="C409" s="256"/>
      <c r="D409" s="4"/>
      <c r="G409" s="4"/>
      <c r="H409" s="257"/>
      <c r="J409" s="256"/>
      <c r="L409" s="256"/>
      <c r="M409" s="256"/>
      <c r="N409" s="4"/>
    </row>
    <row r="410" spans="1:14" ht="15.75" customHeight="1">
      <c r="A410" s="1"/>
      <c r="C410" s="256"/>
      <c r="D410" s="4"/>
      <c r="G410" s="4"/>
      <c r="H410" s="257"/>
      <c r="J410" s="256"/>
      <c r="L410" s="256"/>
      <c r="M410" s="256"/>
      <c r="N410" s="4"/>
    </row>
    <row r="411" spans="1:14" ht="15.75" customHeight="1">
      <c r="A411" s="1"/>
      <c r="C411" s="256"/>
      <c r="D411" s="4"/>
      <c r="G411" s="4"/>
      <c r="H411" s="257"/>
      <c r="J411" s="256"/>
      <c r="L411" s="256"/>
      <c r="M411" s="256"/>
      <c r="N411" s="4"/>
    </row>
    <row r="412" spans="1:14" ht="15.75" customHeight="1">
      <c r="A412" s="1"/>
      <c r="C412" s="256"/>
      <c r="D412" s="4"/>
      <c r="G412" s="4"/>
      <c r="H412" s="257"/>
      <c r="J412" s="256"/>
      <c r="L412" s="256"/>
      <c r="M412" s="256"/>
      <c r="N412" s="4"/>
    </row>
    <row r="413" spans="1:14" ht="15.75" customHeight="1">
      <c r="A413" s="1"/>
      <c r="C413" s="256"/>
      <c r="D413" s="4"/>
      <c r="G413" s="4"/>
      <c r="H413" s="257"/>
      <c r="J413" s="256"/>
      <c r="L413" s="256"/>
      <c r="M413" s="256"/>
      <c r="N413" s="4"/>
    </row>
    <row r="414" spans="1:14" ht="15.75" customHeight="1">
      <c r="A414" s="1"/>
      <c r="C414" s="256"/>
      <c r="D414" s="4"/>
      <c r="G414" s="4"/>
      <c r="H414" s="257"/>
      <c r="J414" s="256"/>
      <c r="L414" s="256"/>
      <c r="M414" s="256"/>
      <c r="N414" s="4"/>
    </row>
    <row r="415" spans="1:14" ht="15.75" customHeight="1">
      <c r="A415" s="1"/>
      <c r="C415" s="256"/>
      <c r="D415" s="4"/>
      <c r="G415" s="4"/>
      <c r="H415" s="257"/>
      <c r="J415" s="256"/>
      <c r="L415" s="256"/>
      <c r="M415" s="256"/>
      <c r="N415" s="4"/>
    </row>
    <row r="416" spans="1:14" ht="15.75" customHeight="1">
      <c r="A416" s="1"/>
      <c r="C416" s="256"/>
      <c r="D416" s="4"/>
      <c r="G416" s="4"/>
      <c r="H416" s="257"/>
      <c r="J416" s="256"/>
      <c r="L416" s="256"/>
      <c r="M416" s="256"/>
      <c r="N416" s="4"/>
    </row>
    <row r="417" spans="1:14" ht="15.75" customHeight="1">
      <c r="A417" s="1"/>
      <c r="C417" s="256"/>
      <c r="D417" s="4"/>
      <c r="G417" s="4"/>
      <c r="H417" s="257"/>
      <c r="J417" s="256"/>
      <c r="L417" s="256"/>
      <c r="M417" s="256"/>
      <c r="N417" s="4"/>
    </row>
    <row r="418" spans="1:14" ht="15.75" customHeight="1">
      <c r="A418" s="1"/>
      <c r="C418" s="256"/>
      <c r="D418" s="4"/>
      <c r="G418" s="4"/>
      <c r="H418" s="257"/>
      <c r="J418" s="256"/>
      <c r="L418" s="256"/>
      <c r="M418" s="256"/>
      <c r="N418" s="4"/>
    </row>
    <row r="419" spans="1:14" ht="15.75" customHeight="1">
      <c r="A419" s="1"/>
      <c r="C419" s="256"/>
      <c r="D419" s="4"/>
      <c r="G419" s="4"/>
      <c r="H419" s="257"/>
      <c r="J419" s="256"/>
      <c r="L419" s="256"/>
      <c r="M419" s="256"/>
      <c r="N419" s="4"/>
    </row>
    <row r="420" spans="1:14" ht="15.75" customHeight="1">
      <c r="A420" s="1"/>
      <c r="C420" s="256"/>
      <c r="D420" s="4"/>
      <c r="G420" s="4"/>
      <c r="H420" s="257"/>
      <c r="J420" s="256"/>
      <c r="L420" s="256"/>
      <c r="M420" s="256"/>
      <c r="N420" s="4"/>
    </row>
    <row r="421" spans="1:14" ht="15.75" customHeight="1">
      <c r="A421" s="1"/>
      <c r="C421" s="256"/>
      <c r="D421" s="4"/>
      <c r="G421" s="4"/>
      <c r="H421" s="257"/>
      <c r="J421" s="256"/>
      <c r="L421" s="256"/>
      <c r="M421" s="256"/>
      <c r="N421" s="4"/>
    </row>
    <row r="422" spans="1:14" ht="15.75" customHeight="1">
      <c r="A422" s="1"/>
      <c r="C422" s="256"/>
      <c r="D422" s="4"/>
      <c r="G422" s="4"/>
      <c r="H422" s="257"/>
      <c r="J422" s="256"/>
      <c r="L422" s="256"/>
      <c r="M422" s="256"/>
      <c r="N422" s="4"/>
    </row>
    <row r="423" spans="1:14" ht="15.75" customHeight="1">
      <c r="A423" s="1"/>
      <c r="C423" s="256"/>
      <c r="D423" s="4"/>
      <c r="G423" s="4"/>
      <c r="H423" s="257"/>
      <c r="J423" s="256"/>
      <c r="L423" s="256"/>
      <c r="M423" s="256"/>
      <c r="N423" s="4"/>
    </row>
    <row r="424" spans="1:14" ht="15.75" customHeight="1">
      <c r="A424" s="1"/>
      <c r="C424" s="256"/>
      <c r="D424" s="4"/>
      <c r="G424" s="4"/>
      <c r="H424" s="257"/>
      <c r="J424" s="256"/>
      <c r="L424" s="256"/>
      <c r="M424" s="256"/>
      <c r="N424" s="4"/>
    </row>
    <row r="425" spans="1:14" ht="15.75" customHeight="1">
      <c r="A425" s="1"/>
      <c r="C425" s="256"/>
      <c r="D425" s="4"/>
      <c r="G425" s="4"/>
      <c r="H425" s="257"/>
      <c r="J425" s="256"/>
      <c r="L425" s="256"/>
      <c r="M425" s="256"/>
      <c r="N425" s="4"/>
    </row>
    <row r="426" spans="1:14" ht="15.75" customHeight="1">
      <c r="A426" s="1"/>
      <c r="C426" s="256"/>
      <c r="D426" s="4"/>
      <c r="G426" s="4"/>
      <c r="H426" s="257"/>
      <c r="J426" s="256"/>
      <c r="L426" s="256"/>
      <c r="M426" s="256"/>
      <c r="N426" s="4"/>
    </row>
    <row r="427" spans="1:14" ht="15.75" customHeight="1">
      <c r="A427" s="1"/>
      <c r="C427" s="256"/>
      <c r="D427" s="4"/>
      <c r="G427" s="4"/>
      <c r="H427" s="257"/>
      <c r="J427" s="256"/>
      <c r="L427" s="256"/>
      <c r="M427" s="256"/>
      <c r="N427" s="4"/>
    </row>
    <row r="428" spans="1:14" ht="15.75" customHeight="1">
      <c r="A428" s="1"/>
      <c r="C428" s="256"/>
      <c r="D428" s="4"/>
      <c r="G428" s="4"/>
      <c r="H428" s="257"/>
      <c r="J428" s="256"/>
      <c r="L428" s="256"/>
      <c r="M428" s="256"/>
      <c r="N428" s="4"/>
    </row>
    <row r="429" spans="1:14" ht="15.75" customHeight="1">
      <c r="A429" s="1"/>
      <c r="C429" s="256"/>
      <c r="D429" s="4"/>
      <c r="G429" s="4"/>
      <c r="H429" s="257"/>
      <c r="J429" s="256"/>
      <c r="L429" s="256"/>
      <c r="M429" s="256"/>
      <c r="N429" s="4"/>
    </row>
    <row r="430" spans="1:14" ht="15.75" customHeight="1">
      <c r="A430" s="1"/>
      <c r="C430" s="256"/>
      <c r="D430" s="4"/>
      <c r="G430" s="4"/>
      <c r="H430" s="257"/>
      <c r="J430" s="256"/>
      <c r="L430" s="256"/>
      <c r="M430" s="256"/>
      <c r="N430" s="4"/>
    </row>
    <row r="431" spans="1:14" ht="15.75" customHeight="1">
      <c r="A431" s="1"/>
      <c r="C431" s="256"/>
      <c r="D431" s="4"/>
      <c r="G431" s="4"/>
      <c r="H431" s="257"/>
      <c r="J431" s="256"/>
      <c r="L431" s="256"/>
      <c r="M431" s="256"/>
      <c r="N431" s="4"/>
    </row>
    <row r="432" spans="1:14" ht="15.75" customHeight="1">
      <c r="A432" s="1"/>
      <c r="C432" s="256"/>
      <c r="D432" s="4"/>
      <c r="G432" s="4"/>
      <c r="H432" s="257"/>
      <c r="J432" s="256"/>
      <c r="L432" s="256"/>
      <c r="M432" s="256"/>
      <c r="N432" s="4"/>
    </row>
    <row r="433" spans="1:14" ht="15.75" customHeight="1">
      <c r="A433" s="1"/>
      <c r="C433" s="256"/>
      <c r="D433" s="4"/>
      <c r="G433" s="4"/>
      <c r="H433" s="257"/>
      <c r="J433" s="256"/>
      <c r="L433" s="256"/>
      <c r="M433" s="256"/>
      <c r="N433" s="4"/>
    </row>
    <row r="434" spans="1:14" ht="15.75" customHeight="1">
      <c r="A434" s="1"/>
      <c r="C434" s="256"/>
      <c r="D434" s="4"/>
      <c r="G434" s="4"/>
      <c r="H434" s="257"/>
      <c r="J434" s="256"/>
      <c r="L434" s="256"/>
      <c r="M434" s="256"/>
      <c r="N434" s="4"/>
    </row>
    <row r="435" spans="1:14" ht="15.75" customHeight="1">
      <c r="A435" s="1"/>
      <c r="C435" s="256"/>
      <c r="D435" s="4"/>
      <c r="G435" s="4"/>
      <c r="H435" s="257"/>
      <c r="J435" s="256"/>
      <c r="L435" s="256"/>
      <c r="M435" s="256"/>
      <c r="N435" s="4"/>
    </row>
    <row r="436" spans="1:14" ht="15.75" customHeight="1">
      <c r="A436" s="1"/>
      <c r="C436" s="256"/>
      <c r="D436" s="4"/>
      <c r="G436" s="4"/>
      <c r="H436" s="257"/>
      <c r="J436" s="256"/>
      <c r="L436" s="256"/>
      <c r="M436" s="256"/>
      <c r="N436" s="4"/>
    </row>
    <row r="437" spans="1:14" ht="15.75" customHeight="1">
      <c r="A437" s="1"/>
      <c r="C437" s="256"/>
      <c r="D437" s="4"/>
      <c r="G437" s="4"/>
      <c r="H437" s="257"/>
      <c r="J437" s="256"/>
      <c r="L437" s="256"/>
      <c r="M437" s="256"/>
      <c r="N437" s="4"/>
    </row>
    <row r="438" spans="1:14" ht="15.75" customHeight="1">
      <c r="A438" s="1"/>
      <c r="C438" s="256"/>
      <c r="D438" s="4"/>
      <c r="G438" s="4"/>
      <c r="H438" s="257"/>
      <c r="J438" s="256"/>
      <c r="L438" s="256"/>
      <c r="M438" s="256"/>
      <c r="N438" s="4"/>
    </row>
    <row r="439" spans="1:14" ht="15.75" customHeight="1">
      <c r="A439" s="1"/>
      <c r="C439" s="256"/>
      <c r="D439" s="4"/>
      <c r="G439" s="4"/>
      <c r="H439" s="257"/>
      <c r="J439" s="256"/>
      <c r="L439" s="256"/>
      <c r="M439" s="256"/>
      <c r="N439" s="4"/>
    </row>
    <row r="440" spans="1:14" ht="15.75" customHeight="1">
      <c r="A440" s="1"/>
      <c r="C440" s="256"/>
      <c r="D440" s="4"/>
      <c r="G440" s="4"/>
      <c r="H440" s="257"/>
      <c r="J440" s="256"/>
      <c r="L440" s="256"/>
      <c r="M440" s="256"/>
      <c r="N440" s="4"/>
    </row>
    <row r="441" spans="1:14" ht="15.75" customHeight="1">
      <c r="A441" s="1"/>
      <c r="C441" s="256"/>
      <c r="D441" s="4"/>
      <c r="G441" s="4"/>
      <c r="H441" s="257"/>
      <c r="J441" s="256"/>
      <c r="L441" s="256"/>
      <c r="M441" s="256"/>
      <c r="N441" s="4"/>
    </row>
    <row r="442" spans="1:14" ht="15.75" customHeight="1">
      <c r="A442" s="1"/>
      <c r="C442" s="256"/>
      <c r="D442" s="4"/>
      <c r="G442" s="4"/>
      <c r="H442" s="257"/>
      <c r="J442" s="256"/>
      <c r="L442" s="256"/>
      <c r="M442" s="256"/>
      <c r="N442" s="4"/>
    </row>
    <row r="443" spans="1:14" ht="15.75" customHeight="1">
      <c r="A443" s="1"/>
      <c r="C443" s="256"/>
      <c r="D443" s="4"/>
      <c r="G443" s="4"/>
      <c r="H443" s="257"/>
      <c r="J443" s="256"/>
      <c r="L443" s="256"/>
      <c r="M443" s="256"/>
      <c r="N443" s="4"/>
    </row>
    <row r="444" spans="1:14" ht="15.75" customHeight="1">
      <c r="A444" s="1"/>
      <c r="C444" s="256"/>
      <c r="D444" s="4"/>
      <c r="G444" s="4"/>
      <c r="H444" s="257"/>
      <c r="J444" s="256"/>
      <c r="L444" s="256"/>
      <c r="M444" s="256"/>
      <c r="N444" s="4"/>
    </row>
    <row r="445" spans="1:14" ht="15.75" customHeight="1">
      <c r="A445" s="1"/>
      <c r="C445" s="256"/>
      <c r="D445" s="4"/>
      <c r="G445" s="4"/>
      <c r="H445" s="257"/>
      <c r="J445" s="256"/>
      <c r="L445" s="256"/>
      <c r="M445" s="256"/>
      <c r="N445" s="4"/>
    </row>
    <row r="446" spans="1:14" ht="15.75" customHeight="1">
      <c r="A446" s="1"/>
      <c r="C446" s="256"/>
      <c r="D446" s="4"/>
      <c r="G446" s="4"/>
      <c r="H446" s="257"/>
      <c r="J446" s="256"/>
      <c r="L446" s="256"/>
      <c r="M446" s="256"/>
      <c r="N446" s="4"/>
    </row>
    <row r="447" spans="1:14" ht="15.75" customHeight="1">
      <c r="A447" s="1"/>
      <c r="C447" s="256"/>
      <c r="D447" s="4"/>
      <c r="G447" s="4"/>
      <c r="H447" s="257"/>
      <c r="J447" s="256"/>
      <c r="L447" s="256"/>
      <c r="M447" s="256"/>
      <c r="N447" s="4"/>
    </row>
    <row r="448" spans="1:14" ht="15.75" customHeight="1">
      <c r="A448" s="1"/>
      <c r="C448" s="256"/>
      <c r="D448" s="4"/>
      <c r="G448" s="4"/>
      <c r="H448" s="257"/>
      <c r="J448" s="256"/>
      <c r="L448" s="256"/>
      <c r="M448" s="256"/>
      <c r="N448" s="4"/>
    </row>
    <row r="449" spans="1:14" ht="15.75" customHeight="1">
      <c r="A449" s="1"/>
      <c r="C449" s="256"/>
      <c r="D449" s="4"/>
      <c r="G449" s="4"/>
      <c r="H449" s="257"/>
      <c r="J449" s="256"/>
      <c r="L449" s="256"/>
      <c r="M449" s="256"/>
      <c r="N449" s="4"/>
    </row>
    <row r="450" spans="1:14" ht="15.75" customHeight="1">
      <c r="A450" s="1"/>
      <c r="C450" s="256"/>
      <c r="D450" s="4"/>
      <c r="G450" s="4"/>
      <c r="H450" s="257"/>
      <c r="J450" s="256"/>
      <c r="L450" s="256"/>
      <c r="M450" s="256"/>
      <c r="N450" s="4"/>
    </row>
    <row r="451" spans="1:14" ht="15.75" customHeight="1">
      <c r="A451" s="1"/>
      <c r="C451" s="256"/>
      <c r="D451" s="4"/>
      <c r="G451" s="4"/>
      <c r="H451" s="257"/>
      <c r="J451" s="256"/>
      <c r="L451" s="256"/>
      <c r="M451" s="256"/>
      <c r="N451" s="4"/>
    </row>
    <row r="452" spans="1:14" ht="15.75" customHeight="1">
      <c r="A452" s="1"/>
      <c r="C452" s="256"/>
      <c r="D452" s="4"/>
      <c r="G452" s="4"/>
      <c r="H452" s="257"/>
      <c r="J452" s="256"/>
      <c r="L452" s="256"/>
      <c r="M452" s="256"/>
      <c r="N452" s="4"/>
    </row>
    <row r="453" spans="1:14" ht="15.75" customHeight="1">
      <c r="A453" s="1"/>
      <c r="C453" s="256"/>
      <c r="D453" s="4"/>
      <c r="G453" s="4"/>
      <c r="H453" s="257"/>
      <c r="J453" s="256"/>
      <c r="L453" s="256"/>
      <c r="M453" s="256"/>
      <c r="N453" s="4"/>
    </row>
    <row r="454" spans="1:14" ht="15.75" customHeight="1">
      <c r="A454" s="1"/>
      <c r="C454" s="256"/>
      <c r="D454" s="4"/>
      <c r="G454" s="4"/>
      <c r="H454" s="257"/>
      <c r="J454" s="256"/>
      <c r="L454" s="256"/>
      <c r="M454" s="256"/>
      <c r="N454" s="4"/>
    </row>
    <row r="455" spans="1:14" ht="15.75" customHeight="1">
      <c r="A455" s="1"/>
      <c r="C455" s="256"/>
      <c r="D455" s="4"/>
      <c r="G455" s="4"/>
      <c r="H455" s="257"/>
      <c r="J455" s="256"/>
      <c r="L455" s="256"/>
      <c r="M455" s="256"/>
      <c r="N455" s="4"/>
    </row>
    <row r="456" spans="1:14" ht="15.75" customHeight="1">
      <c r="A456" s="1"/>
      <c r="C456" s="256"/>
      <c r="D456" s="4"/>
      <c r="G456" s="4"/>
      <c r="H456" s="257"/>
      <c r="J456" s="256"/>
      <c r="L456" s="256"/>
      <c r="M456" s="256"/>
      <c r="N456" s="4"/>
    </row>
    <row r="457" spans="1:14" ht="15.75" customHeight="1">
      <c r="A457" s="1"/>
      <c r="C457" s="256"/>
      <c r="D457" s="4"/>
      <c r="G457" s="4"/>
      <c r="H457" s="257"/>
      <c r="J457" s="256"/>
      <c r="L457" s="256"/>
      <c r="M457" s="256"/>
      <c r="N457" s="4"/>
    </row>
    <row r="458" spans="1:14" ht="15.75" customHeight="1">
      <c r="A458" s="1"/>
      <c r="C458" s="256"/>
      <c r="D458" s="4"/>
      <c r="G458" s="4"/>
      <c r="H458" s="257"/>
      <c r="J458" s="256"/>
      <c r="L458" s="256"/>
      <c r="M458" s="256"/>
      <c r="N458" s="4"/>
    </row>
    <row r="459" spans="1:14" ht="15.75" customHeight="1">
      <c r="A459" s="1"/>
      <c r="C459" s="256"/>
      <c r="D459" s="4"/>
      <c r="G459" s="4"/>
      <c r="H459" s="257"/>
      <c r="J459" s="256"/>
      <c r="L459" s="256"/>
      <c r="M459" s="256"/>
      <c r="N459" s="4"/>
    </row>
    <row r="460" spans="1:14" ht="15.75" customHeight="1">
      <c r="A460" s="1"/>
      <c r="C460" s="256"/>
      <c r="D460" s="4"/>
      <c r="G460" s="4"/>
      <c r="H460" s="257"/>
      <c r="J460" s="256"/>
      <c r="L460" s="256"/>
      <c r="M460" s="256"/>
      <c r="N460" s="4"/>
    </row>
    <row r="461" spans="1:14" ht="15.75" customHeight="1">
      <c r="A461" s="1"/>
      <c r="C461" s="256"/>
      <c r="D461" s="4"/>
      <c r="G461" s="4"/>
      <c r="H461" s="257"/>
      <c r="J461" s="256"/>
      <c r="L461" s="256"/>
      <c r="M461" s="256"/>
      <c r="N461" s="4"/>
    </row>
    <row r="462" spans="1:14" ht="15.75" customHeight="1">
      <c r="A462" s="1"/>
      <c r="C462" s="256"/>
      <c r="D462" s="4"/>
      <c r="G462" s="4"/>
      <c r="H462" s="257"/>
      <c r="J462" s="256"/>
      <c r="L462" s="256"/>
      <c r="M462" s="256"/>
      <c r="N462" s="4"/>
    </row>
    <row r="463" spans="1:14" ht="15.75" customHeight="1">
      <c r="A463" s="1"/>
      <c r="C463" s="256"/>
      <c r="D463" s="4"/>
      <c r="G463" s="4"/>
      <c r="H463" s="257"/>
      <c r="J463" s="256"/>
      <c r="L463" s="256"/>
      <c r="M463" s="256"/>
      <c r="N463" s="4"/>
    </row>
    <row r="464" spans="1:14" ht="15.75" customHeight="1">
      <c r="A464" s="1"/>
      <c r="C464" s="256"/>
      <c r="D464" s="4"/>
      <c r="G464" s="4"/>
      <c r="H464" s="257"/>
      <c r="J464" s="256"/>
      <c r="L464" s="256"/>
      <c r="M464" s="256"/>
      <c r="N464" s="4"/>
    </row>
    <row r="465" spans="1:14" ht="15.75" customHeight="1">
      <c r="A465" s="1"/>
      <c r="C465" s="256"/>
      <c r="D465" s="4"/>
      <c r="G465" s="4"/>
      <c r="H465" s="257"/>
      <c r="J465" s="256"/>
      <c r="L465" s="256"/>
      <c r="M465" s="256"/>
      <c r="N465" s="4"/>
    </row>
    <row r="466" spans="1:14" ht="15.75" customHeight="1">
      <c r="A466" s="1"/>
      <c r="C466" s="256"/>
      <c r="D466" s="4"/>
      <c r="G466" s="4"/>
      <c r="H466" s="257"/>
      <c r="J466" s="256"/>
      <c r="L466" s="256"/>
      <c r="M466" s="256"/>
      <c r="N466" s="4"/>
    </row>
    <row r="467" spans="1:14" ht="15.75" customHeight="1">
      <c r="A467" s="1"/>
      <c r="C467" s="256"/>
      <c r="D467" s="4"/>
      <c r="G467" s="4"/>
      <c r="H467" s="257"/>
      <c r="J467" s="256"/>
      <c r="L467" s="256"/>
      <c r="M467" s="256"/>
      <c r="N467" s="4"/>
    </row>
    <row r="468" spans="1:14" ht="15.75" customHeight="1">
      <c r="A468" s="1"/>
      <c r="C468" s="256"/>
      <c r="D468" s="4"/>
      <c r="G468" s="4"/>
      <c r="H468" s="257"/>
      <c r="J468" s="256"/>
      <c r="L468" s="256"/>
      <c r="M468" s="256"/>
      <c r="N468" s="4"/>
    </row>
    <row r="469" spans="1:14" ht="15.75" customHeight="1">
      <c r="A469" s="1"/>
      <c r="C469" s="256"/>
      <c r="D469" s="4"/>
      <c r="G469" s="4"/>
      <c r="H469" s="257"/>
      <c r="J469" s="256"/>
      <c r="L469" s="256"/>
      <c r="M469" s="256"/>
      <c r="N469" s="4"/>
    </row>
    <row r="470" spans="1:14" ht="15.75" customHeight="1">
      <c r="A470" s="1"/>
      <c r="C470" s="256"/>
      <c r="D470" s="4"/>
      <c r="G470" s="4"/>
      <c r="H470" s="257"/>
      <c r="J470" s="256"/>
      <c r="L470" s="256"/>
      <c r="M470" s="256"/>
      <c r="N470" s="4"/>
    </row>
    <row r="471" spans="1:14" ht="15.75" customHeight="1">
      <c r="A471" s="1"/>
      <c r="C471" s="256"/>
      <c r="D471" s="4"/>
      <c r="G471" s="4"/>
      <c r="H471" s="257"/>
      <c r="J471" s="256"/>
      <c r="L471" s="256"/>
      <c r="M471" s="256"/>
      <c r="N471" s="4"/>
    </row>
    <row r="472" spans="1:14" ht="15.75" customHeight="1">
      <c r="A472" s="1"/>
      <c r="C472" s="256"/>
      <c r="D472" s="4"/>
      <c r="G472" s="4"/>
      <c r="H472" s="257"/>
      <c r="J472" s="256"/>
      <c r="L472" s="256"/>
      <c r="M472" s="256"/>
      <c r="N472" s="4"/>
    </row>
    <row r="473" spans="1:14" ht="15.75" customHeight="1">
      <c r="A473" s="1"/>
      <c r="C473" s="256"/>
      <c r="D473" s="4"/>
      <c r="G473" s="4"/>
      <c r="H473" s="257"/>
      <c r="J473" s="256"/>
      <c r="L473" s="256"/>
      <c r="M473" s="256"/>
      <c r="N473" s="4"/>
    </row>
    <row r="474" spans="1:14" ht="15.75" customHeight="1">
      <c r="A474" s="1"/>
      <c r="C474" s="256"/>
      <c r="D474" s="4"/>
      <c r="G474" s="4"/>
      <c r="H474" s="257"/>
      <c r="J474" s="256"/>
      <c r="L474" s="256"/>
      <c r="M474" s="256"/>
      <c r="N474" s="4"/>
    </row>
    <row r="475" spans="1:14" ht="15.75" customHeight="1">
      <c r="A475" s="1"/>
      <c r="C475" s="256"/>
      <c r="D475" s="4"/>
      <c r="G475" s="4"/>
      <c r="H475" s="257"/>
      <c r="J475" s="256"/>
      <c r="L475" s="256"/>
      <c r="M475" s="256"/>
      <c r="N475" s="4"/>
    </row>
    <row r="476" spans="1:14" ht="15.75" customHeight="1">
      <c r="A476" s="1"/>
      <c r="C476" s="256"/>
      <c r="D476" s="4"/>
      <c r="G476" s="4"/>
      <c r="H476" s="257"/>
      <c r="J476" s="256"/>
      <c r="L476" s="256"/>
      <c r="M476" s="256"/>
      <c r="N476" s="4"/>
    </row>
    <row r="477" spans="1:14" ht="15.75" customHeight="1">
      <c r="A477" s="1"/>
      <c r="C477" s="256"/>
      <c r="D477" s="4"/>
      <c r="G477" s="4"/>
      <c r="H477" s="257"/>
      <c r="J477" s="256"/>
      <c r="L477" s="256"/>
      <c r="M477" s="256"/>
      <c r="N477" s="4"/>
    </row>
    <row r="478" spans="1:14" ht="15.75" customHeight="1">
      <c r="A478" s="1"/>
      <c r="C478" s="256"/>
      <c r="D478" s="4"/>
      <c r="G478" s="4"/>
      <c r="H478" s="257"/>
      <c r="J478" s="256"/>
      <c r="L478" s="256"/>
      <c r="M478" s="256"/>
      <c r="N478" s="4"/>
    </row>
    <row r="479" spans="1:14" ht="15.75" customHeight="1">
      <c r="A479" s="1"/>
      <c r="C479" s="256"/>
      <c r="D479" s="4"/>
      <c r="G479" s="4"/>
      <c r="H479" s="257"/>
      <c r="J479" s="256"/>
      <c r="L479" s="256"/>
      <c r="M479" s="256"/>
      <c r="N479" s="4"/>
    </row>
    <row r="480" spans="1:14" ht="15.75" customHeight="1">
      <c r="A480" s="1"/>
      <c r="C480" s="256"/>
      <c r="D480" s="4"/>
      <c r="G480" s="4"/>
      <c r="H480" s="257"/>
      <c r="J480" s="256"/>
      <c r="L480" s="256"/>
      <c r="M480" s="256"/>
      <c r="N480" s="4"/>
    </row>
    <row r="481" spans="1:14" ht="15.75" customHeight="1">
      <c r="A481" s="1"/>
      <c r="C481" s="256"/>
      <c r="D481" s="4"/>
      <c r="G481" s="4"/>
      <c r="H481" s="257"/>
      <c r="J481" s="256"/>
      <c r="L481" s="256"/>
      <c r="M481" s="256"/>
      <c r="N481" s="4"/>
    </row>
    <row r="482" spans="1:14" ht="15.75" customHeight="1">
      <c r="A482" s="1"/>
      <c r="C482" s="256"/>
      <c r="D482" s="4"/>
      <c r="G482" s="4"/>
      <c r="H482" s="257"/>
      <c r="J482" s="256"/>
      <c r="L482" s="256"/>
      <c r="M482" s="256"/>
      <c r="N482" s="4"/>
    </row>
    <row r="483" spans="1:14" ht="15.75" customHeight="1">
      <c r="A483" s="1"/>
      <c r="C483" s="256"/>
      <c r="D483" s="4"/>
      <c r="G483" s="4"/>
      <c r="H483" s="257"/>
      <c r="J483" s="256"/>
      <c r="L483" s="256"/>
      <c r="M483" s="256"/>
      <c r="N483" s="4"/>
    </row>
    <row r="484" spans="1:14" ht="15.75" customHeight="1">
      <c r="A484" s="1"/>
      <c r="C484" s="256"/>
      <c r="D484" s="4"/>
      <c r="G484" s="4"/>
      <c r="H484" s="257"/>
      <c r="J484" s="256"/>
      <c r="L484" s="256"/>
      <c r="M484" s="256"/>
      <c r="N484" s="4"/>
    </row>
    <row r="485" spans="1:14" ht="15.75" customHeight="1">
      <c r="A485" s="1"/>
      <c r="C485" s="256"/>
      <c r="D485" s="4"/>
      <c r="G485" s="4"/>
      <c r="H485" s="257"/>
      <c r="J485" s="256"/>
      <c r="L485" s="256"/>
      <c r="M485" s="256"/>
      <c r="N485" s="4"/>
    </row>
    <row r="486" spans="1:14" ht="15.75" customHeight="1">
      <c r="A486" s="1"/>
      <c r="C486" s="256"/>
      <c r="D486" s="4"/>
      <c r="G486" s="4"/>
      <c r="H486" s="257"/>
      <c r="J486" s="256"/>
      <c r="L486" s="256"/>
      <c r="M486" s="256"/>
      <c r="N486" s="4"/>
    </row>
    <row r="487" spans="1:14" ht="15.75" customHeight="1">
      <c r="A487" s="1"/>
      <c r="C487" s="256"/>
      <c r="D487" s="4"/>
      <c r="G487" s="4"/>
      <c r="H487" s="257"/>
      <c r="J487" s="256"/>
      <c r="L487" s="256"/>
      <c r="M487" s="256"/>
      <c r="N487" s="4"/>
    </row>
    <row r="488" spans="1:14" ht="15.75" customHeight="1">
      <c r="A488" s="1"/>
      <c r="C488" s="256"/>
      <c r="D488" s="4"/>
      <c r="G488" s="4"/>
      <c r="H488" s="257"/>
      <c r="J488" s="256"/>
      <c r="L488" s="256"/>
      <c r="M488" s="256"/>
      <c r="N488" s="4"/>
    </row>
    <row r="489" spans="1:14" ht="15.75" customHeight="1">
      <c r="A489" s="1"/>
      <c r="C489" s="256"/>
      <c r="D489" s="4"/>
      <c r="G489" s="4"/>
      <c r="H489" s="257"/>
      <c r="J489" s="256"/>
      <c r="L489" s="256"/>
      <c r="M489" s="256"/>
      <c r="N489" s="4"/>
    </row>
    <row r="490" spans="1:14" ht="15.75" customHeight="1">
      <c r="A490" s="1"/>
      <c r="C490" s="256"/>
      <c r="D490" s="4"/>
      <c r="G490" s="4"/>
      <c r="H490" s="257"/>
      <c r="J490" s="256"/>
      <c r="L490" s="256"/>
      <c r="M490" s="256"/>
      <c r="N490" s="4"/>
    </row>
    <row r="491" spans="1:14" ht="15.75" customHeight="1">
      <c r="A491" s="1"/>
      <c r="C491" s="256"/>
      <c r="D491" s="4"/>
      <c r="G491" s="4"/>
      <c r="H491" s="257"/>
      <c r="J491" s="256"/>
      <c r="L491" s="256"/>
      <c r="M491" s="256"/>
      <c r="N491" s="4"/>
    </row>
    <row r="492" spans="1:14" ht="15.75" customHeight="1">
      <c r="A492" s="1"/>
      <c r="C492" s="256"/>
      <c r="D492" s="4"/>
      <c r="G492" s="4"/>
      <c r="H492" s="257"/>
      <c r="J492" s="256"/>
      <c r="L492" s="256"/>
      <c r="M492" s="256"/>
      <c r="N492" s="4"/>
    </row>
    <row r="493" spans="1:14" ht="15.75" customHeight="1">
      <c r="A493" s="1"/>
      <c r="C493" s="256"/>
      <c r="D493" s="4"/>
      <c r="G493" s="4"/>
      <c r="H493" s="257"/>
      <c r="J493" s="256"/>
      <c r="L493" s="256"/>
      <c r="M493" s="256"/>
      <c r="N493" s="4"/>
    </row>
    <row r="494" spans="1:14" ht="15.75" customHeight="1">
      <c r="A494" s="1"/>
      <c r="C494" s="256"/>
      <c r="D494" s="4"/>
      <c r="G494" s="4"/>
      <c r="H494" s="257"/>
      <c r="J494" s="256"/>
      <c r="L494" s="256"/>
      <c r="M494" s="256"/>
      <c r="N494" s="4"/>
    </row>
    <row r="495" spans="1:14" ht="15.75" customHeight="1">
      <c r="A495" s="1"/>
      <c r="C495" s="256"/>
      <c r="D495" s="4"/>
      <c r="G495" s="4"/>
      <c r="H495" s="257"/>
      <c r="J495" s="256"/>
      <c r="L495" s="256"/>
      <c r="M495" s="256"/>
      <c r="N495" s="4"/>
    </row>
    <row r="496" spans="1:14" ht="15.75" customHeight="1">
      <c r="A496" s="1"/>
      <c r="C496" s="256"/>
      <c r="D496" s="4"/>
      <c r="G496" s="4"/>
      <c r="H496" s="257"/>
      <c r="J496" s="256"/>
      <c r="L496" s="256"/>
      <c r="M496" s="256"/>
      <c r="N496" s="4"/>
    </row>
    <row r="497" spans="1:14" ht="15.75" customHeight="1">
      <c r="A497" s="1"/>
      <c r="C497" s="256"/>
      <c r="D497" s="4"/>
      <c r="G497" s="4"/>
      <c r="H497" s="257"/>
      <c r="J497" s="256"/>
      <c r="L497" s="256"/>
      <c r="M497" s="256"/>
      <c r="N497" s="4"/>
    </row>
    <row r="498" spans="1:14" ht="15.75" customHeight="1">
      <c r="A498" s="1"/>
      <c r="C498" s="256"/>
      <c r="D498" s="4"/>
      <c r="G498" s="4"/>
      <c r="H498" s="257"/>
      <c r="J498" s="256"/>
      <c r="L498" s="256"/>
      <c r="M498" s="256"/>
      <c r="N498" s="4"/>
    </row>
    <row r="499" spans="1:14" ht="15.75" customHeight="1">
      <c r="A499" s="1"/>
      <c r="C499" s="256"/>
      <c r="D499" s="4"/>
      <c r="G499" s="4"/>
      <c r="H499" s="257"/>
      <c r="J499" s="256"/>
      <c r="L499" s="256"/>
      <c r="M499" s="256"/>
      <c r="N499" s="4"/>
    </row>
    <row r="500" spans="1:14" ht="15.75" customHeight="1">
      <c r="A500" s="1"/>
      <c r="C500" s="256"/>
      <c r="D500" s="4"/>
      <c r="G500" s="4"/>
      <c r="H500" s="257"/>
      <c r="J500" s="256"/>
      <c r="L500" s="256"/>
      <c r="M500" s="256"/>
      <c r="N500" s="4"/>
    </row>
    <row r="501" spans="1:14" ht="15.75" customHeight="1">
      <c r="A501" s="1"/>
      <c r="C501" s="256"/>
      <c r="D501" s="4"/>
      <c r="G501" s="4"/>
      <c r="H501" s="257"/>
      <c r="J501" s="256"/>
      <c r="L501" s="256"/>
      <c r="M501" s="256"/>
      <c r="N501" s="4"/>
    </row>
    <row r="502" spans="1:14" ht="15.75" customHeight="1">
      <c r="A502" s="1"/>
      <c r="C502" s="256"/>
      <c r="D502" s="4"/>
      <c r="G502" s="4"/>
      <c r="H502" s="257"/>
      <c r="J502" s="256"/>
      <c r="L502" s="256"/>
      <c r="M502" s="256"/>
      <c r="N502" s="4"/>
    </row>
    <row r="503" spans="1:14" ht="15.75" customHeight="1">
      <c r="A503" s="1"/>
      <c r="C503" s="256"/>
      <c r="D503" s="4"/>
      <c r="G503" s="4"/>
      <c r="H503" s="257"/>
      <c r="J503" s="256"/>
      <c r="L503" s="256"/>
      <c r="M503" s="256"/>
      <c r="N503" s="4"/>
    </row>
    <row r="504" spans="1:14" ht="15.75" customHeight="1">
      <c r="A504" s="1"/>
      <c r="C504" s="256"/>
      <c r="D504" s="4"/>
      <c r="G504" s="4"/>
      <c r="H504" s="257"/>
      <c r="J504" s="256"/>
      <c r="L504" s="256"/>
      <c r="M504" s="256"/>
      <c r="N504" s="4"/>
    </row>
    <row r="505" spans="1:14" ht="15.75" customHeight="1">
      <c r="A505" s="1"/>
      <c r="C505" s="256"/>
      <c r="D505" s="4"/>
      <c r="G505" s="4"/>
      <c r="H505" s="257"/>
      <c r="J505" s="256"/>
      <c r="L505" s="256"/>
      <c r="M505" s="256"/>
      <c r="N505" s="4"/>
    </row>
    <row r="506" spans="1:14" ht="15.75" customHeight="1">
      <c r="A506" s="1"/>
      <c r="C506" s="256"/>
      <c r="D506" s="4"/>
      <c r="G506" s="4"/>
      <c r="H506" s="257"/>
      <c r="J506" s="256"/>
      <c r="L506" s="256"/>
      <c r="M506" s="256"/>
      <c r="N506" s="4"/>
    </row>
    <row r="507" spans="1:14" ht="15.75" customHeight="1">
      <c r="A507" s="1"/>
      <c r="C507" s="256"/>
      <c r="D507" s="4"/>
      <c r="G507" s="4"/>
      <c r="H507" s="257"/>
      <c r="J507" s="256"/>
      <c r="L507" s="256"/>
      <c r="M507" s="256"/>
      <c r="N507" s="4"/>
    </row>
    <row r="508" spans="1:14" ht="15.75" customHeight="1">
      <c r="A508" s="1"/>
      <c r="C508" s="256"/>
      <c r="D508" s="4"/>
      <c r="G508" s="4"/>
      <c r="H508" s="257"/>
      <c r="J508" s="256"/>
      <c r="L508" s="256"/>
      <c r="M508" s="256"/>
      <c r="N508" s="4"/>
    </row>
    <row r="509" spans="1:14" ht="15.75" customHeight="1">
      <c r="A509" s="1"/>
      <c r="C509" s="256"/>
      <c r="D509" s="4"/>
      <c r="G509" s="4"/>
      <c r="H509" s="257"/>
      <c r="J509" s="256"/>
      <c r="L509" s="256"/>
      <c r="M509" s="256"/>
      <c r="N509" s="4"/>
    </row>
    <row r="510" spans="1:14" ht="15.75" customHeight="1">
      <c r="A510" s="1"/>
      <c r="C510" s="256"/>
      <c r="D510" s="4"/>
      <c r="G510" s="4"/>
      <c r="H510" s="257"/>
      <c r="J510" s="256"/>
      <c r="L510" s="256"/>
      <c r="M510" s="256"/>
      <c r="N510" s="4"/>
    </row>
    <row r="511" spans="1:14" ht="15.75" customHeight="1">
      <c r="A511" s="1"/>
      <c r="C511" s="256"/>
      <c r="D511" s="4"/>
      <c r="G511" s="4"/>
      <c r="H511" s="257"/>
      <c r="J511" s="256"/>
      <c r="L511" s="256"/>
      <c r="M511" s="256"/>
      <c r="N511" s="4"/>
    </row>
    <row r="512" spans="1:14" ht="15.75" customHeight="1">
      <c r="A512" s="1"/>
      <c r="C512" s="256"/>
      <c r="D512" s="4"/>
      <c r="G512" s="4"/>
      <c r="H512" s="257"/>
      <c r="J512" s="256"/>
      <c r="L512" s="256"/>
      <c r="M512" s="256"/>
      <c r="N512" s="4"/>
    </row>
    <row r="513" spans="1:14" ht="15.75" customHeight="1">
      <c r="A513" s="1"/>
      <c r="C513" s="256"/>
      <c r="D513" s="4"/>
      <c r="G513" s="4"/>
      <c r="H513" s="257"/>
      <c r="J513" s="256"/>
      <c r="L513" s="256"/>
      <c r="M513" s="256"/>
      <c r="N513" s="4"/>
    </row>
    <row r="514" spans="1:14" ht="15.75" customHeight="1">
      <c r="A514" s="1"/>
      <c r="C514" s="256"/>
      <c r="D514" s="4"/>
      <c r="G514" s="4"/>
      <c r="H514" s="257"/>
      <c r="J514" s="256"/>
      <c r="L514" s="256"/>
      <c r="M514" s="256"/>
      <c r="N514" s="4"/>
    </row>
    <row r="515" spans="1:14" ht="15.75" customHeight="1">
      <c r="A515" s="1"/>
      <c r="C515" s="256"/>
      <c r="D515" s="4"/>
      <c r="G515" s="4"/>
      <c r="H515" s="257"/>
      <c r="J515" s="256"/>
      <c r="L515" s="256"/>
      <c r="M515" s="256"/>
      <c r="N515" s="4"/>
    </row>
    <row r="516" spans="1:14" ht="15.75" customHeight="1">
      <c r="A516" s="1"/>
      <c r="C516" s="256"/>
      <c r="D516" s="4"/>
      <c r="G516" s="4"/>
      <c r="H516" s="257"/>
      <c r="J516" s="256"/>
      <c r="L516" s="256"/>
      <c r="M516" s="256"/>
      <c r="N516" s="4"/>
    </row>
    <row r="517" spans="1:14" ht="15.75" customHeight="1">
      <c r="A517" s="1"/>
      <c r="C517" s="256"/>
      <c r="D517" s="4"/>
      <c r="G517" s="4"/>
      <c r="H517" s="257"/>
      <c r="J517" s="256"/>
      <c r="L517" s="256"/>
      <c r="M517" s="256"/>
      <c r="N517" s="4"/>
    </row>
    <row r="518" spans="1:14" ht="15.75" customHeight="1">
      <c r="A518" s="1"/>
      <c r="C518" s="256"/>
      <c r="D518" s="4"/>
      <c r="G518" s="4"/>
      <c r="H518" s="257"/>
      <c r="J518" s="256"/>
      <c r="L518" s="256"/>
      <c r="M518" s="256"/>
      <c r="N518" s="4"/>
    </row>
    <row r="519" spans="1:14" ht="15.75" customHeight="1">
      <c r="A519" s="1"/>
      <c r="C519" s="256"/>
      <c r="D519" s="4"/>
      <c r="G519" s="4"/>
      <c r="H519" s="257"/>
      <c r="J519" s="256"/>
      <c r="L519" s="256"/>
      <c r="M519" s="256"/>
      <c r="N519" s="4"/>
    </row>
    <row r="520" spans="1:14" ht="15.75" customHeight="1">
      <c r="A520" s="1"/>
      <c r="C520" s="256"/>
      <c r="D520" s="4"/>
      <c r="G520" s="4"/>
      <c r="H520" s="257"/>
      <c r="J520" s="256"/>
      <c r="L520" s="256"/>
      <c r="M520" s="256"/>
      <c r="N520" s="4"/>
    </row>
    <row r="521" spans="1:14" ht="15.75" customHeight="1">
      <c r="A521" s="1"/>
      <c r="C521" s="256"/>
      <c r="D521" s="4"/>
      <c r="G521" s="4"/>
      <c r="H521" s="257"/>
      <c r="J521" s="256"/>
      <c r="L521" s="256"/>
      <c r="M521" s="256"/>
      <c r="N521" s="4"/>
    </row>
    <row r="522" spans="1:14" ht="15.75" customHeight="1">
      <c r="A522" s="1"/>
      <c r="C522" s="256"/>
      <c r="D522" s="4"/>
      <c r="G522" s="4"/>
      <c r="H522" s="257"/>
      <c r="J522" s="256"/>
      <c r="L522" s="256"/>
      <c r="M522" s="256"/>
      <c r="N522" s="4"/>
    </row>
    <row r="523" spans="1:14" ht="15.75" customHeight="1">
      <c r="A523" s="1"/>
      <c r="C523" s="256"/>
      <c r="D523" s="4"/>
      <c r="G523" s="4"/>
      <c r="H523" s="257"/>
      <c r="J523" s="256"/>
      <c r="L523" s="256"/>
      <c r="M523" s="256"/>
      <c r="N523" s="4"/>
    </row>
    <row r="524" spans="1:14" ht="15.75" customHeight="1">
      <c r="A524" s="1"/>
      <c r="C524" s="256"/>
      <c r="D524" s="4"/>
      <c r="G524" s="4"/>
      <c r="H524" s="257"/>
      <c r="J524" s="256"/>
      <c r="L524" s="256"/>
      <c r="M524" s="256"/>
      <c r="N524" s="4"/>
    </row>
    <row r="525" spans="1:14" ht="15.75" customHeight="1">
      <c r="A525" s="1"/>
      <c r="C525" s="256"/>
      <c r="D525" s="4"/>
      <c r="G525" s="4"/>
      <c r="H525" s="257"/>
      <c r="J525" s="256"/>
      <c r="L525" s="256"/>
      <c r="M525" s="256"/>
      <c r="N525" s="4"/>
    </row>
    <row r="526" spans="1:14" ht="15.75" customHeight="1">
      <c r="A526" s="1"/>
      <c r="C526" s="256"/>
      <c r="D526" s="4"/>
      <c r="G526" s="4"/>
      <c r="H526" s="257"/>
      <c r="J526" s="256"/>
      <c r="L526" s="256"/>
      <c r="M526" s="256"/>
      <c r="N526" s="4"/>
    </row>
    <row r="527" spans="1:14" ht="15.75" customHeight="1">
      <c r="A527" s="1"/>
      <c r="C527" s="256"/>
      <c r="D527" s="4"/>
      <c r="G527" s="4"/>
      <c r="H527" s="257"/>
      <c r="J527" s="256"/>
      <c r="L527" s="256"/>
      <c r="M527" s="256"/>
      <c r="N527" s="4"/>
    </row>
    <row r="528" spans="1:14" ht="15.75" customHeight="1">
      <c r="A528" s="1"/>
      <c r="C528" s="256"/>
      <c r="D528" s="4"/>
      <c r="G528" s="4"/>
      <c r="H528" s="257"/>
      <c r="J528" s="256"/>
      <c r="L528" s="256"/>
      <c r="M528" s="256"/>
      <c r="N528" s="4"/>
    </row>
    <row r="529" spans="1:14" ht="15.75" customHeight="1">
      <c r="A529" s="1"/>
      <c r="C529" s="256"/>
      <c r="D529" s="4"/>
      <c r="G529" s="4"/>
      <c r="H529" s="257"/>
      <c r="J529" s="256"/>
      <c r="L529" s="256"/>
      <c r="M529" s="256"/>
      <c r="N529" s="4"/>
    </row>
    <row r="530" spans="1:14" ht="15.75" customHeight="1">
      <c r="A530" s="1"/>
      <c r="C530" s="256"/>
      <c r="D530" s="4"/>
      <c r="G530" s="4"/>
      <c r="H530" s="257"/>
      <c r="J530" s="256"/>
      <c r="L530" s="256"/>
      <c r="M530" s="256"/>
      <c r="N530" s="4"/>
    </row>
    <row r="531" spans="1:14" ht="15.75" customHeight="1">
      <c r="A531" s="1"/>
      <c r="C531" s="256"/>
      <c r="D531" s="4"/>
      <c r="G531" s="4"/>
      <c r="H531" s="257"/>
      <c r="J531" s="256"/>
      <c r="L531" s="256"/>
      <c r="M531" s="256"/>
      <c r="N531" s="4"/>
    </row>
    <row r="532" spans="1:14" ht="15.75" customHeight="1">
      <c r="A532" s="1"/>
      <c r="C532" s="256"/>
      <c r="D532" s="4"/>
      <c r="G532" s="4"/>
      <c r="H532" s="257"/>
      <c r="J532" s="256"/>
      <c r="L532" s="256"/>
      <c r="M532" s="256"/>
      <c r="N532" s="4"/>
    </row>
    <row r="533" spans="1:14" ht="15.75" customHeight="1">
      <c r="A533" s="1"/>
      <c r="C533" s="256"/>
      <c r="D533" s="4"/>
      <c r="G533" s="4"/>
      <c r="H533" s="257"/>
      <c r="J533" s="256"/>
      <c r="L533" s="256"/>
      <c r="M533" s="256"/>
      <c r="N533" s="4"/>
    </row>
    <row r="534" spans="1:14" ht="15.75" customHeight="1">
      <c r="A534" s="1"/>
      <c r="C534" s="256"/>
      <c r="D534" s="4"/>
      <c r="G534" s="4"/>
      <c r="H534" s="257"/>
      <c r="J534" s="256"/>
      <c r="L534" s="256"/>
      <c r="M534" s="256"/>
      <c r="N534" s="4"/>
    </row>
    <row r="535" spans="1:14" ht="15.75" customHeight="1">
      <c r="A535" s="1"/>
      <c r="C535" s="256"/>
      <c r="D535" s="4"/>
      <c r="G535" s="4"/>
      <c r="H535" s="257"/>
      <c r="J535" s="256"/>
      <c r="L535" s="256"/>
      <c r="M535" s="256"/>
      <c r="N535" s="4"/>
    </row>
    <row r="536" spans="1:14" ht="15.75" customHeight="1">
      <c r="A536" s="1"/>
      <c r="C536" s="256"/>
      <c r="D536" s="4"/>
      <c r="G536" s="4"/>
      <c r="H536" s="257"/>
      <c r="J536" s="256"/>
      <c r="L536" s="256"/>
      <c r="M536" s="256"/>
      <c r="N536" s="4"/>
    </row>
    <row r="537" spans="1:14" ht="15.75" customHeight="1">
      <c r="A537" s="1"/>
      <c r="C537" s="256"/>
      <c r="D537" s="4"/>
      <c r="G537" s="4"/>
      <c r="H537" s="257"/>
      <c r="J537" s="256"/>
      <c r="L537" s="256"/>
      <c r="M537" s="256"/>
      <c r="N537" s="4"/>
    </row>
    <row r="538" spans="1:14" ht="15.75" customHeight="1">
      <c r="A538" s="1"/>
      <c r="C538" s="256"/>
      <c r="D538" s="4"/>
      <c r="G538" s="4"/>
      <c r="H538" s="257"/>
      <c r="J538" s="256"/>
      <c r="L538" s="256"/>
      <c r="M538" s="256"/>
      <c r="N538" s="4"/>
    </row>
    <row r="539" spans="1:14" ht="15.75" customHeight="1">
      <c r="A539" s="1"/>
      <c r="C539" s="256"/>
      <c r="D539" s="4"/>
      <c r="G539" s="4"/>
      <c r="H539" s="257"/>
      <c r="J539" s="256"/>
      <c r="L539" s="256"/>
      <c r="M539" s="256"/>
      <c r="N539" s="4"/>
    </row>
    <row r="540" spans="1:14" ht="15.75" customHeight="1">
      <c r="A540" s="1"/>
      <c r="C540" s="256"/>
      <c r="D540" s="4"/>
      <c r="G540" s="4"/>
      <c r="H540" s="257"/>
      <c r="J540" s="256"/>
      <c r="L540" s="256"/>
      <c r="M540" s="256"/>
      <c r="N540" s="4"/>
    </row>
    <row r="541" spans="1:14" ht="15.75" customHeight="1">
      <c r="A541" s="1"/>
      <c r="C541" s="256"/>
      <c r="D541" s="4"/>
      <c r="G541" s="4"/>
      <c r="H541" s="257"/>
      <c r="J541" s="256"/>
      <c r="L541" s="256"/>
      <c r="M541" s="256"/>
      <c r="N541" s="4"/>
    </row>
    <row r="542" spans="1:14" ht="15.75" customHeight="1">
      <c r="A542" s="1"/>
      <c r="C542" s="256"/>
      <c r="D542" s="4"/>
      <c r="G542" s="4"/>
      <c r="H542" s="257"/>
      <c r="J542" s="256"/>
      <c r="L542" s="256"/>
      <c r="M542" s="256"/>
      <c r="N542" s="4"/>
    </row>
    <row r="543" spans="1:14" ht="15.75" customHeight="1">
      <c r="A543" s="1"/>
      <c r="C543" s="256"/>
      <c r="D543" s="4"/>
      <c r="G543" s="4"/>
      <c r="H543" s="257"/>
      <c r="J543" s="256"/>
      <c r="L543" s="256"/>
      <c r="M543" s="256"/>
      <c r="N543" s="4"/>
    </row>
    <row r="544" spans="1:14" ht="15.75" customHeight="1">
      <c r="A544" s="1"/>
      <c r="C544" s="256"/>
      <c r="D544" s="4"/>
      <c r="G544" s="4"/>
      <c r="H544" s="257"/>
      <c r="J544" s="256"/>
      <c r="L544" s="256"/>
      <c r="M544" s="256"/>
      <c r="N544" s="4"/>
    </row>
    <row r="545" spans="1:14" ht="15.75" customHeight="1">
      <c r="A545" s="1"/>
      <c r="C545" s="256"/>
      <c r="D545" s="4"/>
      <c r="G545" s="4"/>
      <c r="H545" s="257"/>
      <c r="J545" s="256"/>
      <c r="L545" s="256"/>
      <c r="M545" s="256"/>
      <c r="N545" s="4"/>
    </row>
    <row r="546" spans="1:14" ht="15.75" customHeight="1">
      <c r="A546" s="1"/>
      <c r="C546" s="256"/>
      <c r="D546" s="4"/>
      <c r="G546" s="4"/>
      <c r="H546" s="257"/>
      <c r="J546" s="256"/>
      <c r="L546" s="256"/>
      <c r="M546" s="256"/>
      <c r="N546" s="4"/>
    </row>
    <row r="547" spans="1:14" ht="15.75" customHeight="1">
      <c r="A547" s="1"/>
      <c r="C547" s="256"/>
      <c r="D547" s="4"/>
      <c r="G547" s="4"/>
      <c r="H547" s="257"/>
      <c r="J547" s="256"/>
      <c r="L547" s="256"/>
      <c r="M547" s="256"/>
      <c r="N547" s="4"/>
    </row>
    <row r="548" spans="1:14" ht="15.75" customHeight="1">
      <c r="A548" s="1"/>
      <c r="C548" s="256"/>
      <c r="D548" s="4"/>
      <c r="G548" s="4"/>
      <c r="H548" s="257"/>
      <c r="J548" s="256"/>
      <c r="L548" s="256"/>
      <c r="M548" s="256"/>
      <c r="N548" s="4"/>
    </row>
    <row r="549" spans="1:14" ht="15.75" customHeight="1">
      <c r="A549" s="1"/>
      <c r="C549" s="256"/>
      <c r="D549" s="4"/>
      <c r="G549" s="4"/>
      <c r="H549" s="257"/>
      <c r="J549" s="256"/>
      <c r="L549" s="256"/>
      <c r="M549" s="256"/>
      <c r="N549" s="4"/>
    </row>
    <row r="550" spans="1:14" ht="15.75" customHeight="1">
      <c r="A550" s="1"/>
      <c r="C550" s="256"/>
      <c r="D550" s="4"/>
      <c r="G550" s="4"/>
      <c r="H550" s="257"/>
      <c r="J550" s="256"/>
      <c r="L550" s="256"/>
      <c r="M550" s="256"/>
      <c r="N550" s="4"/>
    </row>
    <row r="551" spans="1:14" ht="15.75" customHeight="1">
      <c r="A551" s="1"/>
      <c r="C551" s="256"/>
      <c r="D551" s="4"/>
      <c r="G551" s="4"/>
      <c r="H551" s="257"/>
      <c r="J551" s="256"/>
      <c r="L551" s="256"/>
      <c r="M551" s="256"/>
      <c r="N551" s="4"/>
    </row>
    <row r="552" spans="1:14" ht="15.75" customHeight="1">
      <c r="A552" s="1"/>
      <c r="C552" s="256"/>
      <c r="D552" s="4"/>
      <c r="G552" s="4"/>
      <c r="H552" s="257"/>
      <c r="J552" s="256"/>
      <c r="L552" s="256"/>
      <c r="M552" s="256"/>
      <c r="N552" s="4"/>
    </row>
    <row r="553" spans="1:14" ht="15.75" customHeight="1">
      <c r="A553" s="1"/>
      <c r="C553" s="256"/>
      <c r="D553" s="4"/>
      <c r="G553" s="4"/>
      <c r="H553" s="257"/>
      <c r="J553" s="256"/>
      <c r="L553" s="256"/>
      <c r="M553" s="256"/>
      <c r="N553" s="4"/>
    </row>
    <row r="554" spans="1:14" ht="15.75" customHeight="1">
      <c r="A554" s="1"/>
      <c r="C554" s="256"/>
      <c r="D554" s="4"/>
      <c r="G554" s="4"/>
      <c r="H554" s="257"/>
      <c r="J554" s="256"/>
      <c r="L554" s="256"/>
      <c r="M554" s="256"/>
      <c r="N554" s="4"/>
    </row>
    <row r="555" spans="1:14" ht="15.75" customHeight="1">
      <c r="A555" s="1"/>
      <c r="C555" s="256"/>
      <c r="D555" s="4"/>
      <c r="G555" s="4"/>
      <c r="H555" s="257"/>
      <c r="J555" s="256"/>
      <c r="L555" s="256"/>
      <c r="M555" s="256"/>
      <c r="N555" s="4"/>
    </row>
    <row r="556" spans="1:14" ht="15.75" customHeight="1">
      <c r="A556" s="1"/>
      <c r="C556" s="256"/>
      <c r="D556" s="4"/>
      <c r="G556" s="4"/>
      <c r="H556" s="257"/>
      <c r="J556" s="256"/>
      <c r="L556" s="256"/>
      <c r="M556" s="256"/>
      <c r="N556" s="4"/>
    </row>
    <row r="557" spans="1:14" ht="15.75" customHeight="1">
      <c r="A557" s="1"/>
      <c r="C557" s="256"/>
      <c r="D557" s="4"/>
      <c r="G557" s="4"/>
      <c r="H557" s="257"/>
      <c r="J557" s="256"/>
      <c r="L557" s="256"/>
      <c r="M557" s="256"/>
      <c r="N557" s="4"/>
    </row>
    <row r="558" spans="1:14" ht="15.75" customHeight="1">
      <c r="A558" s="1"/>
      <c r="C558" s="256"/>
      <c r="D558" s="4"/>
      <c r="G558" s="4"/>
      <c r="H558" s="257"/>
      <c r="J558" s="256"/>
      <c r="L558" s="256"/>
      <c r="M558" s="256"/>
      <c r="N558" s="4"/>
    </row>
    <row r="559" spans="1:14" ht="15.75" customHeight="1">
      <c r="A559" s="1"/>
      <c r="C559" s="256"/>
      <c r="D559" s="4"/>
      <c r="G559" s="4"/>
      <c r="H559" s="257"/>
      <c r="J559" s="256"/>
      <c r="L559" s="256"/>
      <c r="M559" s="256"/>
      <c r="N559" s="4"/>
    </row>
    <row r="560" spans="1:14" ht="15.75" customHeight="1">
      <c r="A560" s="1"/>
      <c r="C560" s="256"/>
      <c r="D560" s="4"/>
      <c r="G560" s="4"/>
      <c r="H560" s="257"/>
      <c r="J560" s="256"/>
      <c r="L560" s="256"/>
      <c r="M560" s="256"/>
      <c r="N560" s="4"/>
    </row>
    <row r="561" spans="1:14" ht="15.75" customHeight="1">
      <c r="A561" s="1"/>
      <c r="C561" s="256"/>
      <c r="D561" s="4"/>
      <c r="G561" s="4"/>
      <c r="H561" s="257"/>
      <c r="J561" s="256"/>
      <c r="L561" s="256"/>
      <c r="M561" s="256"/>
      <c r="N561" s="4"/>
    </row>
    <row r="562" spans="1:14" ht="15.75" customHeight="1">
      <c r="A562" s="1"/>
      <c r="C562" s="256"/>
      <c r="D562" s="4"/>
      <c r="G562" s="4"/>
      <c r="H562" s="257"/>
      <c r="J562" s="256"/>
      <c r="L562" s="256"/>
      <c r="M562" s="256"/>
      <c r="N562" s="4"/>
    </row>
    <row r="563" spans="1:14" ht="15.75" customHeight="1">
      <c r="A563" s="1"/>
      <c r="C563" s="256"/>
      <c r="D563" s="4"/>
      <c r="G563" s="4"/>
      <c r="H563" s="257"/>
      <c r="J563" s="256"/>
      <c r="L563" s="256"/>
      <c r="M563" s="256"/>
      <c r="N563" s="4"/>
    </row>
    <row r="564" spans="1:14" ht="15.75" customHeight="1">
      <c r="A564" s="1"/>
      <c r="C564" s="256"/>
      <c r="D564" s="4"/>
      <c r="G564" s="4"/>
      <c r="H564" s="257"/>
      <c r="J564" s="256"/>
      <c r="L564" s="256"/>
      <c r="M564" s="256"/>
      <c r="N564" s="4"/>
    </row>
    <row r="565" spans="1:14" ht="15.75" customHeight="1">
      <c r="A565" s="1"/>
      <c r="C565" s="256"/>
      <c r="D565" s="4"/>
      <c r="G565" s="4"/>
      <c r="H565" s="257"/>
      <c r="J565" s="256"/>
      <c r="L565" s="256"/>
      <c r="M565" s="256"/>
      <c r="N565" s="4"/>
    </row>
    <row r="566" spans="1:14" ht="15.75" customHeight="1">
      <c r="A566" s="1"/>
      <c r="C566" s="256"/>
      <c r="D566" s="4"/>
      <c r="G566" s="4"/>
      <c r="H566" s="257"/>
      <c r="J566" s="256"/>
      <c r="L566" s="256"/>
      <c r="M566" s="256"/>
      <c r="N566" s="4"/>
    </row>
    <row r="567" spans="1:14" ht="15.75" customHeight="1">
      <c r="A567" s="1"/>
      <c r="C567" s="256"/>
      <c r="D567" s="4"/>
      <c r="G567" s="4"/>
      <c r="H567" s="257"/>
      <c r="J567" s="256"/>
      <c r="L567" s="256"/>
      <c r="M567" s="256"/>
      <c r="N567" s="4"/>
    </row>
    <row r="568" spans="1:14" ht="15.75" customHeight="1">
      <c r="A568" s="1"/>
      <c r="C568" s="256"/>
      <c r="D568" s="4"/>
      <c r="G568" s="4"/>
      <c r="H568" s="257"/>
      <c r="J568" s="256"/>
      <c r="L568" s="256"/>
      <c r="M568" s="256"/>
      <c r="N568" s="4"/>
    </row>
    <row r="569" spans="1:14" ht="15.75" customHeight="1">
      <c r="A569" s="1"/>
      <c r="C569" s="256"/>
      <c r="D569" s="4"/>
      <c r="G569" s="4"/>
      <c r="H569" s="257"/>
      <c r="J569" s="256"/>
      <c r="L569" s="256"/>
      <c r="M569" s="256"/>
      <c r="N569" s="4"/>
    </row>
    <row r="570" spans="1:14" ht="15.75" customHeight="1">
      <c r="A570" s="1"/>
      <c r="C570" s="256"/>
      <c r="D570" s="4"/>
      <c r="G570" s="4"/>
      <c r="H570" s="257"/>
      <c r="J570" s="256"/>
      <c r="L570" s="256"/>
      <c r="M570" s="256"/>
      <c r="N570" s="4"/>
    </row>
    <row r="571" spans="1:14" ht="15.75" customHeight="1">
      <c r="A571" s="1"/>
      <c r="C571" s="256"/>
      <c r="D571" s="4"/>
      <c r="G571" s="4"/>
      <c r="H571" s="257"/>
      <c r="J571" s="256"/>
      <c r="L571" s="256"/>
      <c r="M571" s="256"/>
      <c r="N571" s="4"/>
    </row>
    <row r="572" spans="1:14" ht="15.75" customHeight="1">
      <c r="A572" s="1"/>
      <c r="C572" s="256"/>
      <c r="D572" s="4"/>
      <c r="G572" s="4"/>
      <c r="H572" s="257"/>
      <c r="J572" s="256"/>
      <c r="L572" s="256"/>
      <c r="M572" s="256"/>
      <c r="N572" s="4"/>
    </row>
    <row r="573" spans="1:14" ht="15.75" customHeight="1">
      <c r="A573" s="1"/>
      <c r="C573" s="256"/>
      <c r="D573" s="4"/>
      <c r="G573" s="4"/>
      <c r="H573" s="257"/>
      <c r="J573" s="256"/>
      <c r="L573" s="256"/>
      <c r="M573" s="256"/>
      <c r="N573" s="4"/>
    </row>
    <row r="574" spans="1:14" ht="15.75" customHeight="1">
      <c r="A574" s="1"/>
      <c r="C574" s="256"/>
      <c r="D574" s="4"/>
      <c r="G574" s="4"/>
      <c r="H574" s="257"/>
      <c r="J574" s="256"/>
      <c r="L574" s="256"/>
      <c r="M574" s="256"/>
      <c r="N574" s="4"/>
    </row>
    <row r="575" spans="1:14" ht="15.75" customHeight="1">
      <c r="A575" s="1"/>
      <c r="C575" s="256"/>
      <c r="D575" s="4"/>
      <c r="G575" s="4"/>
      <c r="H575" s="257"/>
      <c r="J575" s="256"/>
      <c r="L575" s="256"/>
      <c r="M575" s="256"/>
      <c r="N575" s="4"/>
    </row>
    <row r="576" spans="1:14" ht="15.75" customHeight="1">
      <c r="A576" s="1"/>
      <c r="C576" s="256"/>
      <c r="D576" s="4"/>
      <c r="G576" s="4"/>
      <c r="H576" s="257"/>
      <c r="J576" s="256"/>
      <c r="L576" s="256"/>
      <c r="M576" s="256"/>
      <c r="N576" s="4"/>
    </row>
    <row r="577" spans="1:14" ht="15.75" customHeight="1">
      <c r="A577" s="1"/>
      <c r="C577" s="256"/>
      <c r="D577" s="4"/>
      <c r="G577" s="4"/>
      <c r="H577" s="257"/>
      <c r="J577" s="256"/>
      <c r="L577" s="256"/>
      <c r="M577" s="256"/>
      <c r="N577" s="4"/>
    </row>
    <row r="578" spans="1:14" ht="15.75" customHeight="1">
      <c r="A578" s="1"/>
      <c r="C578" s="256"/>
      <c r="D578" s="4"/>
      <c r="G578" s="4"/>
      <c r="H578" s="257"/>
      <c r="J578" s="256"/>
      <c r="L578" s="256"/>
      <c r="M578" s="256"/>
      <c r="N578" s="4"/>
    </row>
    <row r="579" spans="1:14" ht="15.75" customHeight="1">
      <c r="A579" s="1"/>
      <c r="C579" s="256"/>
      <c r="D579" s="4"/>
      <c r="G579" s="4"/>
      <c r="H579" s="257"/>
      <c r="J579" s="256"/>
      <c r="L579" s="256"/>
      <c r="M579" s="256"/>
      <c r="N579" s="4"/>
    </row>
    <row r="580" spans="1:14" ht="15.75" customHeight="1">
      <c r="A580" s="1"/>
      <c r="C580" s="256"/>
      <c r="D580" s="4"/>
      <c r="G580" s="4"/>
      <c r="H580" s="257"/>
      <c r="J580" s="256"/>
      <c r="L580" s="256"/>
      <c r="M580" s="256"/>
      <c r="N580" s="4"/>
    </row>
    <row r="581" spans="1:14" ht="15.75" customHeight="1">
      <c r="A581" s="1"/>
      <c r="C581" s="256"/>
      <c r="D581" s="4"/>
      <c r="G581" s="4"/>
      <c r="H581" s="257"/>
      <c r="J581" s="256"/>
      <c r="L581" s="256"/>
      <c r="M581" s="256"/>
      <c r="N581" s="4"/>
    </row>
    <row r="582" spans="1:14" ht="15.75" customHeight="1">
      <c r="A582" s="1"/>
      <c r="C582" s="256"/>
      <c r="D582" s="4"/>
      <c r="G582" s="4"/>
      <c r="H582" s="257"/>
      <c r="J582" s="256"/>
      <c r="L582" s="256"/>
      <c r="M582" s="256"/>
      <c r="N582" s="4"/>
    </row>
    <row r="583" spans="1:14" ht="15.75" customHeight="1">
      <c r="A583" s="1"/>
      <c r="C583" s="256"/>
      <c r="D583" s="4"/>
      <c r="G583" s="4"/>
      <c r="H583" s="257"/>
      <c r="J583" s="256"/>
      <c r="L583" s="256"/>
      <c r="M583" s="256"/>
      <c r="N583" s="4"/>
    </row>
    <row r="584" spans="1:14" ht="15.75" customHeight="1">
      <c r="A584" s="1"/>
      <c r="C584" s="256"/>
      <c r="D584" s="4"/>
      <c r="G584" s="4"/>
      <c r="H584" s="257"/>
      <c r="J584" s="256"/>
      <c r="L584" s="256"/>
      <c r="M584" s="256"/>
      <c r="N584" s="4"/>
    </row>
    <row r="585" spans="1:14" ht="15.75" customHeight="1">
      <c r="A585" s="1"/>
      <c r="C585" s="256"/>
      <c r="D585" s="4"/>
      <c r="G585" s="4"/>
      <c r="H585" s="257"/>
      <c r="J585" s="256"/>
      <c r="L585" s="256"/>
      <c r="M585" s="256"/>
      <c r="N585" s="4"/>
    </row>
    <row r="586" spans="1:14" ht="15.75" customHeight="1">
      <c r="A586" s="1"/>
      <c r="C586" s="256"/>
      <c r="D586" s="4"/>
      <c r="G586" s="4"/>
      <c r="H586" s="257"/>
      <c r="J586" s="256"/>
      <c r="L586" s="256"/>
      <c r="M586" s="256"/>
      <c r="N586" s="4"/>
    </row>
    <row r="587" spans="1:14" ht="15.75" customHeight="1">
      <c r="A587" s="1"/>
      <c r="C587" s="256"/>
      <c r="D587" s="4"/>
      <c r="G587" s="4"/>
      <c r="H587" s="257"/>
      <c r="J587" s="256"/>
      <c r="L587" s="256"/>
      <c r="M587" s="256"/>
      <c r="N587" s="4"/>
    </row>
    <row r="588" spans="1:14" ht="15.75" customHeight="1">
      <c r="A588" s="1"/>
      <c r="C588" s="256"/>
      <c r="D588" s="4"/>
      <c r="G588" s="4"/>
      <c r="H588" s="257"/>
      <c r="J588" s="256"/>
      <c r="L588" s="256"/>
      <c r="M588" s="256"/>
      <c r="N588" s="4"/>
    </row>
    <row r="589" spans="1:14" ht="15.75" customHeight="1">
      <c r="A589" s="1"/>
      <c r="C589" s="256"/>
      <c r="D589" s="4"/>
      <c r="G589" s="4"/>
      <c r="H589" s="257"/>
      <c r="J589" s="256"/>
      <c r="L589" s="256"/>
      <c r="M589" s="256"/>
      <c r="N589" s="4"/>
    </row>
    <row r="590" spans="1:14" ht="15.75" customHeight="1">
      <c r="A590" s="1"/>
      <c r="C590" s="256"/>
      <c r="D590" s="4"/>
      <c r="G590" s="4"/>
      <c r="H590" s="257"/>
      <c r="J590" s="256"/>
      <c r="L590" s="256"/>
      <c r="M590" s="256"/>
      <c r="N590" s="4"/>
    </row>
    <row r="591" spans="1:14" ht="15.75" customHeight="1">
      <c r="A591" s="1"/>
      <c r="C591" s="256"/>
      <c r="D591" s="4"/>
      <c r="G591" s="4"/>
      <c r="H591" s="257"/>
      <c r="J591" s="256"/>
      <c r="L591" s="256"/>
      <c r="M591" s="256"/>
      <c r="N591" s="4"/>
    </row>
    <row r="592" spans="1:14" ht="15.75" customHeight="1">
      <c r="A592" s="1"/>
      <c r="C592" s="256"/>
      <c r="D592" s="4"/>
      <c r="G592" s="4"/>
      <c r="H592" s="257"/>
      <c r="J592" s="256"/>
      <c r="L592" s="256"/>
      <c r="M592" s="256"/>
      <c r="N592" s="4"/>
    </row>
    <row r="593" spans="1:14" ht="15.75" customHeight="1">
      <c r="A593" s="1"/>
      <c r="C593" s="256"/>
      <c r="D593" s="4"/>
      <c r="G593" s="4"/>
      <c r="H593" s="257"/>
      <c r="J593" s="256"/>
      <c r="L593" s="256"/>
      <c r="M593" s="256"/>
      <c r="N593" s="4"/>
    </row>
    <row r="594" spans="1:14" ht="15.75" customHeight="1">
      <c r="A594" s="1"/>
      <c r="C594" s="256"/>
      <c r="D594" s="4"/>
      <c r="G594" s="4"/>
      <c r="H594" s="257"/>
      <c r="J594" s="256"/>
      <c r="L594" s="256"/>
      <c r="M594" s="256"/>
      <c r="N594" s="4"/>
    </row>
    <row r="595" spans="1:14" ht="15.75" customHeight="1">
      <c r="A595" s="1"/>
      <c r="C595" s="256"/>
      <c r="D595" s="4"/>
      <c r="G595" s="4"/>
      <c r="H595" s="257"/>
      <c r="J595" s="256"/>
      <c r="L595" s="256"/>
      <c r="M595" s="256"/>
      <c r="N595" s="4"/>
    </row>
    <row r="596" spans="1:14" ht="15.75" customHeight="1">
      <c r="A596" s="1"/>
      <c r="C596" s="256"/>
      <c r="D596" s="4"/>
      <c r="G596" s="4"/>
      <c r="H596" s="257"/>
      <c r="J596" s="256"/>
      <c r="L596" s="256"/>
      <c r="M596" s="256"/>
      <c r="N596" s="4"/>
    </row>
    <row r="597" spans="1:14" ht="15.75" customHeight="1">
      <c r="A597" s="1"/>
      <c r="C597" s="256"/>
      <c r="D597" s="4"/>
      <c r="G597" s="4"/>
      <c r="H597" s="257"/>
      <c r="J597" s="256"/>
      <c r="L597" s="256"/>
      <c r="M597" s="256"/>
      <c r="N597" s="4"/>
    </row>
    <row r="598" spans="1:14" ht="15.75" customHeight="1">
      <c r="A598" s="1"/>
      <c r="C598" s="256"/>
      <c r="D598" s="4"/>
      <c r="G598" s="4"/>
      <c r="H598" s="257"/>
      <c r="J598" s="256"/>
      <c r="L598" s="256"/>
      <c r="M598" s="256"/>
      <c r="N598" s="4"/>
    </row>
    <row r="599" spans="1:14" ht="15.75" customHeight="1">
      <c r="A599" s="1"/>
      <c r="C599" s="256"/>
      <c r="D599" s="4"/>
      <c r="G599" s="4"/>
      <c r="H599" s="257"/>
      <c r="J599" s="256"/>
      <c r="L599" s="256"/>
      <c r="M599" s="256"/>
      <c r="N599" s="4"/>
    </row>
    <row r="600" spans="1:14" ht="15.75" customHeight="1">
      <c r="A600" s="1"/>
      <c r="C600" s="256"/>
      <c r="D600" s="4"/>
      <c r="G600" s="4"/>
      <c r="H600" s="257"/>
      <c r="J600" s="256"/>
      <c r="L600" s="256"/>
      <c r="M600" s="256"/>
      <c r="N600" s="4"/>
    </row>
    <row r="601" spans="1:14" ht="15.75" customHeight="1">
      <c r="A601" s="1"/>
      <c r="C601" s="256"/>
      <c r="D601" s="4"/>
      <c r="G601" s="4"/>
      <c r="H601" s="257"/>
      <c r="J601" s="256"/>
      <c r="L601" s="256"/>
      <c r="M601" s="256"/>
      <c r="N601" s="4"/>
    </row>
    <row r="602" spans="1:14" ht="15.75" customHeight="1">
      <c r="A602" s="1"/>
      <c r="C602" s="256"/>
      <c r="D602" s="4"/>
      <c r="G602" s="4"/>
      <c r="H602" s="257"/>
      <c r="J602" s="256"/>
      <c r="L602" s="256"/>
      <c r="M602" s="256"/>
      <c r="N602" s="4"/>
    </row>
    <row r="603" spans="1:14" ht="15.75" customHeight="1">
      <c r="A603" s="1"/>
      <c r="C603" s="256"/>
      <c r="D603" s="4"/>
      <c r="G603" s="4"/>
      <c r="H603" s="257"/>
      <c r="J603" s="256"/>
      <c r="L603" s="256"/>
      <c r="M603" s="256"/>
      <c r="N603" s="4"/>
    </row>
    <row r="604" spans="1:14" ht="15.75" customHeight="1">
      <c r="A604" s="1"/>
      <c r="C604" s="256"/>
      <c r="D604" s="4"/>
      <c r="G604" s="4"/>
      <c r="H604" s="257"/>
      <c r="J604" s="256"/>
      <c r="L604" s="256"/>
      <c r="M604" s="256"/>
      <c r="N604" s="4"/>
    </row>
    <row r="605" spans="1:14" ht="15.75" customHeight="1">
      <c r="A605" s="1"/>
      <c r="C605" s="256"/>
      <c r="D605" s="4"/>
      <c r="G605" s="4"/>
      <c r="H605" s="257"/>
      <c r="J605" s="256"/>
      <c r="L605" s="256"/>
      <c r="M605" s="256"/>
      <c r="N605" s="4"/>
    </row>
    <row r="606" spans="1:14" ht="15.75" customHeight="1">
      <c r="A606" s="1"/>
      <c r="C606" s="256"/>
      <c r="D606" s="4"/>
      <c r="G606" s="4"/>
      <c r="H606" s="257"/>
      <c r="J606" s="256"/>
      <c r="L606" s="256"/>
      <c r="M606" s="256"/>
      <c r="N606" s="4"/>
    </row>
    <row r="607" spans="1:14" ht="15.75" customHeight="1">
      <c r="A607" s="1"/>
      <c r="C607" s="256"/>
      <c r="D607" s="4"/>
      <c r="G607" s="4"/>
      <c r="H607" s="257"/>
      <c r="J607" s="256"/>
      <c r="L607" s="256"/>
      <c r="M607" s="256"/>
      <c r="N607" s="4"/>
    </row>
    <row r="608" spans="1:14" ht="15.75" customHeight="1">
      <c r="A608" s="1"/>
      <c r="C608" s="256"/>
      <c r="D608" s="4"/>
      <c r="G608" s="4"/>
      <c r="H608" s="257"/>
      <c r="J608" s="256"/>
      <c r="L608" s="256"/>
      <c r="M608" s="256"/>
      <c r="N608" s="4"/>
    </row>
    <row r="609" spans="1:14" ht="15.75" customHeight="1">
      <c r="A609" s="1"/>
      <c r="C609" s="256"/>
      <c r="D609" s="4"/>
      <c r="G609" s="4"/>
      <c r="H609" s="257"/>
      <c r="J609" s="256"/>
      <c r="L609" s="256"/>
      <c r="M609" s="256"/>
      <c r="N609" s="4"/>
    </row>
    <row r="610" spans="1:14" ht="15.75" customHeight="1">
      <c r="A610" s="1"/>
      <c r="C610" s="256"/>
      <c r="D610" s="4"/>
      <c r="G610" s="4"/>
      <c r="H610" s="257"/>
      <c r="J610" s="256"/>
      <c r="L610" s="256"/>
      <c r="M610" s="256"/>
      <c r="N610" s="4"/>
    </row>
    <row r="611" spans="1:14" ht="15.75" customHeight="1">
      <c r="A611" s="1"/>
      <c r="C611" s="256"/>
      <c r="D611" s="4"/>
      <c r="G611" s="4"/>
      <c r="H611" s="257"/>
      <c r="J611" s="256"/>
      <c r="L611" s="256"/>
      <c r="M611" s="256"/>
      <c r="N611" s="4"/>
    </row>
    <row r="612" spans="1:14" ht="15.75" customHeight="1">
      <c r="A612" s="1"/>
      <c r="C612" s="256"/>
      <c r="D612" s="4"/>
      <c r="G612" s="4"/>
      <c r="H612" s="257"/>
      <c r="J612" s="256"/>
      <c r="L612" s="256"/>
      <c r="M612" s="256"/>
      <c r="N612" s="4"/>
    </row>
    <row r="613" spans="1:14" ht="15.75" customHeight="1">
      <c r="A613" s="1"/>
      <c r="C613" s="256"/>
      <c r="D613" s="4"/>
      <c r="G613" s="4"/>
      <c r="H613" s="257"/>
      <c r="J613" s="256"/>
      <c r="L613" s="256"/>
      <c r="M613" s="256"/>
      <c r="N613" s="4"/>
    </row>
    <row r="614" spans="1:14" ht="15.75" customHeight="1">
      <c r="A614" s="1"/>
      <c r="C614" s="256"/>
      <c r="D614" s="4"/>
      <c r="G614" s="4"/>
      <c r="H614" s="257"/>
      <c r="J614" s="256"/>
      <c r="L614" s="256"/>
      <c r="M614" s="256"/>
      <c r="N614" s="4"/>
    </row>
    <row r="615" spans="1:14" ht="15.75" customHeight="1">
      <c r="A615" s="1"/>
      <c r="C615" s="256"/>
      <c r="D615" s="4"/>
      <c r="G615" s="4"/>
      <c r="H615" s="257"/>
      <c r="J615" s="256"/>
      <c r="L615" s="256"/>
      <c r="M615" s="256"/>
      <c r="N615" s="4"/>
    </row>
    <row r="616" spans="1:14" ht="15.75" customHeight="1">
      <c r="A616" s="1"/>
      <c r="C616" s="256"/>
      <c r="D616" s="4"/>
      <c r="G616" s="4"/>
      <c r="H616" s="257"/>
      <c r="J616" s="256"/>
      <c r="L616" s="256"/>
      <c r="M616" s="256"/>
      <c r="N616" s="4"/>
    </row>
    <row r="617" spans="1:14" ht="15.75" customHeight="1">
      <c r="A617" s="1"/>
      <c r="C617" s="256"/>
      <c r="D617" s="4"/>
      <c r="G617" s="4"/>
      <c r="H617" s="257"/>
      <c r="J617" s="256"/>
      <c r="L617" s="256"/>
      <c r="M617" s="256"/>
      <c r="N617" s="4"/>
    </row>
    <row r="618" spans="1:14" ht="15.75" customHeight="1">
      <c r="A618" s="1"/>
      <c r="C618" s="256"/>
      <c r="D618" s="4"/>
      <c r="G618" s="4"/>
      <c r="H618" s="257"/>
      <c r="J618" s="256"/>
      <c r="L618" s="256"/>
      <c r="M618" s="256"/>
      <c r="N618" s="4"/>
    </row>
    <row r="619" spans="1:14" ht="15.75" customHeight="1">
      <c r="A619" s="1"/>
      <c r="C619" s="256"/>
      <c r="D619" s="4"/>
      <c r="G619" s="4"/>
      <c r="H619" s="257"/>
      <c r="J619" s="256"/>
      <c r="L619" s="256"/>
      <c r="M619" s="256"/>
      <c r="N619" s="4"/>
    </row>
    <row r="620" spans="1:14" ht="15.75" customHeight="1">
      <c r="A620" s="1"/>
      <c r="C620" s="256"/>
      <c r="D620" s="4"/>
      <c r="G620" s="4"/>
      <c r="H620" s="257"/>
      <c r="J620" s="256"/>
      <c r="L620" s="256"/>
      <c r="M620" s="256"/>
      <c r="N620" s="4"/>
    </row>
    <row r="621" spans="1:14" ht="15.75" customHeight="1">
      <c r="A621" s="1"/>
      <c r="C621" s="256"/>
      <c r="D621" s="4"/>
      <c r="G621" s="4"/>
      <c r="H621" s="257"/>
      <c r="J621" s="256"/>
      <c r="L621" s="256"/>
      <c r="M621" s="256"/>
      <c r="N621" s="4"/>
    </row>
    <row r="622" spans="1:14" ht="15.75" customHeight="1">
      <c r="A622" s="1"/>
      <c r="C622" s="256"/>
      <c r="D622" s="4"/>
      <c r="G622" s="4"/>
      <c r="H622" s="257"/>
      <c r="J622" s="256"/>
      <c r="L622" s="256"/>
      <c r="M622" s="256"/>
      <c r="N622" s="4"/>
    </row>
    <row r="623" spans="1:14" ht="15.75" customHeight="1">
      <c r="A623" s="1"/>
      <c r="C623" s="256"/>
      <c r="D623" s="4"/>
      <c r="G623" s="4"/>
      <c r="H623" s="257"/>
      <c r="J623" s="256"/>
      <c r="L623" s="256"/>
      <c r="M623" s="256"/>
      <c r="N623" s="4"/>
    </row>
    <row r="624" spans="1:14" ht="15.75" customHeight="1">
      <c r="A624" s="1"/>
      <c r="C624" s="256"/>
      <c r="D624" s="4"/>
      <c r="G624" s="4"/>
      <c r="H624" s="257"/>
      <c r="J624" s="256"/>
      <c r="L624" s="256"/>
      <c r="M624" s="256"/>
      <c r="N624" s="4"/>
    </row>
    <row r="625" spans="1:14" ht="15.75" customHeight="1">
      <c r="A625" s="1"/>
      <c r="C625" s="256"/>
      <c r="D625" s="4"/>
      <c r="G625" s="4"/>
      <c r="H625" s="257"/>
      <c r="J625" s="256"/>
      <c r="L625" s="256"/>
      <c r="M625" s="256"/>
      <c r="N625" s="4"/>
    </row>
    <row r="626" spans="1:14" ht="15.75" customHeight="1">
      <c r="A626" s="1"/>
      <c r="C626" s="256"/>
      <c r="D626" s="4"/>
      <c r="G626" s="4"/>
      <c r="H626" s="257"/>
      <c r="J626" s="256"/>
      <c r="L626" s="256"/>
      <c r="M626" s="256"/>
      <c r="N626" s="4"/>
    </row>
    <row r="627" spans="1:14" ht="15.75" customHeight="1">
      <c r="A627" s="1"/>
      <c r="C627" s="256"/>
      <c r="D627" s="4"/>
      <c r="G627" s="4"/>
      <c r="H627" s="257"/>
      <c r="J627" s="256"/>
      <c r="L627" s="256"/>
      <c r="M627" s="256"/>
      <c r="N627" s="4"/>
    </row>
    <row r="628" spans="1:14" ht="15.75" customHeight="1">
      <c r="A628" s="1"/>
      <c r="C628" s="256"/>
      <c r="D628" s="4"/>
      <c r="G628" s="4"/>
      <c r="H628" s="257"/>
      <c r="J628" s="256"/>
      <c r="L628" s="256"/>
      <c r="M628" s="256"/>
      <c r="N628" s="4"/>
    </row>
    <row r="629" spans="1:14" ht="15.75" customHeight="1">
      <c r="A629" s="1"/>
      <c r="C629" s="256"/>
      <c r="D629" s="4"/>
      <c r="G629" s="4"/>
      <c r="H629" s="257"/>
      <c r="J629" s="256"/>
      <c r="L629" s="256"/>
      <c r="M629" s="256"/>
      <c r="N629" s="4"/>
    </row>
    <row r="630" spans="1:14" ht="15.75" customHeight="1">
      <c r="A630" s="1"/>
      <c r="C630" s="256"/>
      <c r="D630" s="4"/>
      <c r="G630" s="4"/>
      <c r="H630" s="257"/>
      <c r="J630" s="256"/>
      <c r="L630" s="256"/>
      <c r="M630" s="256"/>
      <c r="N630" s="4"/>
    </row>
    <row r="631" spans="1:14" ht="15.75" customHeight="1">
      <c r="A631" s="1"/>
      <c r="C631" s="256"/>
      <c r="D631" s="4"/>
      <c r="G631" s="4"/>
      <c r="H631" s="257"/>
      <c r="J631" s="256"/>
      <c r="L631" s="256"/>
      <c r="M631" s="256"/>
      <c r="N631" s="4"/>
    </row>
    <row r="632" spans="1:14" ht="15.75" customHeight="1">
      <c r="A632" s="1"/>
      <c r="C632" s="256"/>
      <c r="D632" s="4"/>
      <c r="G632" s="4"/>
      <c r="H632" s="257"/>
      <c r="J632" s="256"/>
      <c r="L632" s="256"/>
      <c r="M632" s="256"/>
      <c r="N632" s="4"/>
    </row>
    <row r="633" spans="1:14" ht="15.75" customHeight="1">
      <c r="A633" s="1"/>
      <c r="C633" s="256"/>
      <c r="D633" s="4"/>
      <c r="G633" s="4"/>
      <c r="H633" s="257"/>
      <c r="J633" s="256"/>
      <c r="L633" s="256"/>
      <c r="M633" s="256"/>
      <c r="N633" s="4"/>
    </row>
    <row r="634" spans="1:14" ht="15.75" customHeight="1">
      <c r="A634" s="1"/>
      <c r="C634" s="256"/>
      <c r="D634" s="4"/>
      <c r="G634" s="4"/>
      <c r="H634" s="257"/>
      <c r="J634" s="256"/>
      <c r="L634" s="256"/>
      <c r="M634" s="256"/>
      <c r="N634" s="4"/>
    </row>
    <row r="635" spans="1:14" ht="15.75" customHeight="1">
      <c r="A635" s="1"/>
      <c r="C635" s="256"/>
      <c r="D635" s="4"/>
      <c r="G635" s="4"/>
      <c r="H635" s="257"/>
      <c r="J635" s="256"/>
      <c r="L635" s="256"/>
      <c r="M635" s="256"/>
      <c r="N635" s="4"/>
    </row>
    <row r="636" spans="1:14" ht="15.75" customHeight="1">
      <c r="A636" s="1"/>
      <c r="C636" s="256"/>
      <c r="D636" s="4"/>
      <c r="G636" s="4"/>
      <c r="H636" s="257"/>
      <c r="J636" s="256"/>
      <c r="L636" s="256"/>
      <c r="M636" s="256"/>
      <c r="N636" s="4"/>
    </row>
    <row r="637" spans="1:14" ht="15.75" customHeight="1">
      <c r="A637" s="1"/>
      <c r="C637" s="256"/>
      <c r="D637" s="4"/>
      <c r="G637" s="4"/>
      <c r="H637" s="257"/>
      <c r="J637" s="256"/>
      <c r="L637" s="256"/>
      <c r="M637" s="256"/>
      <c r="N637" s="4"/>
    </row>
    <row r="638" spans="1:14" ht="15.75" customHeight="1">
      <c r="A638" s="1"/>
      <c r="C638" s="256"/>
      <c r="D638" s="4"/>
      <c r="G638" s="4"/>
      <c r="H638" s="257"/>
      <c r="J638" s="256"/>
      <c r="L638" s="256"/>
      <c r="M638" s="256"/>
      <c r="N638" s="4"/>
    </row>
    <row r="639" spans="1:14" ht="15.75" customHeight="1">
      <c r="A639" s="1"/>
      <c r="C639" s="256"/>
      <c r="D639" s="4"/>
      <c r="G639" s="4"/>
      <c r="H639" s="257"/>
      <c r="J639" s="256"/>
      <c r="L639" s="256"/>
      <c r="M639" s="256"/>
      <c r="N639" s="4"/>
    </row>
    <row r="640" spans="1:14" ht="15.75" customHeight="1">
      <c r="A640" s="1"/>
      <c r="C640" s="256"/>
      <c r="D640" s="4"/>
      <c r="G640" s="4"/>
      <c r="H640" s="257"/>
      <c r="J640" s="256"/>
      <c r="L640" s="256"/>
      <c r="M640" s="256"/>
      <c r="N640" s="4"/>
    </row>
    <row r="641" spans="1:14" ht="15.75" customHeight="1">
      <c r="A641" s="1"/>
      <c r="C641" s="256"/>
      <c r="D641" s="4"/>
      <c r="G641" s="4"/>
      <c r="H641" s="257"/>
      <c r="J641" s="256"/>
      <c r="L641" s="256"/>
      <c r="M641" s="256"/>
      <c r="N641" s="4"/>
    </row>
    <row r="642" spans="1:14" ht="15.75" customHeight="1">
      <c r="A642" s="1"/>
      <c r="C642" s="256"/>
      <c r="D642" s="4"/>
      <c r="G642" s="4"/>
      <c r="H642" s="257"/>
      <c r="J642" s="256"/>
      <c r="L642" s="256"/>
      <c r="M642" s="256"/>
      <c r="N642" s="4"/>
    </row>
    <row r="643" spans="1:14" ht="15.75" customHeight="1">
      <c r="A643" s="1"/>
      <c r="C643" s="256"/>
      <c r="D643" s="4"/>
      <c r="G643" s="4"/>
      <c r="H643" s="257"/>
      <c r="J643" s="256"/>
      <c r="L643" s="256"/>
      <c r="M643" s="256"/>
      <c r="N643" s="4"/>
    </row>
    <row r="644" spans="1:14" ht="15.75" customHeight="1">
      <c r="A644" s="1"/>
      <c r="C644" s="256"/>
      <c r="D644" s="4"/>
      <c r="G644" s="4"/>
      <c r="H644" s="257"/>
      <c r="J644" s="256"/>
      <c r="L644" s="256"/>
      <c r="M644" s="256"/>
      <c r="N644" s="4"/>
    </row>
    <row r="645" spans="1:14" ht="15.75" customHeight="1">
      <c r="A645" s="1"/>
      <c r="C645" s="256"/>
      <c r="D645" s="4"/>
      <c r="G645" s="4"/>
      <c r="H645" s="257"/>
      <c r="J645" s="256"/>
      <c r="L645" s="256"/>
      <c r="M645" s="256"/>
      <c r="N645" s="4"/>
    </row>
    <row r="646" spans="1:14" ht="15.75" customHeight="1">
      <c r="A646" s="1"/>
      <c r="C646" s="256"/>
      <c r="D646" s="4"/>
      <c r="G646" s="4"/>
      <c r="H646" s="257"/>
      <c r="J646" s="256"/>
      <c r="L646" s="256"/>
      <c r="M646" s="256"/>
      <c r="N646" s="4"/>
    </row>
    <row r="647" spans="1:14" ht="15.75" customHeight="1">
      <c r="A647" s="1"/>
      <c r="C647" s="256"/>
      <c r="D647" s="4"/>
      <c r="G647" s="4"/>
      <c r="H647" s="257"/>
      <c r="J647" s="256"/>
      <c r="L647" s="256"/>
      <c r="M647" s="256"/>
      <c r="N647" s="4"/>
    </row>
    <row r="648" spans="1:14" ht="15.75" customHeight="1">
      <c r="A648" s="1"/>
      <c r="C648" s="256"/>
      <c r="D648" s="4"/>
      <c r="G648" s="4"/>
      <c r="H648" s="257"/>
      <c r="J648" s="256"/>
      <c r="L648" s="256"/>
      <c r="M648" s="256"/>
      <c r="N648" s="4"/>
    </row>
    <row r="649" spans="1:14" ht="15.75" customHeight="1">
      <c r="A649" s="1"/>
      <c r="C649" s="256"/>
      <c r="D649" s="4"/>
      <c r="G649" s="4"/>
      <c r="H649" s="257"/>
      <c r="J649" s="256"/>
      <c r="L649" s="256"/>
      <c r="M649" s="256"/>
      <c r="N649" s="4"/>
    </row>
    <row r="650" spans="1:14" ht="15.75" customHeight="1">
      <c r="A650" s="1"/>
      <c r="C650" s="256"/>
      <c r="D650" s="4"/>
      <c r="G650" s="4"/>
      <c r="H650" s="257"/>
      <c r="J650" s="256"/>
      <c r="L650" s="256"/>
      <c r="M650" s="256"/>
      <c r="N650" s="4"/>
    </row>
    <row r="651" spans="1:14" ht="15.75" customHeight="1">
      <c r="A651" s="1"/>
      <c r="C651" s="256"/>
      <c r="D651" s="4"/>
      <c r="G651" s="4"/>
      <c r="H651" s="257"/>
      <c r="J651" s="256"/>
      <c r="L651" s="256"/>
      <c r="M651" s="256"/>
      <c r="N651" s="4"/>
    </row>
    <row r="652" spans="1:14" ht="15.75" customHeight="1">
      <c r="A652" s="1"/>
      <c r="C652" s="256"/>
      <c r="D652" s="4"/>
      <c r="G652" s="4"/>
      <c r="H652" s="257"/>
      <c r="J652" s="256"/>
      <c r="L652" s="256"/>
      <c r="M652" s="256"/>
      <c r="N652" s="4"/>
    </row>
    <row r="653" spans="1:14" ht="15.75" customHeight="1">
      <c r="A653" s="1"/>
      <c r="C653" s="256"/>
      <c r="D653" s="4"/>
      <c r="G653" s="4"/>
      <c r="H653" s="257"/>
      <c r="J653" s="256"/>
      <c r="L653" s="256"/>
      <c r="M653" s="256"/>
      <c r="N653" s="4"/>
    </row>
    <row r="654" spans="1:14" ht="15.75" customHeight="1">
      <c r="A654" s="1"/>
      <c r="C654" s="256"/>
      <c r="D654" s="4"/>
      <c r="G654" s="4"/>
      <c r="H654" s="257"/>
      <c r="J654" s="256"/>
      <c r="L654" s="256"/>
      <c r="M654" s="256"/>
      <c r="N654" s="4"/>
    </row>
    <row r="655" spans="1:14" ht="15.75" customHeight="1">
      <c r="A655" s="1"/>
      <c r="C655" s="256"/>
      <c r="D655" s="4"/>
      <c r="G655" s="4"/>
      <c r="H655" s="257"/>
      <c r="J655" s="256"/>
      <c r="L655" s="256"/>
      <c r="M655" s="256"/>
      <c r="N655" s="4"/>
    </row>
    <row r="656" spans="1:14" ht="15.75" customHeight="1">
      <c r="A656" s="1"/>
      <c r="C656" s="256"/>
      <c r="D656" s="4"/>
      <c r="G656" s="4"/>
      <c r="H656" s="257"/>
      <c r="J656" s="256"/>
      <c r="L656" s="256"/>
      <c r="M656" s="256"/>
      <c r="N656" s="4"/>
    </row>
    <row r="657" spans="1:14" ht="15.75" customHeight="1">
      <c r="A657" s="1"/>
      <c r="C657" s="256"/>
      <c r="D657" s="4"/>
      <c r="G657" s="4"/>
      <c r="H657" s="257"/>
      <c r="J657" s="256"/>
      <c r="L657" s="256"/>
      <c r="M657" s="256"/>
      <c r="N657" s="4"/>
    </row>
    <row r="658" spans="1:14" ht="15.75" customHeight="1">
      <c r="A658" s="1"/>
      <c r="C658" s="256"/>
      <c r="D658" s="4"/>
      <c r="G658" s="4"/>
      <c r="H658" s="257"/>
      <c r="J658" s="256"/>
      <c r="L658" s="256"/>
      <c r="M658" s="256"/>
      <c r="N658" s="4"/>
    </row>
    <row r="659" spans="1:14" ht="15.75" customHeight="1">
      <c r="A659" s="1"/>
      <c r="C659" s="256"/>
      <c r="D659" s="4"/>
      <c r="G659" s="4"/>
      <c r="H659" s="257"/>
      <c r="J659" s="256"/>
      <c r="L659" s="256"/>
      <c r="M659" s="256"/>
      <c r="N659" s="4"/>
    </row>
    <row r="660" spans="1:14" ht="15.75" customHeight="1">
      <c r="A660" s="1"/>
      <c r="C660" s="256"/>
      <c r="D660" s="4"/>
      <c r="G660" s="4"/>
      <c r="H660" s="257"/>
      <c r="J660" s="256"/>
      <c r="L660" s="256"/>
      <c r="M660" s="256"/>
      <c r="N660" s="4"/>
    </row>
    <row r="661" spans="1:14" ht="15.75" customHeight="1">
      <c r="A661" s="1"/>
      <c r="C661" s="256"/>
      <c r="D661" s="4"/>
      <c r="G661" s="4"/>
      <c r="H661" s="257"/>
      <c r="J661" s="256"/>
      <c r="L661" s="256"/>
      <c r="M661" s="256"/>
      <c r="N661" s="4"/>
    </row>
    <row r="662" spans="1:14" ht="15.75" customHeight="1">
      <c r="A662" s="1"/>
      <c r="C662" s="256"/>
      <c r="D662" s="4"/>
      <c r="G662" s="4"/>
      <c r="H662" s="257"/>
      <c r="J662" s="256"/>
      <c r="L662" s="256"/>
      <c r="M662" s="256"/>
      <c r="N662" s="4"/>
    </row>
    <row r="663" spans="1:14" ht="15.75" customHeight="1">
      <c r="A663" s="1"/>
      <c r="C663" s="256"/>
      <c r="D663" s="4"/>
      <c r="G663" s="4"/>
      <c r="H663" s="257"/>
      <c r="J663" s="256"/>
      <c r="L663" s="256"/>
      <c r="M663" s="256"/>
      <c r="N663" s="4"/>
    </row>
    <row r="664" spans="1:14" ht="15.75" customHeight="1">
      <c r="A664" s="1"/>
      <c r="C664" s="256"/>
      <c r="D664" s="4"/>
      <c r="G664" s="4"/>
      <c r="H664" s="257"/>
      <c r="J664" s="256"/>
      <c r="L664" s="256"/>
      <c r="M664" s="256"/>
      <c r="N664" s="4"/>
    </row>
    <row r="665" spans="1:14" ht="15.75" customHeight="1">
      <c r="A665" s="1"/>
      <c r="C665" s="256"/>
      <c r="D665" s="4"/>
      <c r="G665" s="4"/>
      <c r="H665" s="257"/>
      <c r="J665" s="256"/>
      <c r="L665" s="256"/>
      <c r="M665" s="256"/>
      <c r="N665" s="4"/>
    </row>
    <row r="666" spans="1:14" ht="15.75" customHeight="1">
      <c r="A666" s="1"/>
      <c r="C666" s="256"/>
      <c r="D666" s="4"/>
      <c r="G666" s="4"/>
      <c r="H666" s="257"/>
      <c r="J666" s="256"/>
      <c r="L666" s="256"/>
      <c r="M666" s="256"/>
      <c r="N666" s="4"/>
    </row>
    <row r="667" spans="1:14" ht="15.75" customHeight="1">
      <c r="A667" s="1"/>
      <c r="C667" s="256"/>
      <c r="D667" s="4"/>
      <c r="G667" s="4"/>
      <c r="H667" s="257"/>
      <c r="J667" s="256"/>
      <c r="L667" s="256"/>
      <c r="M667" s="256"/>
      <c r="N667" s="4"/>
    </row>
    <row r="668" spans="1:14" ht="15.75" customHeight="1">
      <c r="A668" s="1"/>
      <c r="C668" s="256"/>
      <c r="D668" s="4"/>
      <c r="G668" s="4"/>
      <c r="H668" s="257"/>
      <c r="J668" s="256"/>
      <c r="L668" s="256"/>
      <c r="M668" s="256"/>
      <c r="N668" s="4"/>
    </row>
    <row r="669" spans="1:14" ht="15.75" customHeight="1">
      <c r="A669" s="1"/>
      <c r="C669" s="256"/>
      <c r="D669" s="4"/>
      <c r="G669" s="4"/>
      <c r="H669" s="257"/>
      <c r="J669" s="256"/>
      <c r="L669" s="256"/>
      <c r="M669" s="256"/>
      <c r="N669" s="4"/>
    </row>
    <row r="670" spans="1:14" ht="15.75" customHeight="1">
      <c r="A670" s="1"/>
      <c r="C670" s="256"/>
      <c r="D670" s="4"/>
      <c r="G670" s="4"/>
      <c r="H670" s="257"/>
      <c r="J670" s="256"/>
      <c r="L670" s="256"/>
      <c r="M670" s="256"/>
      <c r="N670" s="4"/>
    </row>
    <row r="671" spans="1:14" ht="15.75" customHeight="1">
      <c r="A671" s="1"/>
      <c r="C671" s="256"/>
      <c r="D671" s="4"/>
      <c r="G671" s="4"/>
      <c r="H671" s="257"/>
      <c r="J671" s="256"/>
      <c r="L671" s="256"/>
      <c r="M671" s="256"/>
      <c r="N671" s="4"/>
    </row>
    <row r="672" spans="1:14" ht="15.75" customHeight="1">
      <c r="A672" s="1"/>
      <c r="C672" s="256"/>
      <c r="D672" s="4"/>
      <c r="G672" s="4"/>
      <c r="H672" s="257"/>
      <c r="J672" s="256"/>
      <c r="L672" s="256"/>
      <c r="M672" s="256"/>
      <c r="N672" s="4"/>
    </row>
    <row r="673" spans="1:14" ht="15.75" customHeight="1">
      <c r="A673" s="1"/>
      <c r="C673" s="256"/>
      <c r="D673" s="4"/>
      <c r="G673" s="4"/>
      <c r="H673" s="257"/>
      <c r="J673" s="256"/>
      <c r="L673" s="256"/>
      <c r="M673" s="256"/>
      <c r="N673" s="4"/>
    </row>
    <row r="674" spans="1:14" ht="15.75" customHeight="1">
      <c r="A674" s="1"/>
      <c r="C674" s="256"/>
      <c r="D674" s="4"/>
      <c r="G674" s="4"/>
      <c r="H674" s="257"/>
      <c r="J674" s="256"/>
      <c r="L674" s="256"/>
      <c r="M674" s="256"/>
      <c r="N674" s="4"/>
    </row>
    <row r="675" spans="1:14" ht="15.75" customHeight="1">
      <c r="A675" s="1"/>
      <c r="C675" s="256"/>
      <c r="D675" s="4"/>
      <c r="G675" s="4"/>
      <c r="H675" s="257"/>
      <c r="J675" s="256"/>
      <c r="L675" s="256"/>
      <c r="M675" s="256"/>
      <c r="N675" s="4"/>
    </row>
    <row r="676" spans="1:14" ht="15.75" customHeight="1">
      <c r="A676" s="1"/>
      <c r="C676" s="256"/>
      <c r="D676" s="4"/>
      <c r="G676" s="4"/>
      <c r="H676" s="257"/>
      <c r="J676" s="256"/>
      <c r="L676" s="256"/>
      <c r="M676" s="256"/>
      <c r="N676" s="4"/>
    </row>
    <row r="677" spans="1:14" ht="15.75" customHeight="1">
      <c r="A677" s="1"/>
      <c r="C677" s="256"/>
      <c r="D677" s="4"/>
      <c r="G677" s="4"/>
      <c r="H677" s="257"/>
      <c r="J677" s="256"/>
      <c r="L677" s="256"/>
      <c r="M677" s="256"/>
      <c r="N677" s="4"/>
    </row>
    <row r="678" spans="1:14" ht="15.75" customHeight="1">
      <c r="A678" s="1"/>
      <c r="C678" s="256"/>
      <c r="D678" s="4"/>
      <c r="G678" s="4"/>
      <c r="H678" s="257"/>
      <c r="J678" s="256"/>
      <c r="L678" s="256"/>
      <c r="M678" s="256"/>
      <c r="N678" s="4"/>
    </row>
    <row r="679" spans="1:14" ht="15.75" customHeight="1">
      <c r="A679" s="1"/>
      <c r="C679" s="256"/>
      <c r="D679" s="4"/>
      <c r="G679" s="4"/>
      <c r="H679" s="257"/>
      <c r="J679" s="256"/>
      <c r="L679" s="256"/>
      <c r="M679" s="256"/>
      <c r="N679" s="4"/>
    </row>
    <row r="680" spans="1:14" ht="15.75" customHeight="1">
      <c r="A680" s="1"/>
      <c r="C680" s="256"/>
      <c r="D680" s="4"/>
      <c r="G680" s="4"/>
      <c r="H680" s="257"/>
      <c r="J680" s="256"/>
      <c r="L680" s="256"/>
      <c r="M680" s="256"/>
      <c r="N680" s="4"/>
    </row>
    <row r="681" spans="1:14" ht="15.75" customHeight="1">
      <c r="A681" s="1"/>
      <c r="C681" s="256"/>
      <c r="D681" s="4"/>
      <c r="G681" s="4"/>
      <c r="H681" s="257"/>
      <c r="J681" s="256"/>
      <c r="L681" s="256"/>
      <c r="M681" s="256"/>
      <c r="N681" s="4"/>
    </row>
    <row r="682" spans="1:14" ht="15.75" customHeight="1">
      <c r="A682" s="1"/>
      <c r="C682" s="256"/>
      <c r="D682" s="4"/>
      <c r="G682" s="4"/>
      <c r="H682" s="257"/>
      <c r="J682" s="256"/>
      <c r="L682" s="256"/>
      <c r="M682" s="256"/>
      <c r="N682" s="4"/>
    </row>
    <row r="683" spans="1:14" ht="15.75" customHeight="1">
      <c r="A683" s="1"/>
      <c r="C683" s="256"/>
      <c r="D683" s="4"/>
      <c r="G683" s="4"/>
      <c r="H683" s="257"/>
      <c r="J683" s="256"/>
      <c r="L683" s="256"/>
      <c r="M683" s="256"/>
      <c r="N683" s="4"/>
    </row>
    <row r="684" spans="1:14" ht="15.75" customHeight="1">
      <c r="A684" s="1"/>
      <c r="C684" s="256"/>
      <c r="D684" s="4"/>
      <c r="G684" s="4"/>
      <c r="H684" s="257"/>
      <c r="J684" s="256"/>
      <c r="L684" s="256"/>
      <c r="M684" s="256"/>
      <c r="N684" s="4"/>
    </row>
    <row r="685" spans="1:14" ht="15.75" customHeight="1">
      <c r="A685" s="1"/>
      <c r="C685" s="256"/>
      <c r="D685" s="4"/>
      <c r="G685" s="4"/>
      <c r="H685" s="257"/>
      <c r="J685" s="256"/>
      <c r="L685" s="256"/>
      <c r="M685" s="256"/>
      <c r="N685" s="4"/>
    </row>
    <row r="686" spans="1:14" ht="15.75" customHeight="1">
      <c r="A686" s="1"/>
      <c r="C686" s="256"/>
      <c r="D686" s="4"/>
      <c r="G686" s="4"/>
      <c r="H686" s="257"/>
      <c r="J686" s="256"/>
      <c r="L686" s="256"/>
      <c r="M686" s="256"/>
      <c r="N686" s="4"/>
    </row>
    <row r="687" spans="1:14" ht="15.75" customHeight="1">
      <c r="A687" s="1"/>
      <c r="C687" s="256"/>
      <c r="D687" s="4"/>
      <c r="G687" s="4"/>
      <c r="H687" s="257"/>
      <c r="J687" s="256"/>
      <c r="L687" s="256"/>
      <c r="M687" s="256"/>
      <c r="N687" s="4"/>
    </row>
    <row r="688" spans="1:14" ht="15.75" customHeight="1">
      <c r="A688" s="1"/>
      <c r="C688" s="256"/>
      <c r="D688" s="4"/>
      <c r="G688" s="4"/>
      <c r="H688" s="257"/>
      <c r="J688" s="256"/>
      <c r="L688" s="256"/>
      <c r="M688" s="256"/>
      <c r="N688" s="4"/>
    </row>
    <row r="689" spans="1:14" ht="15.75" customHeight="1">
      <c r="A689" s="1"/>
      <c r="C689" s="256"/>
      <c r="D689" s="4"/>
      <c r="G689" s="4"/>
      <c r="H689" s="257"/>
      <c r="J689" s="256"/>
      <c r="L689" s="256"/>
      <c r="M689" s="256"/>
      <c r="N689" s="4"/>
    </row>
    <row r="690" spans="1:14" ht="15.75" customHeight="1">
      <c r="A690" s="1"/>
      <c r="C690" s="256"/>
      <c r="D690" s="4"/>
      <c r="G690" s="4"/>
      <c r="H690" s="257"/>
      <c r="J690" s="256"/>
      <c r="L690" s="256"/>
      <c r="M690" s="256"/>
      <c r="N690" s="4"/>
    </row>
    <row r="691" spans="1:14" ht="15.75" customHeight="1">
      <c r="A691" s="1"/>
      <c r="C691" s="256"/>
      <c r="D691" s="4"/>
      <c r="G691" s="4"/>
      <c r="H691" s="257"/>
      <c r="J691" s="256"/>
      <c r="L691" s="256"/>
      <c r="M691" s="256"/>
      <c r="N691" s="4"/>
    </row>
    <row r="692" spans="1:14" ht="15.75" customHeight="1">
      <c r="A692" s="1"/>
      <c r="C692" s="256"/>
      <c r="D692" s="4"/>
      <c r="G692" s="4"/>
      <c r="H692" s="257"/>
      <c r="J692" s="256"/>
      <c r="L692" s="256"/>
      <c r="M692" s="256"/>
      <c r="N692" s="4"/>
    </row>
    <row r="693" spans="1:14" ht="15.75" customHeight="1">
      <c r="A693" s="1"/>
      <c r="C693" s="256"/>
      <c r="D693" s="4"/>
      <c r="G693" s="4"/>
      <c r="H693" s="257"/>
      <c r="J693" s="256"/>
      <c r="L693" s="256"/>
      <c r="M693" s="256"/>
      <c r="N693" s="4"/>
    </row>
    <row r="694" spans="1:14" ht="15.75" customHeight="1">
      <c r="A694" s="1"/>
      <c r="C694" s="256"/>
      <c r="D694" s="4"/>
      <c r="G694" s="4"/>
      <c r="H694" s="257"/>
      <c r="J694" s="256"/>
      <c r="L694" s="256"/>
      <c r="M694" s="256"/>
      <c r="N694" s="4"/>
    </row>
    <row r="695" spans="1:14" ht="15.75" customHeight="1">
      <c r="A695" s="1"/>
      <c r="C695" s="256"/>
      <c r="D695" s="4"/>
      <c r="G695" s="4"/>
      <c r="H695" s="257"/>
      <c r="J695" s="256"/>
      <c r="L695" s="256"/>
      <c r="M695" s="256"/>
      <c r="N695" s="4"/>
    </row>
    <row r="696" spans="1:14" ht="15.75" customHeight="1">
      <c r="A696" s="1"/>
      <c r="C696" s="256"/>
      <c r="D696" s="4"/>
      <c r="G696" s="4"/>
      <c r="H696" s="257"/>
      <c r="J696" s="256"/>
      <c r="L696" s="256"/>
      <c r="M696" s="256"/>
      <c r="N696" s="4"/>
    </row>
    <row r="697" spans="1:14" ht="15.75" customHeight="1">
      <c r="A697" s="1"/>
      <c r="C697" s="256"/>
      <c r="D697" s="4"/>
      <c r="G697" s="4"/>
      <c r="H697" s="257"/>
      <c r="J697" s="256"/>
      <c r="L697" s="256"/>
      <c r="M697" s="256"/>
      <c r="N697" s="4"/>
    </row>
    <row r="698" spans="1:14" ht="15.75" customHeight="1">
      <c r="A698" s="1"/>
      <c r="C698" s="256"/>
      <c r="D698" s="4"/>
      <c r="G698" s="4"/>
      <c r="H698" s="257"/>
      <c r="J698" s="256"/>
      <c r="L698" s="256"/>
      <c r="M698" s="256"/>
      <c r="N698" s="4"/>
    </row>
    <row r="699" spans="1:14" ht="15.75" customHeight="1">
      <c r="A699" s="1"/>
      <c r="C699" s="256"/>
      <c r="D699" s="4"/>
      <c r="G699" s="4"/>
      <c r="H699" s="257"/>
      <c r="J699" s="256"/>
      <c r="L699" s="256"/>
      <c r="M699" s="256"/>
      <c r="N699" s="4"/>
    </row>
    <row r="700" spans="1:14" ht="15.75" customHeight="1">
      <c r="A700" s="1"/>
      <c r="C700" s="256"/>
      <c r="D700" s="4"/>
      <c r="G700" s="4"/>
      <c r="H700" s="257"/>
      <c r="J700" s="256"/>
      <c r="L700" s="256"/>
      <c r="M700" s="256"/>
      <c r="N700" s="4"/>
    </row>
    <row r="701" spans="1:14" ht="15.75" customHeight="1">
      <c r="A701" s="1"/>
      <c r="C701" s="256"/>
      <c r="D701" s="4"/>
      <c r="G701" s="4"/>
      <c r="H701" s="257"/>
      <c r="J701" s="256"/>
      <c r="L701" s="256"/>
      <c r="M701" s="256"/>
      <c r="N701" s="4"/>
    </row>
    <row r="702" spans="1:14" ht="15.75" customHeight="1">
      <c r="A702" s="1"/>
      <c r="C702" s="256"/>
      <c r="D702" s="4"/>
      <c r="G702" s="4"/>
      <c r="H702" s="257"/>
      <c r="J702" s="256"/>
      <c r="L702" s="256"/>
      <c r="M702" s="256"/>
      <c r="N702" s="4"/>
    </row>
    <row r="703" spans="1:14" ht="15.75" customHeight="1">
      <c r="A703" s="1"/>
      <c r="C703" s="256"/>
      <c r="D703" s="4"/>
      <c r="G703" s="4"/>
      <c r="H703" s="257"/>
      <c r="J703" s="256"/>
      <c r="L703" s="256"/>
      <c r="M703" s="256"/>
      <c r="N703" s="4"/>
    </row>
    <row r="704" spans="1:14" ht="15.75" customHeight="1">
      <c r="A704" s="1"/>
      <c r="C704" s="256"/>
      <c r="D704" s="4"/>
      <c r="G704" s="4"/>
      <c r="H704" s="257"/>
      <c r="J704" s="256"/>
      <c r="L704" s="256"/>
      <c r="M704" s="256"/>
      <c r="N704" s="4"/>
    </row>
    <row r="705" spans="1:14" ht="15.75" customHeight="1">
      <c r="A705" s="1"/>
      <c r="C705" s="256"/>
      <c r="D705" s="4"/>
      <c r="G705" s="4"/>
      <c r="H705" s="257"/>
      <c r="J705" s="256"/>
      <c r="L705" s="256"/>
      <c r="M705" s="256"/>
      <c r="N705" s="4"/>
    </row>
    <row r="706" spans="1:14" ht="15.75" customHeight="1">
      <c r="A706" s="1"/>
      <c r="C706" s="256"/>
      <c r="D706" s="4"/>
      <c r="G706" s="4"/>
      <c r="H706" s="257"/>
      <c r="J706" s="256"/>
      <c r="L706" s="256"/>
      <c r="M706" s="256"/>
      <c r="N706" s="4"/>
    </row>
    <row r="707" spans="1:14" ht="15.75" customHeight="1">
      <c r="A707" s="1"/>
      <c r="C707" s="256"/>
      <c r="D707" s="4"/>
      <c r="G707" s="4"/>
      <c r="H707" s="257"/>
      <c r="J707" s="256"/>
      <c r="L707" s="256"/>
      <c r="M707" s="256"/>
      <c r="N707" s="4"/>
    </row>
    <row r="708" spans="1:14" ht="15.75" customHeight="1">
      <c r="A708" s="1"/>
      <c r="C708" s="256"/>
      <c r="D708" s="4"/>
      <c r="G708" s="4"/>
      <c r="H708" s="257"/>
      <c r="J708" s="256"/>
      <c r="L708" s="256"/>
      <c r="M708" s="256"/>
      <c r="N708" s="4"/>
    </row>
    <row r="709" spans="1:14" ht="15.75" customHeight="1">
      <c r="A709" s="1"/>
      <c r="C709" s="256"/>
      <c r="D709" s="4"/>
      <c r="G709" s="4"/>
      <c r="H709" s="257"/>
      <c r="J709" s="256"/>
      <c r="L709" s="256"/>
      <c r="M709" s="256"/>
      <c r="N709" s="4"/>
    </row>
    <row r="710" spans="1:14" ht="15.75" customHeight="1">
      <c r="A710" s="1"/>
      <c r="C710" s="256"/>
      <c r="D710" s="4"/>
      <c r="G710" s="4"/>
      <c r="H710" s="257"/>
      <c r="J710" s="256"/>
      <c r="L710" s="256"/>
      <c r="M710" s="256"/>
      <c r="N710" s="4"/>
    </row>
    <row r="711" spans="1:14" ht="15.75" customHeight="1">
      <c r="A711" s="1"/>
      <c r="C711" s="256"/>
      <c r="D711" s="4"/>
      <c r="G711" s="4"/>
      <c r="H711" s="257"/>
      <c r="J711" s="256"/>
      <c r="L711" s="256"/>
      <c r="M711" s="256"/>
      <c r="N711" s="4"/>
    </row>
    <row r="712" spans="1:14" ht="15.75" customHeight="1">
      <c r="A712" s="1"/>
      <c r="C712" s="256"/>
      <c r="D712" s="4"/>
      <c r="G712" s="4"/>
      <c r="H712" s="257"/>
      <c r="J712" s="256"/>
      <c r="L712" s="256"/>
      <c r="M712" s="256"/>
      <c r="N712" s="4"/>
    </row>
    <row r="713" spans="1:14" ht="15.75" customHeight="1">
      <c r="A713" s="1"/>
      <c r="C713" s="256"/>
      <c r="D713" s="4"/>
      <c r="G713" s="4"/>
      <c r="H713" s="257"/>
      <c r="J713" s="256"/>
      <c r="L713" s="256"/>
      <c r="M713" s="256"/>
      <c r="N713" s="4"/>
    </row>
    <row r="714" spans="1:14" ht="15.75" customHeight="1">
      <c r="A714" s="1"/>
      <c r="C714" s="256"/>
      <c r="D714" s="4"/>
      <c r="G714" s="4"/>
      <c r="H714" s="257"/>
      <c r="J714" s="256"/>
      <c r="L714" s="256"/>
      <c r="M714" s="256"/>
      <c r="N714" s="4"/>
    </row>
    <row r="715" spans="1:14" ht="15.75" customHeight="1">
      <c r="A715" s="1"/>
      <c r="C715" s="256"/>
      <c r="D715" s="4"/>
      <c r="G715" s="4"/>
      <c r="H715" s="257"/>
      <c r="J715" s="256"/>
      <c r="L715" s="256"/>
      <c r="M715" s="256"/>
      <c r="N715" s="4"/>
    </row>
    <row r="716" spans="1:14" ht="15.75" customHeight="1">
      <c r="A716" s="1"/>
      <c r="C716" s="256"/>
      <c r="D716" s="4"/>
      <c r="G716" s="4"/>
      <c r="H716" s="257"/>
      <c r="J716" s="256"/>
      <c r="L716" s="256"/>
      <c r="M716" s="256"/>
      <c r="N716" s="4"/>
    </row>
    <row r="717" spans="1:14" ht="15.75" customHeight="1">
      <c r="A717" s="1"/>
      <c r="C717" s="256"/>
      <c r="D717" s="4"/>
      <c r="G717" s="4"/>
      <c r="H717" s="257"/>
      <c r="J717" s="256"/>
      <c r="L717" s="256"/>
      <c r="M717" s="256"/>
      <c r="N717" s="4"/>
    </row>
    <row r="718" spans="1:14" ht="15.75" customHeight="1">
      <c r="A718" s="1"/>
      <c r="C718" s="256"/>
      <c r="D718" s="4"/>
      <c r="G718" s="4"/>
      <c r="H718" s="257"/>
      <c r="J718" s="256"/>
      <c r="L718" s="256"/>
      <c r="M718" s="256"/>
      <c r="N718" s="4"/>
    </row>
    <row r="719" spans="1:14" ht="15.75" customHeight="1">
      <c r="A719" s="1"/>
      <c r="C719" s="256"/>
      <c r="D719" s="4"/>
      <c r="G719" s="4"/>
      <c r="H719" s="257"/>
      <c r="J719" s="256"/>
      <c r="L719" s="256"/>
      <c r="M719" s="256"/>
      <c r="N719" s="4"/>
    </row>
    <row r="720" spans="1:14" ht="15.75" customHeight="1">
      <c r="A720" s="1"/>
      <c r="C720" s="256"/>
      <c r="D720" s="4"/>
      <c r="G720" s="4"/>
      <c r="H720" s="257"/>
      <c r="J720" s="256"/>
      <c r="L720" s="256"/>
      <c r="M720" s="256"/>
      <c r="N720" s="4"/>
    </row>
    <row r="721" spans="1:14" ht="15.75" customHeight="1">
      <c r="A721" s="1"/>
      <c r="C721" s="256"/>
      <c r="D721" s="4"/>
      <c r="G721" s="4"/>
      <c r="H721" s="257"/>
      <c r="J721" s="256"/>
      <c r="L721" s="256"/>
      <c r="M721" s="256"/>
      <c r="N721" s="4"/>
    </row>
    <row r="722" spans="1:14" ht="15.75" customHeight="1">
      <c r="A722" s="1"/>
      <c r="C722" s="256"/>
      <c r="D722" s="4"/>
      <c r="G722" s="4"/>
      <c r="H722" s="257"/>
      <c r="J722" s="256"/>
      <c r="L722" s="256"/>
      <c r="M722" s="256"/>
      <c r="N722" s="4"/>
    </row>
    <row r="723" spans="1:14" ht="15.75" customHeight="1">
      <c r="A723" s="1"/>
      <c r="C723" s="256"/>
      <c r="D723" s="4"/>
      <c r="G723" s="4"/>
      <c r="H723" s="257"/>
      <c r="J723" s="256"/>
      <c r="L723" s="256"/>
      <c r="M723" s="256"/>
      <c r="N723" s="4"/>
    </row>
    <row r="724" spans="1:14" ht="15.75" customHeight="1">
      <c r="A724" s="1"/>
      <c r="C724" s="256"/>
      <c r="D724" s="4"/>
      <c r="G724" s="4"/>
      <c r="H724" s="257"/>
      <c r="J724" s="256"/>
      <c r="L724" s="256"/>
      <c r="M724" s="256"/>
      <c r="N724" s="4"/>
    </row>
    <row r="725" spans="1:14" ht="15.75" customHeight="1">
      <c r="A725" s="1"/>
      <c r="C725" s="256"/>
      <c r="D725" s="4"/>
      <c r="G725" s="4"/>
      <c r="H725" s="257"/>
      <c r="J725" s="256"/>
      <c r="L725" s="256"/>
      <c r="M725" s="256"/>
      <c r="N725" s="4"/>
    </row>
    <row r="726" spans="1:14" ht="15.75" customHeight="1">
      <c r="A726" s="1"/>
      <c r="C726" s="256"/>
      <c r="D726" s="4"/>
      <c r="G726" s="4"/>
      <c r="H726" s="257"/>
      <c r="J726" s="256"/>
      <c r="L726" s="256"/>
      <c r="M726" s="256"/>
      <c r="N726" s="4"/>
    </row>
    <row r="727" spans="1:14" ht="15.75" customHeight="1">
      <c r="A727" s="1"/>
      <c r="C727" s="256"/>
      <c r="D727" s="4"/>
      <c r="G727" s="4"/>
      <c r="H727" s="257"/>
      <c r="J727" s="256"/>
      <c r="L727" s="256"/>
      <c r="M727" s="256"/>
      <c r="N727" s="4"/>
    </row>
    <row r="728" spans="1:14" ht="15.75" customHeight="1">
      <c r="A728" s="1"/>
      <c r="C728" s="256"/>
      <c r="D728" s="4"/>
      <c r="G728" s="4"/>
      <c r="H728" s="257"/>
      <c r="J728" s="256"/>
      <c r="L728" s="256"/>
      <c r="M728" s="256"/>
      <c r="N728" s="4"/>
    </row>
    <row r="729" spans="1:14" ht="15.75" customHeight="1">
      <c r="A729" s="1"/>
      <c r="C729" s="256"/>
      <c r="D729" s="4"/>
      <c r="G729" s="4"/>
      <c r="H729" s="257"/>
      <c r="J729" s="256"/>
      <c r="L729" s="256"/>
      <c r="M729" s="256"/>
      <c r="N729" s="4"/>
    </row>
    <row r="730" spans="1:14" ht="15.75" customHeight="1">
      <c r="A730" s="1"/>
      <c r="C730" s="256"/>
      <c r="D730" s="4"/>
      <c r="G730" s="4"/>
      <c r="H730" s="257"/>
      <c r="J730" s="256"/>
      <c r="L730" s="256"/>
      <c r="M730" s="256"/>
      <c r="N730" s="4"/>
    </row>
    <row r="731" spans="1:14" ht="15.75" customHeight="1">
      <c r="A731" s="1"/>
      <c r="C731" s="256"/>
      <c r="D731" s="4"/>
      <c r="G731" s="4"/>
      <c r="H731" s="257"/>
      <c r="J731" s="256"/>
      <c r="L731" s="256"/>
      <c r="M731" s="256"/>
      <c r="N731" s="4"/>
    </row>
    <row r="732" spans="1:14" ht="15.75" customHeight="1">
      <c r="A732" s="1"/>
      <c r="C732" s="256"/>
      <c r="D732" s="4"/>
      <c r="G732" s="4"/>
      <c r="H732" s="257"/>
      <c r="J732" s="256"/>
      <c r="L732" s="256"/>
      <c r="M732" s="256"/>
      <c r="N732" s="4"/>
    </row>
    <row r="733" spans="1:14" ht="15.75" customHeight="1">
      <c r="A733" s="1"/>
      <c r="C733" s="256"/>
      <c r="D733" s="4"/>
      <c r="G733" s="4"/>
      <c r="H733" s="257"/>
      <c r="J733" s="256"/>
      <c r="L733" s="256"/>
      <c r="M733" s="256"/>
      <c r="N733" s="4"/>
    </row>
    <row r="734" spans="1:14" ht="15.75" customHeight="1">
      <c r="A734" s="1"/>
      <c r="C734" s="256"/>
      <c r="D734" s="4"/>
      <c r="G734" s="4"/>
      <c r="H734" s="257"/>
      <c r="J734" s="256"/>
      <c r="L734" s="256"/>
      <c r="M734" s="256"/>
      <c r="N734" s="4"/>
    </row>
    <row r="735" spans="1:14" ht="15.75" customHeight="1">
      <c r="A735" s="1"/>
      <c r="C735" s="256"/>
      <c r="D735" s="4"/>
      <c r="G735" s="4"/>
      <c r="H735" s="257"/>
      <c r="J735" s="256"/>
      <c r="L735" s="256"/>
      <c r="M735" s="256"/>
      <c r="N735" s="4"/>
    </row>
    <row r="736" spans="1:14" ht="15.75" customHeight="1">
      <c r="A736" s="1"/>
      <c r="C736" s="256"/>
      <c r="D736" s="4"/>
      <c r="G736" s="4"/>
      <c r="H736" s="257"/>
      <c r="J736" s="256"/>
      <c r="L736" s="256"/>
      <c r="M736" s="256"/>
      <c r="N736" s="4"/>
    </row>
    <row r="737" spans="1:14" ht="15.75" customHeight="1">
      <c r="A737" s="1"/>
      <c r="C737" s="256"/>
      <c r="D737" s="4"/>
      <c r="G737" s="4"/>
      <c r="H737" s="257"/>
      <c r="J737" s="256"/>
      <c r="L737" s="256"/>
      <c r="M737" s="256"/>
      <c r="N737" s="4"/>
    </row>
    <row r="738" spans="1:14" ht="15.75" customHeight="1">
      <c r="A738" s="1"/>
      <c r="C738" s="256"/>
      <c r="D738" s="4"/>
      <c r="G738" s="4"/>
      <c r="H738" s="257"/>
      <c r="J738" s="256"/>
      <c r="L738" s="256"/>
      <c r="M738" s="256"/>
      <c r="N738" s="4"/>
    </row>
    <row r="739" spans="1:14" ht="15.75" customHeight="1">
      <c r="A739" s="1"/>
      <c r="C739" s="256"/>
      <c r="D739" s="4"/>
      <c r="G739" s="4"/>
      <c r="H739" s="257"/>
      <c r="J739" s="256"/>
      <c r="L739" s="256"/>
      <c r="M739" s="256"/>
      <c r="N739" s="4"/>
    </row>
    <row r="740" spans="1:14" ht="15.75" customHeight="1">
      <c r="A740" s="1"/>
      <c r="C740" s="256"/>
      <c r="D740" s="4"/>
      <c r="G740" s="4"/>
      <c r="H740" s="257"/>
      <c r="J740" s="256"/>
      <c r="L740" s="256"/>
      <c r="M740" s="256"/>
      <c r="N740" s="4"/>
    </row>
    <row r="741" spans="1:14" ht="15.75" customHeight="1">
      <c r="A741" s="1"/>
      <c r="C741" s="256"/>
      <c r="D741" s="4"/>
      <c r="G741" s="4"/>
      <c r="H741" s="257"/>
      <c r="J741" s="256"/>
      <c r="L741" s="256"/>
      <c r="M741" s="256"/>
      <c r="N741" s="4"/>
    </row>
    <row r="742" spans="1:14" ht="15.75" customHeight="1">
      <c r="A742" s="1"/>
      <c r="C742" s="256"/>
      <c r="D742" s="4"/>
      <c r="G742" s="4"/>
      <c r="H742" s="257"/>
      <c r="J742" s="256"/>
      <c r="L742" s="256"/>
      <c r="M742" s="256"/>
      <c r="N742" s="4"/>
    </row>
    <row r="743" spans="1:14" ht="15.75" customHeight="1">
      <c r="A743" s="1"/>
      <c r="C743" s="256"/>
      <c r="D743" s="4"/>
      <c r="G743" s="4"/>
      <c r="H743" s="257"/>
      <c r="J743" s="256"/>
      <c r="L743" s="256"/>
      <c r="M743" s="256"/>
      <c r="N743" s="4"/>
    </row>
    <row r="744" spans="1:14" ht="15.75" customHeight="1">
      <c r="A744" s="1"/>
      <c r="C744" s="256"/>
      <c r="D744" s="4"/>
      <c r="G744" s="4"/>
      <c r="H744" s="257"/>
      <c r="J744" s="256"/>
      <c r="L744" s="256"/>
      <c r="M744" s="256"/>
      <c r="N744" s="4"/>
    </row>
    <row r="745" spans="1:14" ht="15.75" customHeight="1">
      <c r="A745" s="1"/>
      <c r="C745" s="256"/>
      <c r="D745" s="4"/>
      <c r="G745" s="4"/>
      <c r="H745" s="257"/>
      <c r="J745" s="256"/>
      <c r="L745" s="256"/>
      <c r="M745" s="256"/>
      <c r="N745" s="4"/>
    </row>
    <row r="746" spans="1:14" ht="15.75" customHeight="1">
      <c r="A746" s="1"/>
      <c r="C746" s="256"/>
      <c r="D746" s="4"/>
      <c r="G746" s="4"/>
      <c r="H746" s="257"/>
      <c r="J746" s="256"/>
      <c r="L746" s="256"/>
      <c r="M746" s="256"/>
      <c r="N746" s="4"/>
    </row>
    <row r="747" spans="1:14" ht="15.75" customHeight="1">
      <c r="A747" s="1"/>
      <c r="C747" s="256"/>
      <c r="D747" s="4"/>
      <c r="G747" s="4"/>
      <c r="H747" s="257"/>
      <c r="J747" s="256"/>
      <c r="L747" s="256"/>
      <c r="M747" s="256"/>
      <c r="N747" s="4"/>
    </row>
    <row r="748" spans="1:14" ht="15.75" customHeight="1">
      <c r="A748" s="1"/>
      <c r="C748" s="256"/>
      <c r="D748" s="4"/>
      <c r="G748" s="4"/>
      <c r="H748" s="257"/>
      <c r="J748" s="256"/>
      <c r="L748" s="256"/>
      <c r="M748" s="256"/>
      <c r="N748" s="4"/>
    </row>
    <row r="749" spans="1:14" ht="15.75" customHeight="1">
      <c r="A749" s="1"/>
      <c r="C749" s="256"/>
      <c r="D749" s="4"/>
      <c r="G749" s="4"/>
      <c r="H749" s="257"/>
      <c r="J749" s="256"/>
      <c r="L749" s="256"/>
      <c r="M749" s="256"/>
      <c r="N749" s="4"/>
    </row>
    <row r="750" spans="1:14" ht="15.75" customHeight="1">
      <c r="A750" s="1"/>
      <c r="C750" s="256"/>
      <c r="D750" s="4"/>
      <c r="G750" s="4"/>
      <c r="H750" s="257"/>
      <c r="J750" s="256"/>
      <c r="L750" s="256"/>
      <c r="M750" s="256"/>
      <c r="N750" s="4"/>
    </row>
    <row r="751" spans="1:14" ht="15.75" customHeight="1">
      <c r="A751" s="1"/>
      <c r="C751" s="256"/>
      <c r="D751" s="4"/>
      <c r="G751" s="4"/>
      <c r="H751" s="257"/>
      <c r="J751" s="256"/>
      <c r="L751" s="256"/>
      <c r="M751" s="256"/>
      <c r="N751" s="4"/>
    </row>
    <row r="752" spans="1:14" ht="15.75" customHeight="1">
      <c r="A752" s="1"/>
      <c r="C752" s="256"/>
      <c r="D752" s="4"/>
      <c r="G752" s="4"/>
      <c r="H752" s="257"/>
      <c r="J752" s="256"/>
      <c r="L752" s="256"/>
      <c r="M752" s="256"/>
      <c r="N752" s="4"/>
    </row>
    <row r="753" spans="1:14" ht="15.75" customHeight="1">
      <c r="A753" s="1"/>
      <c r="C753" s="256"/>
      <c r="D753" s="4"/>
      <c r="G753" s="4"/>
      <c r="H753" s="257"/>
      <c r="J753" s="256"/>
      <c r="L753" s="256"/>
      <c r="M753" s="256"/>
      <c r="N753" s="4"/>
    </row>
    <row r="754" spans="1:14" ht="15.75" customHeight="1">
      <c r="A754" s="1"/>
      <c r="C754" s="256"/>
      <c r="D754" s="4"/>
      <c r="G754" s="4"/>
      <c r="H754" s="257"/>
      <c r="J754" s="256"/>
      <c r="L754" s="256"/>
      <c r="M754" s="256"/>
      <c r="N754" s="4"/>
    </row>
    <row r="755" spans="1:14" ht="15.75" customHeight="1">
      <c r="A755" s="1"/>
      <c r="C755" s="256"/>
      <c r="D755" s="4"/>
      <c r="G755" s="4"/>
      <c r="H755" s="257"/>
      <c r="J755" s="256"/>
      <c r="L755" s="256"/>
      <c r="M755" s="256"/>
      <c r="N755" s="4"/>
    </row>
    <row r="756" spans="1:14" ht="15.75" customHeight="1">
      <c r="A756" s="1"/>
      <c r="C756" s="256"/>
      <c r="D756" s="4"/>
      <c r="G756" s="4"/>
      <c r="H756" s="257"/>
      <c r="J756" s="256"/>
      <c r="L756" s="256"/>
      <c r="M756" s="256"/>
      <c r="N756" s="4"/>
    </row>
    <row r="757" spans="1:14" ht="15.75" customHeight="1">
      <c r="A757" s="1"/>
      <c r="C757" s="256"/>
      <c r="D757" s="4"/>
      <c r="G757" s="4"/>
      <c r="H757" s="257"/>
      <c r="J757" s="256"/>
      <c r="L757" s="256"/>
      <c r="M757" s="256"/>
      <c r="N757" s="4"/>
    </row>
    <row r="758" spans="1:14" ht="15.75" customHeight="1">
      <c r="A758" s="1"/>
      <c r="C758" s="256"/>
      <c r="D758" s="4"/>
      <c r="G758" s="4"/>
      <c r="H758" s="257"/>
      <c r="J758" s="256"/>
      <c r="L758" s="256"/>
      <c r="M758" s="256"/>
      <c r="N758" s="4"/>
    </row>
    <row r="759" spans="1:14" ht="15.75" customHeight="1">
      <c r="A759" s="1"/>
      <c r="C759" s="256"/>
      <c r="D759" s="4"/>
      <c r="G759" s="4"/>
      <c r="H759" s="257"/>
      <c r="J759" s="256"/>
      <c r="L759" s="256"/>
      <c r="M759" s="256"/>
      <c r="N759" s="4"/>
    </row>
    <row r="760" spans="1:14" ht="15.75" customHeight="1">
      <c r="A760" s="1"/>
      <c r="C760" s="256"/>
      <c r="D760" s="4"/>
      <c r="G760" s="4"/>
      <c r="H760" s="257"/>
      <c r="J760" s="256"/>
      <c r="L760" s="256"/>
      <c r="M760" s="256"/>
      <c r="N760" s="4"/>
    </row>
    <row r="761" spans="1:14" ht="15.75" customHeight="1">
      <c r="A761" s="1"/>
      <c r="C761" s="256"/>
      <c r="D761" s="4"/>
      <c r="G761" s="4"/>
      <c r="H761" s="257"/>
      <c r="J761" s="256"/>
      <c r="L761" s="256"/>
      <c r="M761" s="256"/>
      <c r="N761" s="4"/>
    </row>
    <row r="762" spans="1:14" ht="15.75" customHeight="1">
      <c r="A762" s="1"/>
      <c r="C762" s="256"/>
      <c r="D762" s="4"/>
      <c r="G762" s="4"/>
      <c r="H762" s="257"/>
      <c r="J762" s="256"/>
      <c r="L762" s="256"/>
      <c r="M762" s="256"/>
      <c r="N762" s="4"/>
    </row>
    <row r="763" spans="1:14" ht="15.75" customHeight="1">
      <c r="A763" s="1"/>
      <c r="C763" s="256"/>
      <c r="D763" s="4"/>
      <c r="G763" s="4"/>
      <c r="H763" s="257"/>
      <c r="J763" s="256"/>
      <c r="L763" s="256"/>
      <c r="M763" s="256"/>
      <c r="N763" s="4"/>
    </row>
    <row r="764" spans="1:14" ht="15.75" customHeight="1">
      <c r="A764" s="1"/>
      <c r="C764" s="256"/>
      <c r="D764" s="4"/>
      <c r="G764" s="4"/>
      <c r="H764" s="257"/>
      <c r="J764" s="256"/>
      <c r="L764" s="256"/>
      <c r="M764" s="256"/>
      <c r="N764" s="4"/>
    </row>
    <row r="765" spans="1:14" ht="15.75" customHeight="1">
      <c r="A765" s="1"/>
      <c r="C765" s="256"/>
      <c r="D765" s="4"/>
      <c r="G765" s="4"/>
      <c r="H765" s="257"/>
      <c r="J765" s="256"/>
      <c r="L765" s="256"/>
      <c r="M765" s="256"/>
      <c r="N765" s="4"/>
    </row>
    <row r="766" spans="1:14" ht="15.75" customHeight="1">
      <c r="A766" s="1"/>
      <c r="C766" s="256"/>
      <c r="D766" s="4"/>
      <c r="G766" s="4"/>
      <c r="H766" s="257"/>
      <c r="J766" s="256"/>
      <c r="L766" s="256"/>
      <c r="M766" s="256"/>
      <c r="N766" s="4"/>
    </row>
    <row r="767" spans="1:14" ht="15.75" customHeight="1">
      <c r="A767" s="1"/>
      <c r="C767" s="256"/>
      <c r="D767" s="4"/>
      <c r="G767" s="4"/>
      <c r="H767" s="257"/>
      <c r="J767" s="256"/>
      <c r="L767" s="256"/>
      <c r="M767" s="256"/>
      <c r="N767" s="4"/>
    </row>
    <row r="768" spans="1:14" ht="15.75" customHeight="1">
      <c r="A768" s="1"/>
      <c r="C768" s="256"/>
      <c r="D768" s="4"/>
      <c r="G768" s="4"/>
      <c r="H768" s="257"/>
      <c r="J768" s="256"/>
      <c r="L768" s="256"/>
      <c r="M768" s="256"/>
      <c r="N768" s="4"/>
    </row>
    <row r="769" spans="1:14" ht="15.75" customHeight="1">
      <c r="A769" s="1"/>
      <c r="C769" s="256"/>
      <c r="D769" s="4"/>
      <c r="G769" s="4"/>
      <c r="H769" s="257"/>
      <c r="J769" s="256"/>
      <c r="L769" s="256"/>
      <c r="M769" s="256"/>
      <c r="N769" s="4"/>
    </row>
    <row r="770" spans="1:14" ht="15.75" customHeight="1">
      <c r="A770" s="1"/>
      <c r="C770" s="256"/>
      <c r="D770" s="4"/>
      <c r="G770" s="4"/>
      <c r="H770" s="257"/>
      <c r="J770" s="256"/>
      <c r="L770" s="256"/>
      <c r="M770" s="256"/>
      <c r="N770" s="4"/>
    </row>
    <row r="771" spans="1:14" ht="15.75" customHeight="1">
      <c r="A771" s="1"/>
      <c r="C771" s="256"/>
      <c r="D771" s="4"/>
      <c r="G771" s="4"/>
      <c r="H771" s="257"/>
      <c r="J771" s="256"/>
      <c r="L771" s="256"/>
      <c r="M771" s="256"/>
      <c r="N771" s="4"/>
    </row>
    <row r="772" spans="1:14" ht="15.75" customHeight="1">
      <c r="A772" s="1"/>
      <c r="C772" s="256"/>
      <c r="D772" s="4"/>
      <c r="G772" s="4"/>
      <c r="H772" s="257"/>
      <c r="J772" s="256"/>
      <c r="L772" s="256"/>
      <c r="M772" s="256"/>
      <c r="N772" s="4"/>
    </row>
    <row r="773" spans="1:14" ht="15.75" customHeight="1">
      <c r="A773" s="1"/>
      <c r="C773" s="256"/>
      <c r="D773" s="4"/>
      <c r="G773" s="4"/>
      <c r="H773" s="257"/>
      <c r="J773" s="256"/>
      <c r="L773" s="256"/>
      <c r="M773" s="256"/>
      <c r="N773" s="4"/>
    </row>
    <row r="774" spans="1:14" ht="15.75" customHeight="1">
      <c r="A774" s="1"/>
      <c r="C774" s="256"/>
      <c r="D774" s="4"/>
      <c r="G774" s="4"/>
      <c r="H774" s="257"/>
      <c r="J774" s="256"/>
      <c r="L774" s="256"/>
      <c r="M774" s="256"/>
      <c r="N774" s="4"/>
    </row>
    <row r="775" spans="1:14" ht="15.75" customHeight="1">
      <c r="A775" s="1"/>
      <c r="C775" s="256"/>
      <c r="D775" s="4"/>
      <c r="G775" s="4"/>
      <c r="H775" s="257"/>
      <c r="J775" s="256"/>
      <c r="L775" s="256"/>
      <c r="M775" s="256"/>
      <c r="N775" s="4"/>
    </row>
    <row r="776" spans="1:14" ht="15.75" customHeight="1">
      <c r="A776" s="1"/>
      <c r="C776" s="256"/>
      <c r="D776" s="4"/>
      <c r="G776" s="4"/>
      <c r="H776" s="257"/>
      <c r="J776" s="256"/>
      <c r="L776" s="256"/>
      <c r="M776" s="256"/>
      <c r="N776" s="4"/>
    </row>
    <row r="777" spans="1:14" ht="15.75" customHeight="1">
      <c r="A777" s="1"/>
      <c r="C777" s="256"/>
      <c r="D777" s="4"/>
      <c r="G777" s="4"/>
      <c r="H777" s="257"/>
      <c r="J777" s="256"/>
      <c r="L777" s="256"/>
      <c r="M777" s="256"/>
      <c r="N777" s="4"/>
    </row>
    <row r="778" spans="1:14" ht="15.75" customHeight="1">
      <c r="A778" s="1"/>
      <c r="C778" s="256"/>
      <c r="D778" s="4"/>
      <c r="G778" s="4"/>
      <c r="H778" s="257"/>
      <c r="J778" s="256"/>
      <c r="L778" s="256"/>
      <c r="M778" s="256"/>
      <c r="N778" s="4"/>
    </row>
    <row r="779" spans="1:14" ht="15.75" customHeight="1">
      <c r="A779" s="1"/>
      <c r="C779" s="256"/>
      <c r="D779" s="4"/>
      <c r="G779" s="4"/>
      <c r="H779" s="257"/>
      <c r="J779" s="256"/>
      <c r="L779" s="256"/>
      <c r="M779" s="256"/>
      <c r="N779" s="4"/>
    </row>
    <row r="780" spans="1:14" ht="15.75" customHeight="1">
      <c r="A780" s="1"/>
      <c r="C780" s="256"/>
      <c r="D780" s="4"/>
      <c r="G780" s="4"/>
      <c r="H780" s="257"/>
      <c r="J780" s="256"/>
      <c r="L780" s="256"/>
      <c r="M780" s="256"/>
      <c r="N780" s="4"/>
    </row>
    <row r="781" spans="1:14" ht="15.75" customHeight="1">
      <c r="A781" s="1"/>
      <c r="C781" s="256"/>
      <c r="D781" s="4"/>
      <c r="G781" s="4"/>
      <c r="H781" s="257"/>
      <c r="J781" s="256"/>
      <c r="L781" s="256"/>
      <c r="M781" s="256"/>
      <c r="N781" s="4"/>
    </row>
    <row r="782" spans="1:14" ht="15.75" customHeight="1">
      <c r="A782" s="1"/>
      <c r="C782" s="256"/>
      <c r="D782" s="4"/>
      <c r="G782" s="4"/>
      <c r="H782" s="257"/>
      <c r="J782" s="256"/>
      <c r="L782" s="256"/>
      <c r="M782" s="256"/>
      <c r="N782" s="4"/>
    </row>
    <row r="783" spans="1:14" ht="15.75" customHeight="1">
      <c r="A783" s="1"/>
      <c r="C783" s="256"/>
      <c r="D783" s="4"/>
      <c r="G783" s="4"/>
      <c r="H783" s="257"/>
      <c r="J783" s="256"/>
      <c r="L783" s="256"/>
      <c r="M783" s="256"/>
      <c r="N783" s="4"/>
    </row>
    <row r="784" spans="1:14" ht="15.75" customHeight="1">
      <c r="A784" s="1"/>
      <c r="C784" s="256"/>
      <c r="D784" s="4"/>
      <c r="G784" s="4"/>
      <c r="H784" s="257"/>
      <c r="J784" s="256"/>
      <c r="L784" s="256"/>
      <c r="M784" s="256"/>
      <c r="N784" s="4"/>
    </row>
    <row r="785" spans="1:14" ht="15.75" customHeight="1">
      <c r="A785" s="1"/>
      <c r="C785" s="256"/>
      <c r="D785" s="4"/>
      <c r="G785" s="4"/>
      <c r="H785" s="257"/>
      <c r="J785" s="256"/>
      <c r="L785" s="256"/>
      <c r="M785" s="256"/>
      <c r="N785" s="4"/>
    </row>
    <row r="786" spans="1:14" ht="15.75" customHeight="1">
      <c r="A786" s="1"/>
      <c r="C786" s="256"/>
      <c r="D786" s="4"/>
      <c r="G786" s="4"/>
      <c r="H786" s="257"/>
      <c r="J786" s="256"/>
      <c r="L786" s="256"/>
      <c r="M786" s="256"/>
      <c r="N786" s="4"/>
    </row>
    <row r="787" spans="1:14" ht="15.75" customHeight="1">
      <c r="A787" s="1"/>
      <c r="C787" s="256"/>
      <c r="D787" s="4"/>
      <c r="G787" s="4"/>
      <c r="H787" s="257"/>
      <c r="J787" s="256"/>
      <c r="L787" s="256"/>
      <c r="M787" s="256"/>
      <c r="N787" s="4"/>
    </row>
    <row r="788" spans="1:14" ht="15.75" customHeight="1">
      <c r="A788" s="1"/>
      <c r="C788" s="256"/>
      <c r="D788" s="4"/>
      <c r="G788" s="4"/>
      <c r="H788" s="257"/>
      <c r="J788" s="256"/>
      <c r="L788" s="256"/>
      <c r="M788" s="256"/>
      <c r="N788" s="4"/>
    </row>
    <row r="789" spans="1:14" ht="15.75" customHeight="1">
      <c r="A789" s="1"/>
      <c r="C789" s="256"/>
      <c r="D789" s="4"/>
      <c r="G789" s="4"/>
      <c r="H789" s="257"/>
      <c r="J789" s="256"/>
      <c r="L789" s="256"/>
      <c r="M789" s="256"/>
      <c r="N789" s="4"/>
    </row>
    <row r="790" spans="1:14" ht="15.75" customHeight="1">
      <c r="A790" s="1"/>
      <c r="C790" s="256"/>
      <c r="D790" s="4"/>
      <c r="G790" s="4"/>
      <c r="H790" s="257"/>
      <c r="J790" s="256"/>
      <c r="L790" s="256"/>
      <c r="M790" s="256"/>
      <c r="N790" s="4"/>
    </row>
    <row r="791" spans="1:14" ht="15.75" customHeight="1">
      <c r="A791" s="1"/>
      <c r="C791" s="256"/>
      <c r="D791" s="4"/>
      <c r="G791" s="4"/>
      <c r="H791" s="257"/>
      <c r="J791" s="256"/>
      <c r="L791" s="256"/>
      <c r="M791" s="256"/>
      <c r="N791" s="4"/>
    </row>
    <row r="792" spans="1:14" ht="15.75" customHeight="1">
      <c r="A792" s="1"/>
      <c r="C792" s="256"/>
      <c r="D792" s="4"/>
      <c r="G792" s="4"/>
      <c r="H792" s="257"/>
      <c r="J792" s="256"/>
      <c r="L792" s="256"/>
      <c r="M792" s="256"/>
      <c r="N792" s="4"/>
    </row>
    <row r="793" spans="1:14" ht="15.75" customHeight="1">
      <c r="A793" s="1"/>
      <c r="C793" s="256"/>
      <c r="D793" s="4"/>
      <c r="G793" s="4"/>
      <c r="H793" s="257"/>
      <c r="J793" s="256"/>
      <c r="L793" s="256"/>
      <c r="M793" s="256"/>
      <c r="N793" s="4"/>
    </row>
    <row r="794" spans="1:14" ht="15.75" customHeight="1">
      <c r="A794" s="1"/>
      <c r="C794" s="256"/>
      <c r="D794" s="4"/>
      <c r="G794" s="4"/>
      <c r="H794" s="257"/>
      <c r="J794" s="256"/>
      <c r="L794" s="256"/>
      <c r="M794" s="256"/>
      <c r="N794" s="4"/>
    </row>
    <row r="795" spans="1:14" ht="15.75" customHeight="1">
      <c r="A795" s="1"/>
      <c r="C795" s="256"/>
      <c r="D795" s="4"/>
      <c r="G795" s="4"/>
      <c r="H795" s="257"/>
      <c r="J795" s="256"/>
      <c r="L795" s="256"/>
      <c r="M795" s="256"/>
      <c r="N795" s="4"/>
    </row>
    <row r="796" spans="1:14" ht="15.75" customHeight="1">
      <c r="A796" s="1"/>
      <c r="C796" s="256"/>
      <c r="D796" s="4"/>
      <c r="G796" s="4"/>
      <c r="H796" s="257"/>
      <c r="J796" s="256"/>
      <c r="L796" s="256"/>
      <c r="M796" s="256"/>
      <c r="N796" s="4"/>
    </row>
    <row r="797" spans="1:14" ht="15.75" customHeight="1">
      <c r="A797" s="1"/>
      <c r="C797" s="256"/>
      <c r="D797" s="4"/>
      <c r="G797" s="4"/>
      <c r="H797" s="257"/>
      <c r="J797" s="256"/>
      <c r="L797" s="256"/>
      <c r="M797" s="256"/>
      <c r="N797" s="4"/>
    </row>
    <row r="798" spans="1:14" ht="15.75" customHeight="1">
      <c r="A798" s="1"/>
      <c r="C798" s="256"/>
      <c r="D798" s="4"/>
      <c r="G798" s="4"/>
      <c r="H798" s="257"/>
      <c r="J798" s="256"/>
      <c r="L798" s="256"/>
      <c r="M798" s="256"/>
      <c r="N798" s="4"/>
    </row>
    <row r="799" spans="1:14" ht="15.75" customHeight="1">
      <c r="A799" s="1"/>
      <c r="C799" s="256"/>
      <c r="D799" s="4"/>
      <c r="G799" s="4"/>
      <c r="H799" s="257"/>
      <c r="J799" s="256"/>
      <c r="L799" s="256"/>
      <c r="M799" s="256"/>
      <c r="N799" s="4"/>
    </row>
    <row r="800" spans="1:14" ht="15.75" customHeight="1">
      <c r="A800" s="1"/>
      <c r="C800" s="256"/>
      <c r="D800" s="4"/>
      <c r="G800" s="4"/>
      <c r="H800" s="257"/>
      <c r="J800" s="256"/>
      <c r="L800" s="256"/>
      <c r="M800" s="256"/>
      <c r="N800" s="4"/>
    </row>
    <row r="801" spans="1:14" ht="15.75" customHeight="1">
      <c r="A801" s="1"/>
      <c r="C801" s="256"/>
      <c r="D801" s="4"/>
      <c r="G801" s="4"/>
      <c r="H801" s="257"/>
      <c r="J801" s="256"/>
      <c r="L801" s="256"/>
      <c r="M801" s="256"/>
      <c r="N801" s="4"/>
    </row>
    <row r="802" spans="1:14" ht="15.75" customHeight="1">
      <c r="A802" s="1"/>
      <c r="C802" s="256"/>
      <c r="D802" s="4"/>
      <c r="G802" s="4"/>
      <c r="H802" s="257"/>
      <c r="J802" s="256"/>
      <c r="L802" s="256"/>
      <c r="M802" s="256"/>
      <c r="N802" s="4"/>
    </row>
    <row r="803" spans="1:14" ht="15.75" customHeight="1">
      <c r="A803" s="1"/>
      <c r="C803" s="256"/>
      <c r="D803" s="4"/>
      <c r="G803" s="4"/>
      <c r="H803" s="257"/>
      <c r="J803" s="256"/>
      <c r="L803" s="256"/>
      <c r="M803" s="256"/>
      <c r="N803" s="4"/>
    </row>
    <row r="804" spans="1:14" ht="15.75" customHeight="1">
      <c r="A804" s="1"/>
      <c r="C804" s="256"/>
      <c r="D804" s="4"/>
      <c r="G804" s="4"/>
      <c r="H804" s="257"/>
      <c r="J804" s="256"/>
      <c r="L804" s="256"/>
      <c r="M804" s="256"/>
      <c r="N804" s="4"/>
    </row>
    <row r="805" spans="1:14" ht="15.75" customHeight="1">
      <c r="A805" s="1"/>
      <c r="C805" s="256"/>
      <c r="D805" s="4"/>
      <c r="G805" s="4"/>
      <c r="H805" s="257"/>
      <c r="J805" s="256"/>
      <c r="L805" s="256"/>
      <c r="M805" s="256"/>
      <c r="N805" s="4"/>
    </row>
    <row r="806" spans="1:14" ht="15.75" customHeight="1">
      <c r="A806" s="1"/>
      <c r="C806" s="256"/>
      <c r="D806" s="4"/>
      <c r="G806" s="4"/>
      <c r="H806" s="257"/>
      <c r="J806" s="256"/>
      <c r="L806" s="256"/>
      <c r="M806" s="256"/>
      <c r="N806" s="4"/>
    </row>
    <row r="807" spans="1:14" ht="15.75" customHeight="1">
      <c r="A807" s="1"/>
      <c r="C807" s="256"/>
      <c r="D807" s="4"/>
      <c r="G807" s="4"/>
      <c r="H807" s="257"/>
      <c r="J807" s="256"/>
      <c r="L807" s="256"/>
      <c r="M807" s="256"/>
      <c r="N807" s="4"/>
    </row>
    <row r="808" spans="1:14" ht="15.75" customHeight="1">
      <c r="A808" s="1"/>
      <c r="C808" s="256"/>
      <c r="D808" s="4"/>
      <c r="G808" s="4"/>
      <c r="H808" s="257"/>
      <c r="J808" s="256"/>
      <c r="L808" s="256"/>
      <c r="M808" s="256"/>
      <c r="N808" s="4"/>
    </row>
    <row r="809" spans="1:14" ht="15.75" customHeight="1">
      <c r="A809" s="1"/>
      <c r="C809" s="256"/>
      <c r="D809" s="4"/>
      <c r="G809" s="4"/>
      <c r="H809" s="257"/>
      <c r="J809" s="256"/>
      <c r="L809" s="256"/>
      <c r="M809" s="256"/>
      <c r="N809" s="4"/>
    </row>
    <row r="810" spans="1:14" ht="15.75" customHeight="1">
      <c r="A810" s="1"/>
      <c r="C810" s="256"/>
      <c r="D810" s="4"/>
      <c r="G810" s="4"/>
      <c r="H810" s="257"/>
      <c r="J810" s="256"/>
      <c r="L810" s="256"/>
      <c r="M810" s="256"/>
      <c r="N810" s="4"/>
    </row>
    <row r="811" spans="1:14" ht="15.75" customHeight="1">
      <c r="A811" s="1"/>
      <c r="C811" s="256"/>
      <c r="D811" s="4"/>
      <c r="G811" s="4"/>
      <c r="H811" s="257"/>
      <c r="J811" s="256"/>
      <c r="L811" s="256"/>
      <c r="M811" s="256"/>
      <c r="N811" s="4"/>
    </row>
    <row r="812" spans="1:14" ht="15.75" customHeight="1">
      <c r="A812" s="1"/>
      <c r="C812" s="256"/>
      <c r="D812" s="4"/>
      <c r="G812" s="4"/>
      <c r="H812" s="257"/>
      <c r="J812" s="256"/>
      <c r="L812" s="256"/>
      <c r="M812" s="256"/>
      <c r="N812" s="4"/>
    </row>
    <row r="813" spans="1:14" ht="15.75" customHeight="1">
      <c r="A813" s="1"/>
      <c r="C813" s="256"/>
      <c r="D813" s="4"/>
      <c r="G813" s="4"/>
      <c r="H813" s="257"/>
      <c r="J813" s="256"/>
      <c r="L813" s="256"/>
      <c r="M813" s="256"/>
      <c r="N813" s="4"/>
    </row>
    <row r="814" spans="1:14" ht="15.75" customHeight="1">
      <c r="A814" s="1"/>
      <c r="C814" s="256"/>
      <c r="D814" s="4"/>
      <c r="G814" s="4"/>
      <c r="H814" s="257"/>
      <c r="J814" s="256"/>
      <c r="L814" s="256"/>
      <c r="M814" s="256"/>
      <c r="N814" s="4"/>
    </row>
    <row r="815" spans="1:14" ht="15.75" customHeight="1">
      <c r="A815" s="1"/>
      <c r="C815" s="256"/>
      <c r="D815" s="4"/>
      <c r="G815" s="4"/>
      <c r="H815" s="257"/>
      <c r="J815" s="256"/>
      <c r="L815" s="256"/>
      <c r="M815" s="256"/>
      <c r="N815" s="4"/>
    </row>
    <row r="816" spans="1:14" ht="15.75" customHeight="1">
      <c r="A816" s="1"/>
      <c r="C816" s="256"/>
      <c r="D816" s="4"/>
      <c r="G816" s="4"/>
      <c r="H816" s="257"/>
      <c r="J816" s="256"/>
      <c r="L816" s="256"/>
      <c r="M816" s="256"/>
      <c r="N816" s="4"/>
    </row>
    <row r="817" spans="1:14" ht="15.75" customHeight="1">
      <c r="A817" s="1"/>
      <c r="C817" s="256"/>
      <c r="D817" s="4"/>
      <c r="G817" s="4"/>
      <c r="H817" s="257"/>
      <c r="J817" s="256"/>
      <c r="L817" s="256"/>
      <c r="M817" s="256"/>
      <c r="N817" s="4"/>
    </row>
    <row r="818" spans="1:14" ht="15.75" customHeight="1">
      <c r="A818" s="1"/>
      <c r="C818" s="256"/>
      <c r="D818" s="4"/>
      <c r="G818" s="4"/>
      <c r="H818" s="257"/>
      <c r="J818" s="256"/>
      <c r="L818" s="256"/>
      <c r="M818" s="256"/>
      <c r="N818" s="4"/>
    </row>
    <row r="819" spans="1:14" ht="15.75" customHeight="1">
      <c r="A819" s="1"/>
      <c r="C819" s="256"/>
      <c r="D819" s="4"/>
      <c r="G819" s="4"/>
      <c r="H819" s="257"/>
      <c r="J819" s="256"/>
      <c r="L819" s="256"/>
      <c r="M819" s="256"/>
      <c r="N819" s="4"/>
    </row>
    <row r="820" spans="1:14" ht="15.75" customHeight="1">
      <c r="A820" s="1"/>
      <c r="C820" s="256"/>
      <c r="D820" s="4"/>
      <c r="G820" s="4"/>
      <c r="H820" s="257"/>
      <c r="J820" s="256"/>
      <c r="L820" s="256"/>
      <c r="M820" s="256"/>
      <c r="N820" s="4"/>
    </row>
    <row r="821" spans="1:14" ht="15.75" customHeight="1">
      <c r="A821" s="1"/>
      <c r="C821" s="256"/>
      <c r="D821" s="4"/>
      <c r="G821" s="4"/>
      <c r="H821" s="257"/>
      <c r="J821" s="256"/>
      <c r="L821" s="256"/>
      <c r="M821" s="256"/>
      <c r="N821" s="4"/>
    </row>
    <row r="822" spans="1:14" ht="15.75" customHeight="1">
      <c r="A822" s="1"/>
      <c r="C822" s="256"/>
      <c r="D822" s="4"/>
      <c r="G822" s="4"/>
      <c r="H822" s="257"/>
      <c r="J822" s="256"/>
      <c r="L822" s="256"/>
      <c r="M822" s="256"/>
      <c r="N822" s="4"/>
    </row>
    <row r="823" spans="1:14" ht="15.75" customHeight="1">
      <c r="A823" s="1"/>
      <c r="C823" s="256"/>
      <c r="D823" s="4"/>
      <c r="G823" s="4"/>
      <c r="H823" s="257"/>
      <c r="J823" s="256"/>
      <c r="L823" s="256"/>
      <c r="M823" s="256"/>
      <c r="N823" s="4"/>
    </row>
    <row r="824" spans="1:14" ht="15.75" customHeight="1">
      <c r="A824" s="1"/>
      <c r="C824" s="256"/>
      <c r="D824" s="4"/>
      <c r="G824" s="4"/>
      <c r="H824" s="257"/>
      <c r="J824" s="256"/>
      <c r="L824" s="256"/>
      <c r="M824" s="256"/>
      <c r="N824" s="4"/>
    </row>
    <row r="825" spans="1:14" ht="15.75" customHeight="1">
      <c r="A825" s="1"/>
      <c r="C825" s="256"/>
      <c r="D825" s="4"/>
      <c r="G825" s="4"/>
      <c r="H825" s="257"/>
      <c r="J825" s="256"/>
      <c r="L825" s="256"/>
      <c r="M825" s="256"/>
      <c r="N825" s="4"/>
    </row>
    <row r="826" spans="1:14" ht="15.75" customHeight="1">
      <c r="A826" s="1"/>
      <c r="C826" s="256"/>
      <c r="D826" s="4"/>
      <c r="G826" s="4"/>
      <c r="H826" s="257"/>
      <c r="J826" s="256"/>
      <c r="L826" s="256"/>
      <c r="M826" s="256"/>
      <c r="N826" s="4"/>
    </row>
    <row r="827" spans="1:14" ht="15.75" customHeight="1">
      <c r="A827" s="1"/>
      <c r="C827" s="256"/>
      <c r="D827" s="4"/>
      <c r="G827" s="4"/>
      <c r="H827" s="257"/>
      <c r="J827" s="256"/>
      <c r="L827" s="256"/>
      <c r="M827" s="256"/>
      <c r="N827" s="4"/>
    </row>
    <row r="828" spans="1:14" ht="15.75" customHeight="1">
      <c r="A828" s="1"/>
      <c r="C828" s="256"/>
      <c r="D828" s="4"/>
      <c r="G828" s="4"/>
      <c r="H828" s="257"/>
      <c r="J828" s="256"/>
      <c r="L828" s="256"/>
      <c r="M828" s="256"/>
      <c r="N828" s="4"/>
    </row>
    <row r="829" spans="1:14" ht="15.75" customHeight="1">
      <c r="A829" s="1"/>
      <c r="C829" s="256"/>
      <c r="D829" s="4"/>
      <c r="G829" s="4"/>
      <c r="H829" s="257"/>
      <c r="J829" s="256"/>
      <c r="L829" s="256"/>
      <c r="M829" s="256"/>
      <c r="N829" s="4"/>
    </row>
    <row r="830" spans="1:14" ht="15.75" customHeight="1">
      <c r="A830" s="1"/>
      <c r="C830" s="256"/>
      <c r="D830" s="4"/>
      <c r="G830" s="4"/>
      <c r="H830" s="257"/>
      <c r="J830" s="256"/>
      <c r="L830" s="256"/>
      <c r="M830" s="256"/>
      <c r="N830" s="4"/>
    </row>
    <row r="831" spans="1:14" ht="15.75" customHeight="1">
      <c r="A831" s="1"/>
      <c r="C831" s="256"/>
      <c r="D831" s="4"/>
      <c r="G831" s="4"/>
      <c r="H831" s="257"/>
      <c r="J831" s="256"/>
      <c r="L831" s="256"/>
      <c r="M831" s="256"/>
      <c r="N831" s="4"/>
    </row>
    <row r="832" spans="1:14" ht="15.75" customHeight="1">
      <c r="A832" s="1"/>
      <c r="C832" s="256"/>
      <c r="D832" s="4"/>
      <c r="G832" s="4"/>
      <c r="H832" s="257"/>
      <c r="J832" s="256"/>
      <c r="L832" s="256"/>
      <c r="M832" s="256"/>
      <c r="N832" s="4"/>
    </row>
    <row r="833" spans="1:14" ht="15.75" customHeight="1">
      <c r="A833" s="1"/>
      <c r="C833" s="256"/>
      <c r="D833" s="4"/>
      <c r="G833" s="4"/>
      <c r="H833" s="257"/>
      <c r="J833" s="256"/>
      <c r="L833" s="256"/>
      <c r="M833" s="256"/>
      <c r="N833" s="4"/>
    </row>
    <row r="834" spans="1:14" ht="15.75" customHeight="1">
      <c r="A834" s="1"/>
      <c r="C834" s="256"/>
      <c r="D834" s="4"/>
      <c r="G834" s="4"/>
      <c r="H834" s="257"/>
      <c r="J834" s="256"/>
      <c r="L834" s="256"/>
      <c r="M834" s="256"/>
      <c r="N834" s="4"/>
    </row>
    <row r="835" spans="1:14" ht="15.75" customHeight="1">
      <c r="A835" s="1"/>
      <c r="C835" s="256"/>
      <c r="D835" s="4"/>
      <c r="G835" s="4"/>
      <c r="H835" s="257"/>
      <c r="J835" s="256"/>
      <c r="L835" s="256"/>
      <c r="M835" s="256"/>
      <c r="N835" s="4"/>
    </row>
    <row r="836" spans="1:14" ht="15.75" customHeight="1">
      <c r="A836" s="1"/>
      <c r="C836" s="256"/>
      <c r="D836" s="4"/>
      <c r="G836" s="4"/>
      <c r="H836" s="257"/>
      <c r="J836" s="256"/>
      <c r="L836" s="256"/>
      <c r="M836" s="256"/>
      <c r="N836" s="4"/>
    </row>
    <row r="837" spans="1:14" ht="15.75" customHeight="1">
      <c r="A837" s="1"/>
      <c r="C837" s="256"/>
      <c r="D837" s="4"/>
      <c r="G837" s="4"/>
      <c r="H837" s="257"/>
      <c r="J837" s="256"/>
      <c r="L837" s="256"/>
      <c r="M837" s="256"/>
      <c r="N837" s="4"/>
    </row>
    <row r="838" spans="1:14" ht="15.75" customHeight="1">
      <c r="A838" s="1"/>
      <c r="C838" s="256"/>
      <c r="D838" s="4"/>
      <c r="G838" s="4"/>
      <c r="H838" s="257"/>
      <c r="J838" s="256"/>
      <c r="L838" s="256"/>
      <c r="M838" s="256"/>
      <c r="N838" s="4"/>
    </row>
    <row r="839" spans="1:14" ht="15.75" customHeight="1">
      <c r="A839" s="1"/>
      <c r="C839" s="256"/>
      <c r="D839" s="4"/>
      <c r="G839" s="4"/>
      <c r="H839" s="257"/>
      <c r="J839" s="256"/>
      <c r="L839" s="256"/>
      <c r="M839" s="256"/>
      <c r="N839" s="4"/>
    </row>
    <row r="840" spans="1:14" ht="15.75" customHeight="1">
      <c r="A840" s="1"/>
      <c r="C840" s="256"/>
      <c r="D840" s="4"/>
      <c r="G840" s="4"/>
      <c r="H840" s="257"/>
      <c r="J840" s="256"/>
      <c r="L840" s="256"/>
      <c r="M840" s="256"/>
      <c r="N840" s="4"/>
    </row>
    <row r="841" spans="1:14" ht="15.75" customHeight="1">
      <c r="A841" s="1"/>
      <c r="C841" s="256"/>
      <c r="D841" s="4"/>
      <c r="G841" s="4"/>
      <c r="H841" s="257"/>
      <c r="J841" s="256"/>
      <c r="L841" s="256"/>
      <c r="M841" s="256"/>
      <c r="N841" s="4"/>
    </row>
    <row r="842" spans="1:14" ht="15.75" customHeight="1">
      <c r="A842" s="1"/>
      <c r="C842" s="256"/>
      <c r="D842" s="4"/>
      <c r="G842" s="4"/>
      <c r="H842" s="257"/>
      <c r="J842" s="256"/>
      <c r="L842" s="256"/>
      <c r="M842" s="256"/>
      <c r="N842" s="4"/>
    </row>
    <row r="843" spans="1:14" ht="15.75" customHeight="1">
      <c r="A843" s="1"/>
      <c r="C843" s="256"/>
      <c r="D843" s="4"/>
      <c r="G843" s="4"/>
      <c r="H843" s="257"/>
      <c r="J843" s="256"/>
      <c r="L843" s="256"/>
      <c r="M843" s="256"/>
      <c r="N843" s="4"/>
    </row>
    <row r="844" spans="1:14" ht="15.75" customHeight="1">
      <c r="A844" s="1"/>
      <c r="C844" s="256"/>
      <c r="D844" s="4"/>
      <c r="G844" s="4"/>
      <c r="H844" s="257"/>
      <c r="J844" s="256"/>
      <c r="L844" s="256"/>
      <c r="M844" s="256"/>
      <c r="N844" s="4"/>
    </row>
    <row r="845" spans="1:14" ht="15.75" customHeight="1">
      <c r="A845" s="1"/>
      <c r="C845" s="256"/>
      <c r="D845" s="4"/>
      <c r="G845" s="4"/>
      <c r="H845" s="257"/>
      <c r="J845" s="256"/>
      <c r="L845" s="256"/>
      <c r="M845" s="256"/>
      <c r="N845" s="4"/>
    </row>
    <row r="846" spans="1:14" ht="15.75" customHeight="1">
      <c r="A846" s="1"/>
      <c r="C846" s="256"/>
      <c r="D846" s="4"/>
      <c r="G846" s="4"/>
      <c r="H846" s="257"/>
      <c r="J846" s="256"/>
      <c r="L846" s="256"/>
      <c r="M846" s="256"/>
      <c r="N846" s="4"/>
    </row>
    <row r="847" spans="1:14" ht="15.75" customHeight="1">
      <c r="A847" s="1"/>
      <c r="C847" s="256"/>
      <c r="D847" s="4"/>
      <c r="G847" s="4"/>
      <c r="H847" s="257"/>
      <c r="J847" s="256"/>
      <c r="L847" s="256"/>
      <c r="M847" s="256"/>
      <c r="N847" s="4"/>
    </row>
    <row r="848" spans="1:14" ht="15.75" customHeight="1">
      <c r="A848" s="1"/>
      <c r="C848" s="256"/>
      <c r="D848" s="4"/>
      <c r="G848" s="4"/>
      <c r="H848" s="257"/>
      <c r="J848" s="256"/>
      <c r="L848" s="256"/>
      <c r="M848" s="256"/>
      <c r="N848" s="4"/>
    </row>
    <row r="849" spans="1:14" ht="15.75" customHeight="1">
      <c r="A849" s="1"/>
      <c r="C849" s="256"/>
      <c r="D849" s="4"/>
      <c r="G849" s="4"/>
      <c r="H849" s="257"/>
      <c r="J849" s="256"/>
      <c r="L849" s="256"/>
      <c r="M849" s="256"/>
      <c r="N849" s="4"/>
    </row>
    <row r="850" spans="1:14" ht="15.75" customHeight="1">
      <c r="A850" s="1"/>
      <c r="C850" s="256"/>
      <c r="D850" s="4"/>
      <c r="G850" s="4"/>
      <c r="H850" s="257"/>
      <c r="J850" s="256"/>
      <c r="L850" s="256"/>
      <c r="M850" s="256"/>
      <c r="N850" s="4"/>
    </row>
    <row r="851" spans="1:14" ht="15.75" customHeight="1">
      <c r="A851" s="1"/>
      <c r="C851" s="256"/>
      <c r="D851" s="4"/>
      <c r="G851" s="4"/>
      <c r="H851" s="257"/>
      <c r="J851" s="256"/>
      <c r="L851" s="256"/>
      <c r="M851" s="256"/>
      <c r="N851" s="4"/>
    </row>
    <row r="852" spans="1:14" ht="15.75" customHeight="1">
      <c r="A852" s="1"/>
      <c r="C852" s="256"/>
      <c r="D852" s="4"/>
      <c r="G852" s="4"/>
      <c r="H852" s="257"/>
      <c r="J852" s="256"/>
      <c r="L852" s="256"/>
      <c r="M852" s="256"/>
      <c r="N852" s="4"/>
    </row>
    <row r="853" spans="1:14" ht="15.75" customHeight="1">
      <c r="A853" s="1"/>
      <c r="C853" s="256"/>
      <c r="D853" s="4"/>
      <c r="G853" s="4"/>
      <c r="H853" s="257"/>
      <c r="J853" s="256"/>
      <c r="L853" s="256"/>
      <c r="M853" s="256"/>
      <c r="N853" s="4"/>
    </row>
    <row r="854" spans="1:14" ht="15.75" customHeight="1">
      <c r="A854" s="1"/>
      <c r="C854" s="256"/>
      <c r="D854" s="4"/>
      <c r="G854" s="4"/>
      <c r="H854" s="257"/>
      <c r="J854" s="256"/>
      <c r="L854" s="256"/>
      <c r="M854" s="256"/>
      <c r="N854" s="4"/>
    </row>
    <row r="855" spans="1:14" ht="15.75" customHeight="1">
      <c r="A855" s="1"/>
      <c r="C855" s="256"/>
      <c r="D855" s="4"/>
      <c r="G855" s="4"/>
      <c r="H855" s="257"/>
      <c r="J855" s="256"/>
      <c r="L855" s="256"/>
      <c r="M855" s="256"/>
      <c r="N855" s="4"/>
    </row>
    <row r="856" spans="1:14" ht="15.75" customHeight="1">
      <c r="A856" s="1"/>
      <c r="C856" s="256"/>
      <c r="D856" s="4"/>
      <c r="G856" s="4"/>
      <c r="H856" s="257"/>
      <c r="J856" s="256"/>
      <c r="L856" s="256"/>
      <c r="M856" s="256"/>
      <c r="N856" s="4"/>
    </row>
    <row r="857" spans="1:14" ht="15.75" customHeight="1">
      <c r="A857" s="1"/>
      <c r="C857" s="256"/>
      <c r="D857" s="4"/>
      <c r="G857" s="4"/>
      <c r="H857" s="257"/>
      <c r="J857" s="256"/>
      <c r="L857" s="256"/>
      <c r="M857" s="256"/>
      <c r="N857" s="4"/>
    </row>
    <row r="858" spans="1:14" ht="15.75" customHeight="1">
      <c r="A858" s="1"/>
      <c r="C858" s="256"/>
      <c r="D858" s="4"/>
      <c r="G858" s="4"/>
      <c r="H858" s="257"/>
      <c r="J858" s="256"/>
      <c r="L858" s="256"/>
      <c r="M858" s="256"/>
      <c r="N858" s="4"/>
    </row>
    <row r="859" spans="1:14" ht="15.75" customHeight="1">
      <c r="A859" s="1"/>
      <c r="C859" s="256"/>
      <c r="D859" s="4"/>
      <c r="G859" s="4"/>
      <c r="H859" s="257"/>
      <c r="J859" s="256"/>
      <c r="L859" s="256"/>
      <c r="M859" s="256"/>
      <c r="N859" s="4"/>
    </row>
    <row r="860" spans="1:14" ht="15.75" customHeight="1">
      <c r="A860" s="1"/>
      <c r="C860" s="256"/>
      <c r="D860" s="4"/>
      <c r="G860" s="4"/>
      <c r="H860" s="257"/>
      <c r="J860" s="256"/>
      <c r="L860" s="256"/>
      <c r="M860" s="256"/>
      <c r="N860" s="4"/>
    </row>
    <row r="861" spans="1:14" ht="15.75" customHeight="1">
      <c r="A861" s="1"/>
      <c r="C861" s="256"/>
      <c r="D861" s="4"/>
      <c r="G861" s="4"/>
      <c r="H861" s="257"/>
      <c r="J861" s="256"/>
      <c r="L861" s="256"/>
      <c r="M861" s="256"/>
      <c r="N861" s="4"/>
    </row>
    <row r="862" spans="1:14" ht="15.75" customHeight="1">
      <c r="A862" s="1"/>
      <c r="C862" s="256"/>
      <c r="D862" s="4"/>
      <c r="G862" s="4"/>
      <c r="H862" s="257"/>
      <c r="J862" s="256"/>
      <c r="L862" s="256"/>
      <c r="M862" s="256"/>
      <c r="N862" s="4"/>
    </row>
    <row r="863" spans="1:14" ht="15.75" customHeight="1">
      <c r="A863" s="1"/>
      <c r="C863" s="256"/>
      <c r="D863" s="4"/>
      <c r="G863" s="4"/>
      <c r="H863" s="257"/>
      <c r="J863" s="256"/>
      <c r="L863" s="256"/>
      <c r="M863" s="256"/>
      <c r="N863" s="4"/>
    </row>
    <row r="864" spans="1:14" ht="15.75" customHeight="1">
      <c r="A864" s="1"/>
      <c r="C864" s="256"/>
      <c r="D864" s="4"/>
      <c r="G864" s="4"/>
      <c r="H864" s="257"/>
      <c r="J864" s="256"/>
      <c r="L864" s="256"/>
      <c r="M864" s="256"/>
      <c r="N864" s="4"/>
    </row>
    <row r="865" spans="1:14" ht="15.75" customHeight="1">
      <c r="A865" s="1"/>
      <c r="C865" s="256"/>
      <c r="D865" s="4"/>
      <c r="G865" s="4"/>
      <c r="H865" s="257"/>
      <c r="J865" s="256"/>
      <c r="L865" s="256"/>
      <c r="M865" s="256"/>
      <c r="N865" s="4"/>
    </row>
    <row r="866" spans="1:14" ht="15.75" customHeight="1">
      <c r="A866" s="1"/>
      <c r="C866" s="256"/>
      <c r="D866" s="4"/>
      <c r="G866" s="4"/>
      <c r="H866" s="257"/>
      <c r="J866" s="256"/>
      <c r="L866" s="256"/>
      <c r="M866" s="256"/>
      <c r="N866" s="4"/>
    </row>
    <row r="867" spans="1:14" ht="15.75" customHeight="1">
      <c r="A867" s="1"/>
      <c r="C867" s="256"/>
      <c r="D867" s="4"/>
      <c r="G867" s="4"/>
      <c r="H867" s="257"/>
      <c r="J867" s="256"/>
      <c r="L867" s="256"/>
      <c r="M867" s="256"/>
      <c r="N867" s="4"/>
    </row>
    <row r="868" spans="1:14" ht="15.75" customHeight="1">
      <c r="A868" s="1"/>
      <c r="C868" s="256"/>
      <c r="D868" s="4"/>
      <c r="G868" s="4"/>
      <c r="H868" s="257"/>
      <c r="J868" s="256"/>
      <c r="L868" s="256"/>
      <c r="M868" s="256"/>
      <c r="N868" s="4"/>
    </row>
    <row r="869" spans="1:14" ht="15.75" customHeight="1">
      <c r="A869" s="1"/>
      <c r="C869" s="256"/>
      <c r="D869" s="4"/>
      <c r="G869" s="4"/>
      <c r="H869" s="257"/>
      <c r="J869" s="256"/>
      <c r="L869" s="256"/>
      <c r="M869" s="256"/>
      <c r="N869" s="4"/>
    </row>
    <row r="870" spans="1:14" ht="15.75" customHeight="1">
      <c r="A870" s="1"/>
      <c r="C870" s="256"/>
      <c r="D870" s="4"/>
      <c r="G870" s="4"/>
      <c r="H870" s="257"/>
      <c r="J870" s="256"/>
      <c r="L870" s="256"/>
      <c r="M870" s="256"/>
      <c r="N870" s="4"/>
    </row>
    <row r="871" spans="1:14" ht="15.75" customHeight="1">
      <c r="A871" s="1"/>
      <c r="C871" s="256"/>
      <c r="D871" s="4"/>
      <c r="G871" s="4"/>
      <c r="H871" s="257"/>
      <c r="J871" s="256"/>
      <c r="L871" s="256"/>
      <c r="M871" s="256"/>
      <c r="N871" s="4"/>
    </row>
    <row r="872" spans="1:14" ht="15.75" customHeight="1">
      <c r="A872" s="1"/>
      <c r="C872" s="256"/>
      <c r="D872" s="4"/>
      <c r="G872" s="4"/>
      <c r="H872" s="257"/>
      <c r="J872" s="256"/>
      <c r="L872" s="256"/>
      <c r="M872" s="256"/>
      <c r="N872" s="4"/>
    </row>
    <row r="873" spans="1:14" ht="15.75" customHeight="1">
      <c r="A873" s="1"/>
      <c r="C873" s="256"/>
      <c r="D873" s="4"/>
      <c r="G873" s="4"/>
      <c r="H873" s="257"/>
      <c r="J873" s="256"/>
      <c r="L873" s="256"/>
      <c r="M873" s="256"/>
      <c r="N873" s="4"/>
    </row>
    <row r="874" spans="1:14" ht="15.75" customHeight="1">
      <c r="A874" s="1"/>
      <c r="C874" s="256"/>
      <c r="D874" s="4"/>
      <c r="G874" s="4"/>
      <c r="H874" s="257"/>
      <c r="J874" s="256"/>
      <c r="L874" s="256"/>
      <c r="M874" s="256"/>
      <c r="N874" s="4"/>
    </row>
    <row r="875" spans="1:14" ht="15.75" customHeight="1">
      <c r="A875" s="1"/>
      <c r="C875" s="256"/>
      <c r="D875" s="4"/>
      <c r="G875" s="4"/>
      <c r="H875" s="257"/>
      <c r="J875" s="256"/>
      <c r="L875" s="256"/>
      <c r="M875" s="256"/>
      <c r="N875" s="4"/>
    </row>
    <row r="876" spans="1:14" ht="15.75" customHeight="1">
      <c r="A876" s="1"/>
      <c r="C876" s="256"/>
      <c r="D876" s="4"/>
      <c r="G876" s="4"/>
      <c r="H876" s="257"/>
      <c r="J876" s="256"/>
      <c r="L876" s="256"/>
      <c r="M876" s="256"/>
      <c r="N876" s="4"/>
    </row>
    <row r="877" spans="1:14" ht="15.75" customHeight="1">
      <c r="A877" s="1"/>
      <c r="C877" s="256"/>
      <c r="D877" s="4"/>
      <c r="G877" s="4"/>
      <c r="H877" s="257"/>
      <c r="J877" s="256"/>
      <c r="L877" s="256"/>
      <c r="M877" s="256"/>
      <c r="N877" s="4"/>
    </row>
    <row r="878" spans="1:14" ht="15.75" customHeight="1">
      <c r="A878" s="1"/>
      <c r="C878" s="256"/>
      <c r="D878" s="4"/>
      <c r="G878" s="4"/>
      <c r="H878" s="257"/>
      <c r="J878" s="256"/>
      <c r="L878" s="256"/>
      <c r="M878" s="256"/>
      <c r="N878" s="4"/>
    </row>
    <row r="879" spans="1:14" ht="15.75" customHeight="1">
      <c r="A879" s="1"/>
      <c r="C879" s="256"/>
      <c r="D879" s="4"/>
      <c r="G879" s="4"/>
      <c r="H879" s="257"/>
      <c r="J879" s="256"/>
      <c r="L879" s="256"/>
      <c r="M879" s="256"/>
      <c r="N879" s="4"/>
    </row>
    <row r="880" spans="1:14" ht="15.75" customHeight="1">
      <c r="A880" s="1"/>
      <c r="C880" s="256"/>
      <c r="D880" s="4"/>
      <c r="G880" s="4"/>
      <c r="H880" s="257"/>
      <c r="J880" s="256"/>
      <c r="L880" s="256"/>
      <c r="M880" s="256"/>
      <c r="N880" s="4"/>
    </row>
    <row r="881" spans="1:14" ht="15.75" customHeight="1">
      <c r="A881" s="1"/>
      <c r="C881" s="256"/>
      <c r="D881" s="4"/>
      <c r="G881" s="4"/>
      <c r="H881" s="257"/>
      <c r="J881" s="256"/>
      <c r="L881" s="256"/>
      <c r="M881" s="256"/>
      <c r="N881" s="4"/>
    </row>
    <row r="882" spans="1:14" ht="15.75" customHeight="1">
      <c r="A882" s="1"/>
      <c r="C882" s="256"/>
      <c r="D882" s="4"/>
      <c r="G882" s="4"/>
      <c r="H882" s="257"/>
      <c r="J882" s="256"/>
      <c r="L882" s="256"/>
      <c r="M882" s="256"/>
      <c r="N882" s="4"/>
    </row>
    <row r="883" spans="1:14" ht="15.75" customHeight="1">
      <c r="A883" s="1"/>
      <c r="C883" s="256"/>
      <c r="D883" s="4"/>
      <c r="G883" s="4"/>
      <c r="H883" s="257"/>
      <c r="J883" s="256"/>
      <c r="L883" s="256"/>
      <c r="M883" s="256"/>
      <c r="N883" s="4"/>
    </row>
    <row r="884" spans="1:14" ht="15.75" customHeight="1">
      <c r="A884" s="1"/>
      <c r="C884" s="256"/>
      <c r="D884" s="4"/>
      <c r="G884" s="4"/>
      <c r="H884" s="257"/>
      <c r="J884" s="256"/>
      <c r="L884" s="256"/>
      <c r="M884" s="256"/>
      <c r="N884" s="4"/>
    </row>
    <row r="885" spans="1:14" ht="15.75" customHeight="1">
      <c r="A885" s="1"/>
      <c r="C885" s="256"/>
      <c r="D885" s="4"/>
      <c r="G885" s="4"/>
      <c r="H885" s="257"/>
      <c r="J885" s="256"/>
      <c r="L885" s="256"/>
      <c r="M885" s="256"/>
      <c r="N885" s="4"/>
    </row>
    <row r="886" spans="1:14" ht="15.75" customHeight="1">
      <c r="A886" s="1"/>
      <c r="C886" s="256"/>
      <c r="D886" s="4"/>
      <c r="G886" s="4"/>
      <c r="H886" s="257"/>
      <c r="J886" s="256"/>
      <c r="L886" s="256"/>
      <c r="M886" s="256"/>
      <c r="N886" s="4"/>
    </row>
    <row r="887" spans="1:14" ht="15.75" customHeight="1">
      <c r="A887" s="1"/>
      <c r="C887" s="256"/>
      <c r="D887" s="4"/>
      <c r="G887" s="4"/>
      <c r="H887" s="257"/>
      <c r="J887" s="256"/>
      <c r="L887" s="256"/>
      <c r="M887" s="256"/>
      <c r="N887" s="4"/>
    </row>
    <row r="888" spans="1:14" ht="15.75" customHeight="1">
      <c r="A888" s="1"/>
      <c r="C888" s="256"/>
      <c r="D888" s="4"/>
      <c r="G888" s="4"/>
      <c r="H888" s="257"/>
      <c r="J888" s="256"/>
      <c r="L888" s="256"/>
      <c r="M888" s="256"/>
      <c r="N888" s="4"/>
    </row>
    <row r="889" spans="1:14" ht="15.75" customHeight="1">
      <c r="A889" s="1"/>
      <c r="C889" s="256"/>
      <c r="D889" s="4"/>
      <c r="G889" s="4"/>
      <c r="H889" s="257"/>
      <c r="J889" s="256"/>
      <c r="L889" s="256"/>
      <c r="M889" s="256"/>
      <c r="N889" s="4"/>
    </row>
    <row r="890" spans="1:14" ht="15.75" customHeight="1">
      <c r="A890" s="1"/>
      <c r="C890" s="256"/>
      <c r="D890" s="4"/>
      <c r="G890" s="4"/>
      <c r="H890" s="257"/>
      <c r="J890" s="256"/>
      <c r="L890" s="256"/>
      <c r="M890" s="256"/>
      <c r="N890" s="4"/>
    </row>
    <row r="891" spans="1:14" ht="15.75" customHeight="1">
      <c r="A891" s="1"/>
      <c r="C891" s="256"/>
      <c r="D891" s="4"/>
      <c r="G891" s="4"/>
      <c r="H891" s="257"/>
      <c r="J891" s="256"/>
      <c r="L891" s="256"/>
      <c r="M891" s="256"/>
      <c r="N891" s="4"/>
    </row>
    <row r="892" spans="1:14" ht="15.75" customHeight="1">
      <c r="A892" s="1"/>
      <c r="C892" s="256"/>
      <c r="D892" s="4"/>
      <c r="G892" s="4"/>
      <c r="H892" s="257"/>
      <c r="J892" s="256"/>
      <c r="L892" s="256"/>
      <c r="M892" s="256"/>
      <c r="N892" s="4"/>
    </row>
    <row r="893" spans="1:14" ht="15.75" customHeight="1">
      <c r="A893" s="1"/>
      <c r="C893" s="256"/>
      <c r="D893" s="4"/>
      <c r="G893" s="4"/>
      <c r="H893" s="257"/>
      <c r="J893" s="256"/>
      <c r="L893" s="256"/>
      <c r="M893" s="256"/>
      <c r="N893" s="4"/>
    </row>
    <row r="894" spans="1:14" ht="15.75" customHeight="1">
      <c r="A894" s="1"/>
      <c r="C894" s="256"/>
      <c r="D894" s="4"/>
      <c r="G894" s="4"/>
      <c r="H894" s="257"/>
      <c r="J894" s="256"/>
      <c r="L894" s="256"/>
      <c r="M894" s="256"/>
      <c r="N894" s="4"/>
    </row>
    <row r="895" spans="1:14" ht="15.75" customHeight="1">
      <c r="A895" s="1"/>
      <c r="C895" s="256"/>
      <c r="D895" s="4"/>
      <c r="G895" s="4"/>
      <c r="H895" s="257"/>
      <c r="J895" s="256"/>
      <c r="L895" s="256"/>
      <c r="M895" s="256"/>
      <c r="N895" s="4"/>
    </row>
    <row r="896" spans="1:14" ht="15.75" customHeight="1">
      <c r="A896" s="1"/>
      <c r="C896" s="256"/>
      <c r="D896" s="4"/>
      <c r="G896" s="4"/>
      <c r="H896" s="257"/>
      <c r="J896" s="256"/>
      <c r="L896" s="256"/>
      <c r="M896" s="256"/>
      <c r="N896" s="4"/>
    </row>
    <row r="897" spans="1:14" ht="15.75" customHeight="1">
      <c r="A897" s="1"/>
      <c r="C897" s="256"/>
      <c r="D897" s="4"/>
      <c r="G897" s="4"/>
      <c r="H897" s="257"/>
      <c r="J897" s="256"/>
      <c r="L897" s="256"/>
      <c r="M897" s="256"/>
      <c r="N897" s="4"/>
    </row>
    <row r="898" spans="1:14" ht="15.75" customHeight="1">
      <c r="A898" s="1"/>
      <c r="C898" s="256"/>
      <c r="D898" s="4"/>
      <c r="G898" s="4"/>
      <c r="H898" s="257"/>
      <c r="J898" s="256"/>
      <c r="L898" s="256"/>
      <c r="M898" s="256"/>
      <c r="N898" s="4"/>
    </row>
    <row r="899" spans="1:14" ht="15.75" customHeight="1">
      <c r="A899" s="1"/>
      <c r="C899" s="256"/>
      <c r="D899" s="4"/>
      <c r="G899" s="4"/>
      <c r="H899" s="257"/>
      <c r="J899" s="256"/>
      <c r="L899" s="256"/>
      <c r="M899" s="256"/>
      <c r="N899" s="4"/>
    </row>
    <row r="900" spans="1:14" ht="15.75" customHeight="1">
      <c r="A900" s="1"/>
      <c r="C900" s="256"/>
      <c r="D900" s="4"/>
      <c r="G900" s="4"/>
      <c r="H900" s="257"/>
      <c r="J900" s="256"/>
      <c r="L900" s="256"/>
      <c r="M900" s="256"/>
      <c r="N900" s="4"/>
    </row>
    <row r="901" spans="1:14" ht="15.75" customHeight="1">
      <c r="A901" s="1"/>
      <c r="C901" s="256"/>
      <c r="D901" s="4"/>
      <c r="G901" s="4"/>
      <c r="H901" s="257"/>
      <c r="J901" s="256"/>
      <c r="L901" s="256"/>
      <c r="M901" s="256"/>
      <c r="N901" s="4"/>
    </row>
    <row r="902" spans="1:14" ht="15.75" customHeight="1">
      <c r="A902" s="1"/>
      <c r="C902" s="256"/>
      <c r="D902" s="4"/>
      <c r="G902" s="4"/>
      <c r="H902" s="257"/>
      <c r="J902" s="256"/>
      <c r="L902" s="256"/>
      <c r="M902" s="256"/>
      <c r="N902" s="4"/>
    </row>
    <row r="903" spans="1:14" ht="15.75" customHeight="1">
      <c r="A903" s="1"/>
      <c r="C903" s="256"/>
      <c r="D903" s="4"/>
      <c r="G903" s="4"/>
      <c r="H903" s="257"/>
      <c r="J903" s="256"/>
      <c r="L903" s="256"/>
      <c r="M903" s="256"/>
      <c r="N903" s="4"/>
    </row>
    <row r="904" spans="1:14" ht="15.75" customHeight="1">
      <c r="A904" s="1"/>
      <c r="C904" s="256"/>
      <c r="D904" s="4"/>
      <c r="G904" s="4"/>
      <c r="H904" s="257"/>
      <c r="J904" s="256"/>
      <c r="L904" s="256"/>
      <c r="M904" s="256"/>
      <c r="N904" s="4"/>
    </row>
    <row r="905" spans="1:14" ht="15.75" customHeight="1">
      <c r="A905" s="1"/>
      <c r="C905" s="256"/>
      <c r="D905" s="4"/>
      <c r="G905" s="4"/>
      <c r="H905" s="257"/>
      <c r="J905" s="256"/>
      <c r="L905" s="256"/>
      <c r="M905" s="256"/>
      <c r="N905" s="4"/>
    </row>
    <row r="906" spans="1:14" ht="15.75" customHeight="1">
      <c r="A906" s="1"/>
      <c r="C906" s="256"/>
      <c r="D906" s="4"/>
      <c r="G906" s="4"/>
      <c r="H906" s="257"/>
      <c r="J906" s="256"/>
      <c r="L906" s="256"/>
      <c r="M906" s="256"/>
      <c r="N906" s="4"/>
    </row>
    <row r="907" spans="1:14" ht="15.75" customHeight="1">
      <c r="A907" s="1"/>
      <c r="C907" s="256"/>
      <c r="D907" s="4"/>
      <c r="G907" s="4"/>
      <c r="H907" s="257"/>
      <c r="J907" s="256"/>
      <c r="L907" s="256"/>
      <c r="M907" s="256"/>
      <c r="N907" s="4"/>
    </row>
    <row r="908" spans="1:14" ht="15.75" customHeight="1">
      <c r="A908" s="1"/>
      <c r="C908" s="256"/>
      <c r="D908" s="4"/>
      <c r="G908" s="4"/>
      <c r="H908" s="257"/>
      <c r="J908" s="256"/>
      <c r="L908" s="256"/>
      <c r="M908" s="256"/>
      <c r="N908" s="4"/>
    </row>
    <row r="909" spans="1:14" ht="15.75" customHeight="1">
      <c r="A909" s="1"/>
      <c r="C909" s="256"/>
      <c r="D909" s="4"/>
      <c r="G909" s="4"/>
      <c r="H909" s="257"/>
      <c r="J909" s="256"/>
      <c r="L909" s="256"/>
      <c r="M909" s="256"/>
      <c r="N909" s="4"/>
    </row>
    <row r="910" spans="1:14" ht="15.75" customHeight="1">
      <c r="A910" s="1"/>
      <c r="C910" s="256"/>
      <c r="D910" s="4"/>
      <c r="G910" s="4"/>
      <c r="H910" s="257"/>
      <c r="J910" s="256"/>
      <c r="L910" s="256"/>
      <c r="M910" s="256"/>
      <c r="N910" s="4"/>
    </row>
    <row r="911" spans="1:14" ht="15.75" customHeight="1">
      <c r="A911" s="1"/>
      <c r="C911" s="256"/>
      <c r="D911" s="4"/>
      <c r="G911" s="4"/>
      <c r="H911" s="257"/>
      <c r="J911" s="256"/>
      <c r="L911" s="256"/>
      <c r="M911" s="256"/>
      <c r="N911" s="4"/>
    </row>
    <row r="912" spans="1:14" ht="15.75" customHeight="1">
      <c r="A912" s="1"/>
      <c r="C912" s="256"/>
      <c r="D912" s="4"/>
      <c r="G912" s="4"/>
      <c r="H912" s="257"/>
      <c r="J912" s="256"/>
      <c r="L912" s="256"/>
      <c r="M912" s="256"/>
      <c r="N912" s="4"/>
    </row>
    <row r="913" spans="1:14" ht="15.75" customHeight="1">
      <c r="A913" s="1"/>
      <c r="C913" s="256"/>
      <c r="D913" s="4"/>
      <c r="G913" s="4"/>
      <c r="H913" s="257"/>
      <c r="J913" s="256"/>
      <c r="L913" s="256"/>
      <c r="M913" s="256"/>
      <c r="N913" s="4"/>
    </row>
    <row r="914" spans="1:14" ht="15.75" customHeight="1">
      <c r="A914" s="1"/>
      <c r="C914" s="256"/>
      <c r="D914" s="4"/>
      <c r="G914" s="4"/>
      <c r="H914" s="257"/>
      <c r="J914" s="256"/>
      <c r="L914" s="256"/>
      <c r="M914" s="256"/>
      <c r="N914" s="4"/>
    </row>
    <row r="915" spans="1:14" ht="15.75" customHeight="1">
      <c r="A915" s="1"/>
      <c r="C915" s="256"/>
      <c r="D915" s="4"/>
      <c r="G915" s="4"/>
      <c r="H915" s="257"/>
      <c r="J915" s="256"/>
      <c r="L915" s="256"/>
      <c r="M915" s="256"/>
      <c r="N915" s="4"/>
    </row>
    <row r="916" spans="1:14" ht="15.75" customHeight="1">
      <c r="A916" s="1"/>
      <c r="C916" s="256"/>
      <c r="D916" s="4"/>
      <c r="G916" s="4"/>
      <c r="H916" s="257"/>
      <c r="J916" s="256"/>
      <c r="L916" s="256"/>
      <c r="M916" s="256"/>
      <c r="N916" s="4"/>
    </row>
    <row r="917" spans="1:14" ht="15.75" customHeight="1">
      <c r="A917" s="1"/>
      <c r="C917" s="256"/>
      <c r="D917" s="4"/>
      <c r="G917" s="4"/>
      <c r="H917" s="257"/>
      <c r="J917" s="256"/>
      <c r="L917" s="256"/>
      <c r="M917" s="256"/>
      <c r="N917" s="4"/>
    </row>
    <row r="918" spans="1:14" ht="15.75" customHeight="1">
      <c r="A918" s="1"/>
      <c r="C918" s="256"/>
      <c r="D918" s="4"/>
      <c r="G918" s="4"/>
      <c r="H918" s="257"/>
      <c r="J918" s="256"/>
      <c r="L918" s="256"/>
      <c r="M918" s="256"/>
      <c r="N918" s="4"/>
    </row>
    <row r="919" spans="1:14" ht="15.75" customHeight="1">
      <c r="A919" s="1"/>
      <c r="C919" s="256"/>
      <c r="D919" s="4"/>
      <c r="G919" s="4"/>
      <c r="H919" s="257"/>
      <c r="J919" s="256"/>
      <c r="L919" s="256"/>
      <c r="M919" s="256"/>
      <c r="N919" s="4"/>
    </row>
    <row r="920" spans="1:14" ht="15.75" customHeight="1">
      <c r="A920" s="1"/>
      <c r="C920" s="256"/>
      <c r="D920" s="4"/>
      <c r="G920" s="4"/>
      <c r="H920" s="257"/>
      <c r="J920" s="256"/>
      <c r="L920" s="256"/>
      <c r="M920" s="256"/>
      <c r="N920" s="4"/>
    </row>
    <row r="921" spans="1:14" ht="15.75" customHeight="1">
      <c r="A921" s="1"/>
      <c r="C921" s="256"/>
      <c r="D921" s="4"/>
      <c r="G921" s="4"/>
      <c r="H921" s="257"/>
      <c r="J921" s="256"/>
      <c r="L921" s="256"/>
      <c r="M921" s="256"/>
      <c r="N921" s="4"/>
    </row>
    <row r="922" spans="1:14" ht="15.75" customHeight="1">
      <c r="A922" s="1"/>
      <c r="C922" s="256"/>
      <c r="D922" s="4"/>
      <c r="G922" s="4"/>
      <c r="H922" s="257"/>
      <c r="J922" s="256"/>
      <c r="L922" s="256"/>
      <c r="M922" s="256"/>
      <c r="N922" s="4"/>
    </row>
    <row r="923" spans="1:14" ht="15.75" customHeight="1">
      <c r="A923" s="1"/>
      <c r="C923" s="256"/>
      <c r="D923" s="4"/>
      <c r="G923" s="4"/>
      <c r="H923" s="257"/>
      <c r="J923" s="256"/>
      <c r="L923" s="256"/>
      <c r="M923" s="256"/>
      <c r="N923" s="4"/>
    </row>
    <row r="924" spans="1:14" ht="15.75" customHeight="1">
      <c r="A924" s="1"/>
      <c r="C924" s="256"/>
      <c r="D924" s="4"/>
      <c r="G924" s="4"/>
      <c r="H924" s="257"/>
      <c r="J924" s="256"/>
      <c r="L924" s="256"/>
      <c r="M924" s="256"/>
      <c r="N924" s="4"/>
    </row>
    <row r="925" spans="1:14" ht="15.75" customHeight="1">
      <c r="A925" s="1"/>
      <c r="C925" s="256"/>
      <c r="D925" s="4"/>
      <c r="G925" s="4"/>
      <c r="H925" s="257"/>
      <c r="J925" s="256"/>
      <c r="L925" s="256"/>
      <c r="M925" s="256"/>
      <c r="N925" s="4"/>
    </row>
    <row r="926" spans="1:14" ht="15.75" customHeight="1">
      <c r="A926" s="1"/>
      <c r="C926" s="256"/>
      <c r="D926" s="4"/>
      <c r="G926" s="4"/>
      <c r="H926" s="257"/>
      <c r="J926" s="256"/>
      <c r="L926" s="256"/>
      <c r="M926" s="256"/>
      <c r="N926" s="4"/>
    </row>
    <row r="927" spans="1:14" ht="15.75" customHeight="1">
      <c r="A927" s="1"/>
      <c r="C927" s="256"/>
      <c r="D927" s="4"/>
      <c r="G927" s="4"/>
      <c r="H927" s="257"/>
      <c r="J927" s="256"/>
      <c r="L927" s="256"/>
      <c r="M927" s="256"/>
      <c r="N927" s="4"/>
    </row>
    <row r="928" spans="1:14" ht="15.75" customHeight="1">
      <c r="A928" s="1"/>
      <c r="C928" s="256"/>
      <c r="D928" s="4"/>
      <c r="G928" s="4"/>
      <c r="H928" s="257"/>
      <c r="J928" s="256"/>
      <c r="L928" s="256"/>
      <c r="M928" s="256"/>
      <c r="N928" s="4"/>
    </row>
    <row r="929" spans="1:14" ht="15.75" customHeight="1">
      <c r="A929" s="1"/>
      <c r="C929" s="256"/>
      <c r="D929" s="4"/>
      <c r="G929" s="4"/>
      <c r="H929" s="257"/>
      <c r="J929" s="256"/>
      <c r="L929" s="256"/>
      <c r="M929" s="256"/>
      <c r="N929" s="4"/>
    </row>
    <row r="930" spans="1:14" ht="15.75" customHeight="1">
      <c r="A930" s="1"/>
      <c r="C930" s="256"/>
      <c r="D930" s="4"/>
      <c r="G930" s="4"/>
      <c r="H930" s="257"/>
      <c r="J930" s="256"/>
      <c r="L930" s="256"/>
      <c r="M930" s="256"/>
      <c r="N930" s="4"/>
    </row>
    <row r="931" spans="1:14" ht="15.75" customHeight="1">
      <c r="A931" s="1"/>
      <c r="C931" s="256"/>
      <c r="D931" s="4"/>
      <c r="G931" s="4"/>
      <c r="H931" s="257"/>
      <c r="J931" s="256"/>
      <c r="L931" s="256"/>
      <c r="M931" s="256"/>
      <c r="N931" s="4"/>
    </row>
    <row r="932" spans="1:14" ht="15.75" customHeight="1">
      <c r="A932" s="1"/>
      <c r="C932" s="256"/>
      <c r="D932" s="4"/>
      <c r="G932" s="4"/>
      <c r="H932" s="257"/>
      <c r="J932" s="256"/>
      <c r="L932" s="256"/>
      <c r="M932" s="256"/>
      <c r="N932" s="4"/>
    </row>
    <row r="933" spans="1:14" ht="15.75" customHeight="1">
      <c r="A933" s="1"/>
      <c r="C933" s="256"/>
      <c r="D933" s="4"/>
      <c r="G933" s="4"/>
      <c r="H933" s="257"/>
      <c r="J933" s="256"/>
      <c r="L933" s="256"/>
      <c r="M933" s="256"/>
      <c r="N933" s="4"/>
    </row>
    <row r="934" spans="1:14" ht="15.75" customHeight="1">
      <c r="A934" s="1"/>
      <c r="C934" s="256"/>
      <c r="D934" s="4"/>
      <c r="G934" s="4"/>
      <c r="H934" s="257"/>
      <c r="J934" s="256"/>
      <c r="L934" s="256"/>
      <c r="M934" s="256"/>
      <c r="N934" s="4"/>
    </row>
    <row r="935" spans="1:14" ht="15.75" customHeight="1">
      <c r="A935" s="1"/>
      <c r="C935" s="256"/>
      <c r="D935" s="4"/>
      <c r="G935" s="4"/>
      <c r="H935" s="257"/>
      <c r="J935" s="256"/>
      <c r="L935" s="256"/>
      <c r="M935" s="256"/>
      <c r="N935" s="4"/>
    </row>
    <row r="936" spans="1:14" ht="15.75" customHeight="1">
      <c r="A936" s="1"/>
      <c r="C936" s="256"/>
      <c r="D936" s="4"/>
      <c r="G936" s="4"/>
      <c r="H936" s="257"/>
      <c r="J936" s="256"/>
      <c r="L936" s="256"/>
      <c r="M936" s="256"/>
      <c r="N936" s="4"/>
    </row>
    <row r="937" spans="1:14" ht="15.75" customHeight="1">
      <c r="A937" s="1"/>
      <c r="C937" s="256"/>
      <c r="D937" s="4"/>
      <c r="G937" s="4"/>
      <c r="H937" s="257"/>
      <c r="J937" s="256"/>
      <c r="L937" s="256"/>
      <c r="M937" s="256"/>
      <c r="N937" s="4"/>
    </row>
    <row r="938" spans="1:14" ht="15.75" customHeight="1">
      <c r="A938" s="1"/>
      <c r="C938" s="256"/>
      <c r="D938" s="4"/>
      <c r="G938" s="4"/>
      <c r="H938" s="257"/>
      <c r="J938" s="256"/>
      <c r="L938" s="256"/>
      <c r="M938" s="256"/>
      <c r="N938" s="4"/>
    </row>
    <row r="939" spans="1:14" ht="15.75" customHeight="1">
      <c r="A939" s="1"/>
      <c r="C939" s="256"/>
      <c r="D939" s="4"/>
      <c r="G939" s="4"/>
      <c r="H939" s="257"/>
      <c r="J939" s="256"/>
      <c r="L939" s="256"/>
      <c r="M939" s="256"/>
      <c r="N939" s="4"/>
    </row>
    <row r="940" spans="1:14" ht="15.75" customHeight="1">
      <c r="A940" s="1"/>
      <c r="C940" s="256"/>
      <c r="D940" s="4"/>
      <c r="G940" s="4"/>
      <c r="H940" s="257"/>
      <c r="J940" s="256"/>
      <c r="L940" s="256"/>
      <c r="M940" s="256"/>
      <c r="N940" s="4"/>
    </row>
    <row r="941" spans="1:14" ht="15.75" customHeight="1">
      <c r="A941" s="1"/>
      <c r="C941" s="256"/>
      <c r="D941" s="4"/>
      <c r="G941" s="4"/>
      <c r="H941" s="257"/>
      <c r="J941" s="256"/>
      <c r="L941" s="256"/>
      <c r="M941" s="256"/>
      <c r="N941" s="4"/>
    </row>
    <row r="942" spans="1:14" ht="15.75" customHeight="1">
      <c r="A942" s="1"/>
      <c r="C942" s="256"/>
      <c r="D942" s="4"/>
      <c r="G942" s="4"/>
      <c r="H942" s="257"/>
      <c r="J942" s="256"/>
      <c r="L942" s="256"/>
      <c r="M942" s="256"/>
      <c r="N942" s="4"/>
    </row>
    <row r="943" spans="1:14" ht="15.75" customHeight="1">
      <c r="A943" s="1"/>
      <c r="C943" s="256"/>
      <c r="D943" s="4"/>
      <c r="G943" s="4"/>
      <c r="H943" s="257"/>
      <c r="J943" s="256"/>
      <c r="L943" s="256"/>
      <c r="M943" s="256"/>
      <c r="N943" s="4"/>
    </row>
    <row r="944" spans="1:14" ht="15.75" customHeight="1">
      <c r="A944" s="1"/>
      <c r="C944" s="256"/>
      <c r="D944" s="4"/>
      <c r="G944" s="4"/>
      <c r="H944" s="257"/>
      <c r="J944" s="256"/>
      <c r="L944" s="256"/>
      <c r="M944" s="256"/>
      <c r="N944" s="4"/>
    </row>
    <row r="945" spans="1:14" ht="15.75" customHeight="1">
      <c r="A945" s="1"/>
      <c r="C945" s="256"/>
      <c r="D945" s="4"/>
      <c r="G945" s="4"/>
      <c r="H945" s="257"/>
      <c r="J945" s="256"/>
      <c r="L945" s="256"/>
      <c r="M945" s="256"/>
      <c r="N945" s="4"/>
    </row>
    <row r="946" spans="1:14" ht="15.75" customHeight="1">
      <c r="A946" s="1"/>
      <c r="C946" s="256"/>
      <c r="D946" s="4"/>
      <c r="G946" s="4"/>
      <c r="H946" s="257"/>
      <c r="J946" s="256"/>
      <c r="L946" s="256"/>
      <c r="M946" s="256"/>
      <c r="N946" s="4"/>
    </row>
    <row r="947" spans="1:14" ht="15.75" customHeight="1">
      <c r="A947" s="1"/>
      <c r="C947" s="256"/>
      <c r="D947" s="4"/>
      <c r="G947" s="4"/>
      <c r="H947" s="257"/>
      <c r="J947" s="256"/>
      <c r="L947" s="256"/>
      <c r="M947" s="256"/>
      <c r="N947" s="4"/>
    </row>
    <row r="948" spans="1:14" ht="15.75" customHeight="1">
      <c r="A948" s="1"/>
      <c r="C948" s="256"/>
      <c r="D948" s="4"/>
      <c r="G948" s="4"/>
      <c r="H948" s="257"/>
      <c r="J948" s="256"/>
      <c r="L948" s="256"/>
      <c r="M948" s="256"/>
      <c r="N948" s="4"/>
    </row>
    <row r="949" spans="1:14" ht="15.75" customHeight="1">
      <c r="A949" s="1"/>
      <c r="C949" s="256"/>
      <c r="D949" s="4"/>
      <c r="G949" s="4"/>
      <c r="H949" s="257"/>
      <c r="J949" s="256"/>
      <c r="L949" s="256"/>
      <c r="M949" s="256"/>
      <c r="N949" s="4"/>
    </row>
    <row r="950" spans="1:14" ht="15.75" customHeight="1">
      <c r="A950" s="1"/>
      <c r="C950" s="256"/>
      <c r="D950" s="4"/>
      <c r="G950" s="4"/>
      <c r="H950" s="257"/>
      <c r="J950" s="256"/>
      <c r="L950" s="256"/>
      <c r="M950" s="256"/>
      <c r="N950" s="4"/>
    </row>
    <row r="951" spans="1:14" ht="15.75" customHeight="1">
      <c r="A951" s="1"/>
      <c r="C951" s="256"/>
      <c r="D951" s="4"/>
      <c r="G951" s="4"/>
      <c r="H951" s="257"/>
      <c r="J951" s="256"/>
      <c r="L951" s="256"/>
      <c r="M951" s="256"/>
      <c r="N951" s="4"/>
    </row>
    <row r="952" spans="1:14" ht="15.75" customHeight="1">
      <c r="A952" s="1"/>
      <c r="C952" s="256"/>
      <c r="D952" s="4"/>
      <c r="G952" s="4"/>
      <c r="H952" s="257"/>
      <c r="J952" s="256"/>
      <c r="L952" s="256"/>
      <c r="M952" s="256"/>
      <c r="N952" s="4"/>
    </row>
    <row r="953" spans="1:14" ht="15.75" customHeight="1">
      <c r="A953" s="1"/>
      <c r="C953" s="256"/>
      <c r="D953" s="4"/>
      <c r="G953" s="4"/>
      <c r="H953" s="257"/>
      <c r="J953" s="256"/>
      <c r="L953" s="256"/>
      <c r="M953" s="256"/>
      <c r="N953" s="4"/>
    </row>
    <row r="954" spans="1:14" ht="15.75" customHeight="1">
      <c r="A954" s="1"/>
      <c r="C954" s="256"/>
      <c r="D954" s="4"/>
      <c r="G954" s="4"/>
      <c r="H954" s="257"/>
      <c r="J954" s="256"/>
      <c r="L954" s="256"/>
      <c r="M954" s="256"/>
      <c r="N954" s="4"/>
    </row>
    <row r="955" spans="1:14" ht="15.75" customHeight="1">
      <c r="A955" s="1"/>
      <c r="C955" s="256"/>
      <c r="D955" s="4"/>
      <c r="G955" s="4"/>
      <c r="H955" s="257"/>
      <c r="J955" s="256"/>
      <c r="L955" s="256"/>
      <c r="M955" s="256"/>
      <c r="N955" s="4"/>
    </row>
    <row r="956" spans="1:14" ht="15.75" customHeight="1">
      <c r="A956" s="1"/>
      <c r="C956" s="256"/>
      <c r="D956" s="4"/>
      <c r="G956" s="4"/>
      <c r="H956" s="257"/>
      <c r="J956" s="256"/>
      <c r="L956" s="256"/>
      <c r="M956" s="256"/>
      <c r="N956" s="4"/>
    </row>
    <row r="957" spans="1:14" ht="15.75" customHeight="1">
      <c r="A957" s="1"/>
      <c r="C957" s="256"/>
      <c r="D957" s="4"/>
      <c r="G957" s="4"/>
      <c r="H957" s="257"/>
      <c r="J957" s="256"/>
      <c r="L957" s="256"/>
      <c r="M957" s="256"/>
      <c r="N957" s="4"/>
    </row>
    <row r="958" spans="1:14" ht="15.75" customHeight="1">
      <c r="A958" s="1"/>
      <c r="C958" s="256"/>
      <c r="D958" s="4"/>
      <c r="G958" s="4"/>
      <c r="H958" s="257"/>
      <c r="J958" s="256"/>
      <c r="L958" s="256"/>
      <c r="M958" s="256"/>
      <c r="N958" s="4"/>
    </row>
    <row r="959" spans="1:14" ht="15.75" customHeight="1">
      <c r="A959" s="1"/>
      <c r="C959" s="256"/>
      <c r="D959" s="4"/>
      <c r="G959" s="4"/>
      <c r="H959" s="257"/>
      <c r="J959" s="256"/>
      <c r="L959" s="256"/>
      <c r="M959" s="256"/>
      <c r="N959" s="4"/>
    </row>
    <row r="960" spans="1:14" ht="15.75" customHeight="1">
      <c r="A960" s="1"/>
      <c r="C960" s="256"/>
      <c r="D960" s="4"/>
      <c r="G960" s="4"/>
      <c r="H960" s="257"/>
      <c r="J960" s="256"/>
      <c r="L960" s="256"/>
      <c r="M960" s="256"/>
      <c r="N960" s="4"/>
    </row>
    <row r="961" spans="1:14" ht="15.75" customHeight="1">
      <c r="A961" s="1"/>
      <c r="C961" s="256"/>
      <c r="D961" s="4"/>
      <c r="G961" s="4"/>
      <c r="H961" s="257"/>
      <c r="J961" s="256"/>
      <c r="L961" s="256"/>
      <c r="M961" s="256"/>
      <c r="N961" s="4"/>
    </row>
    <row r="962" spans="1:14" ht="15.75" customHeight="1">
      <c r="A962" s="1"/>
      <c r="C962" s="256"/>
      <c r="D962" s="4"/>
      <c r="G962" s="4"/>
      <c r="H962" s="257"/>
      <c r="J962" s="256"/>
      <c r="L962" s="256"/>
      <c r="M962" s="256"/>
      <c r="N962" s="4"/>
    </row>
    <row r="963" spans="1:14" ht="15.75" customHeight="1">
      <c r="A963" s="1"/>
      <c r="C963" s="256"/>
      <c r="D963" s="4"/>
      <c r="G963" s="4"/>
      <c r="H963" s="257"/>
      <c r="J963" s="256"/>
      <c r="L963" s="256"/>
      <c r="M963" s="256"/>
      <c r="N963" s="4"/>
    </row>
    <row r="964" spans="1:14" ht="15.75" customHeight="1">
      <c r="A964" s="1"/>
      <c r="C964" s="256"/>
      <c r="D964" s="4"/>
      <c r="G964" s="4"/>
      <c r="H964" s="257"/>
      <c r="J964" s="256"/>
      <c r="L964" s="256"/>
      <c r="M964" s="256"/>
      <c r="N964" s="4"/>
    </row>
    <row r="965" spans="1:14" ht="15.75" customHeight="1">
      <c r="A965" s="1"/>
      <c r="C965" s="256"/>
      <c r="D965" s="4"/>
      <c r="G965" s="4"/>
      <c r="H965" s="257"/>
      <c r="J965" s="256"/>
      <c r="L965" s="256"/>
      <c r="M965" s="256"/>
      <c r="N965" s="4"/>
    </row>
    <row r="966" spans="1:14" ht="15.75" customHeight="1">
      <c r="A966" s="1"/>
      <c r="C966" s="256"/>
      <c r="D966" s="4"/>
      <c r="G966" s="4"/>
      <c r="H966" s="257"/>
      <c r="J966" s="256"/>
      <c r="L966" s="256"/>
      <c r="M966" s="256"/>
      <c r="N966" s="4"/>
    </row>
    <row r="967" spans="1:14" ht="15.75" customHeight="1">
      <c r="A967" s="1"/>
      <c r="C967" s="256"/>
      <c r="D967" s="4"/>
      <c r="G967" s="4"/>
      <c r="H967" s="257"/>
      <c r="J967" s="256"/>
      <c r="L967" s="256"/>
      <c r="M967" s="256"/>
      <c r="N967" s="4"/>
    </row>
    <row r="968" spans="1:14" ht="15.75" customHeight="1">
      <c r="A968" s="1"/>
      <c r="C968" s="256"/>
      <c r="D968" s="4"/>
      <c r="G968" s="4"/>
      <c r="H968" s="257"/>
      <c r="J968" s="256"/>
      <c r="L968" s="256"/>
      <c r="M968" s="256"/>
      <c r="N968" s="4"/>
    </row>
    <row r="969" spans="1:14" ht="15.75" customHeight="1">
      <c r="A969" s="1"/>
      <c r="C969" s="256"/>
      <c r="D969" s="4"/>
      <c r="G969" s="4"/>
      <c r="H969" s="257"/>
      <c r="J969" s="256"/>
      <c r="L969" s="256"/>
      <c r="M969" s="256"/>
      <c r="N969" s="4"/>
    </row>
    <row r="970" spans="1:14" ht="15.75" customHeight="1">
      <c r="A970" s="1"/>
      <c r="C970" s="256"/>
      <c r="D970" s="4"/>
      <c r="G970" s="4"/>
      <c r="H970" s="257"/>
      <c r="J970" s="256"/>
      <c r="L970" s="256"/>
      <c r="M970" s="256"/>
      <c r="N970" s="4"/>
    </row>
    <row r="971" spans="1:14" ht="15.75" customHeight="1">
      <c r="A971" s="1"/>
      <c r="C971" s="256"/>
      <c r="D971" s="4"/>
      <c r="G971" s="4"/>
      <c r="H971" s="257"/>
      <c r="J971" s="256"/>
      <c r="L971" s="256"/>
      <c r="M971" s="256"/>
      <c r="N971" s="4"/>
    </row>
    <row r="972" spans="1:14" ht="15.75" customHeight="1">
      <c r="A972" s="1"/>
      <c r="C972" s="256"/>
      <c r="D972" s="4"/>
      <c r="G972" s="4"/>
      <c r="H972" s="257"/>
      <c r="J972" s="256"/>
      <c r="L972" s="256"/>
      <c r="M972" s="256"/>
      <c r="N972" s="4"/>
    </row>
    <row r="973" spans="1:14" ht="15.75" customHeight="1">
      <c r="A973" s="1"/>
      <c r="C973" s="256"/>
      <c r="D973" s="4"/>
      <c r="G973" s="4"/>
      <c r="H973" s="257"/>
      <c r="J973" s="256"/>
      <c r="L973" s="256"/>
      <c r="M973" s="256"/>
      <c r="N973" s="4"/>
    </row>
    <row r="974" spans="1:14" ht="15.75" customHeight="1">
      <c r="A974" s="1"/>
      <c r="C974" s="256"/>
      <c r="D974" s="4"/>
      <c r="G974" s="4"/>
      <c r="H974" s="257"/>
      <c r="J974" s="256"/>
      <c r="L974" s="256"/>
      <c r="M974" s="256"/>
      <c r="N974" s="4"/>
    </row>
    <row r="975" spans="1:14" ht="15.75" customHeight="1">
      <c r="A975" s="1"/>
      <c r="C975" s="256"/>
      <c r="D975" s="4"/>
      <c r="G975" s="4"/>
      <c r="H975" s="257"/>
      <c r="J975" s="256"/>
      <c r="L975" s="256"/>
      <c r="M975" s="256"/>
      <c r="N975" s="4"/>
    </row>
    <row r="976" spans="1:14" ht="15.75" customHeight="1">
      <c r="A976" s="1"/>
      <c r="C976" s="256"/>
      <c r="D976" s="4"/>
      <c r="G976" s="4"/>
      <c r="H976" s="257"/>
      <c r="J976" s="256"/>
      <c r="L976" s="256"/>
      <c r="M976" s="256"/>
      <c r="N976" s="4"/>
    </row>
    <row r="977" spans="1:14" ht="15.75" customHeight="1">
      <c r="A977" s="1"/>
      <c r="C977" s="256"/>
      <c r="D977" s="4"/>
      <c r="G977" s="4"/>
      <c r="H977" s="257"/>
      <c r="J977" s="256"/>
      <c r="L977" s="256"/>
      <c r="M977" s="256"/>
      <c r="N977" s="4"/>
    </row>
    <row r="978" spans="1:14" ht="15.75" customHeight="1">
      <c r="A978" s="1"/>
      <c r="C978" s="256"/>
      <c r="D978" s="4"/>
      <c r="G978" s="4"/>
      <c r="H978" s="257"/>
      <c r="J978" s="256"/>
      <c r="L978" s="256"/>
      <c r="M978" s="256"/>
      <c r="N978" s="4"/>
    </row>
    <row r="979" spans="1:14" ht="15.75" customHeight="1">
      <c r="A979" s="1"/>
      <c r="C979" s="256"/>
      <c r="D979" s="4"/>
      <c r="G979" s="4"/>
      <c r="H979" s="257"/>
      <c r="J979" s="256"/>
      <c r="L979" s="256"/>
      <c r="M979" s="256"/>
      <c r="N979" s="4"/>
    </row>
    <row r="980" spans="1:14" ht="15.75" customHeight="1">
      <c r="A980" s="1"/>
      <c r="C980" s="256"/>
      <c r="D980" s="4"/>
      <c r="G980" s="4"/>
      <c r="H980" s="257"/>
      <c r="J980" s="256"/>
      <c r="L980" s="256"/>
      <c r="M980" s="256"/>
      <c r="N980" s="4"/>
    </row>
    <row r="981" spans="1:14" ht="15.75" customHeight="1">
      <c r="A981" s="1"/>
      <c r="C981" s="256"/>
      <c r="D981" s="4"/>
      <c r="G981" s="4"/>
      <c r="H981" s="257"/>
      <c r="J981" s="256"/>
      <c r="L981" s="256"/>
      <c r="M981" s="256"/>
      <c r="N981" s="4"/>
    </row>
    <row r="982" spans="1:14" ht="15.75" customHeight="1">
      <c r="A982" s="1"/>
      <c r="C982" s="256"/>
      <c r="D982" s="4"/>
      <c r="G982" s="4"/>
      <c r="H982" s="257"/>
      <c r="J982" s="256"/>
      <c r="L982" s="256"/>
      <c r="M982" s="256"/>
      <c r="N982" s="4"/>
    </row>
    <row r="983" spans="1:14" ht="15.75" customHeight="1">
      <c r="A983" s="1"/>
      <c r="C983" s="256"/>
      <c r="D983" s="4"/>
      <c r="G983" s="4"/>
      <c r="H983" s="257"/>
      <c r="J983" s="256"/>
      <c r="L983" s="256"/>
      <c r="M983" s="256"/>
      <c r="N983" s="4"/>
    </row>
    <row r="984" spans="1:14" ht="15.75" customHeight="1">
      <c r="A984" s="1"/>
      <c r="C984" s="256"/>
      <c r="D984" s="4"/>
      <c r="G984" s="4"/>
      <c r="H984" s="257"/>
      <c r="J984" s="256"/>
      <c r="L984" s="256"/>
      <c r="M984" s="256"/>
      <c r="N984" s="4"/>
    </row>
    <row r="985" spans="1:14" ht="15.75" customHeight="1">
      <c r="A985" s="1"/>
      <c r="C985" s="256"/>
      <c r="D985" s="4"/>
      <c r="G985" s="4"/>
      <c r="H985" s="257"/>
      <c r="J985" s="256"/>
      <c r="L985" s="256"/>
      <c r="M985" s="256"/>
      <c r="N985" s="4"/>
    </row>
    <row r="986" spans="1:14" ht="15.75" customHeight="1">
      <c r="A986" s="1"/>
      <c r="C986" s="256"/>
      <c r="D986" s="4"/>
      <c r="G986" s="4"/>
      <c r="H986" s="257"/>
      <c r="J986" s="256"/>
      <c r="L986" s="256"/>
      <c r="M986" s="256"/>
      <c r="N986" s="4"/>
    </row>
    <row r="987" spans="1:14" ht="15.75" customHeight="1">
      <c r="A987" s="1"/>
      <c r="C987" s="256"/>
      <c r="D987" s="4"/>
      <c r="G987" s="4"/>
      <c r="H987" s="257"/>
      <c r="J987" s="256"/>
      <c r="L987" s="256"/>
      <c r="M987" s="256"/>
      <c r="N987" s="4"/>
    </row>
    <row r="988" spans="1:14" ht="15.75" customHeight="1">
      <c r="A988" s="1"/>
      <c r="C988" s="256"/>
      <c r="D988" s="4"/>
      <c r="G988" s="4"/>
      <c r="H988" s="257"/>
      <c r="J988" s="256"/>
      <c r="L988" s="256"/>
      <c r="M988" s="256"/>
      <c r="N988" s="4"/>
    </row>
    <row r="989" spans="1:14" ht="15.75" customHeight="1">
      <c r="A989" s="1"/>
      <c r="C989" s="256"/>
      <c r="D989" s="4"/>
      <c r="G989" s="4"/>
      <c r="H989" s="257"/>
      <c r="J989" s="256"/>
      <c r="L989" s="256"/>
      <c r="M989" s="256"/>
      <c r="N989" s="4"/>
    </row>
    <row r="990" spans="1:14" ht="15.75" customHeight="1">
      <c r="A990" s="1"/>
      <c r="C990" s="256"/>
      <c r="D990" s="4"/>
      <c r="G990" s="4"/>
      <c r="H990" s="257"/>
      <c r="J990" s="256"/>
      <c r="L990" s="256"/>
      <c r="M990" s="256"/>
      <c r="N990" s="4"/>
    </row>
    <row r="991" spans="1:14" ht="15.75" customHeight="1">
      <c r="A991" s="1"/>
      <c r="C991" s="256"/>
      <c r="D991" s="4"/>
      <c r="G991" s="4"/>
      <c r="H991" s="257"/>
      <c r="J991" s="256"/>
      <c r="L991" s="256"/>
      <c r="M991" s="256"/>
      <c r="N991" s="4"/>
    </row>
    <row r="992" spans="1:14" ht="15.75" customHeight="1">
      <c r="A992" s="1"/>
      <c r="C992" s="256"/>
      <c r="D992" s="4"/>
      <c r="G992" s="4"/>
      <c r="H992" s="257"/>
      <c r="J992" s="256"/>
      <c r="L992" s="256"/>
      <c r="M992" s="256"/>
      <c r="N992" s="4"/>
    </row>
    <row r="993" spans="1:14" ht="15.75" customHeight="1">
      <c r="A993" s="1"/>
      <c r="C993" s="256"/>
      <c r="D993" s="4"/>
      <c r="G993" s="4"/>
      <c r="H993" s="257"/>
      <c r="J993" s="256"/>
      <c r="L993" s="256"/>
      <c r="M993" s="256"/>
      <c r="N993" s="4"/>
    </row>
    <row r="994" spans="1:14" ht="15.75" customHeight="1">
      <c r="A994" s="1"/>
      <c r="C994" s="256"/>
      <c r="D994" s="4"/>
      <c r="G994" s="4"/>
      <c r="H994" s="257"/>
      <c r="J994" s="256"/>
      <c r="L994" s="256"/>
      <c r="M994" s="256"/>
      <c r="N994" s="4"/>
    </row>
    <row r="995" spans="1:14" ht="15.75" customHeight="1">
      <c r="A995" s="1"/>
      <c r="C995" s="256"/>
      <c r="D995" s="4"/>
      <c r="G995" s="4"/>
      <c r="H995" s="257"/>
      <c r="J995" s="256"/>
      <c r="L995" s="256"/>
      <c r="M995" s="256"/>
      <c r="N995" s="4"/>
    </row>
    <row r="996" spans="1:14" ht="15.75" customHeight="1">
      <c r="A996" s="1"/>
      <c r="C996" s="256"/>
      <c r="D996" s="4"/>
      <c r="G996" s="4"/>
      <c r="H996" s="257"/>
      <c r="J996" s="256"/>
      <c r="L996" s="256"/>
      <c r="M996" s="256"/>
      <c r="N996" s="4"/>
    </row>
    <row r="997" spans="1:14" ht="15.75" customHeight="1">
      <c r="A997" s="1"/>
      <c r="C997" s="256"/>
      <c r="D997" s="4"/>
      <c r="G997" s="4"/>
      <c r="H997" s="257"/>
      <c r="J997" s="256"/>
      <c r="L997" s="256"/>
      <c r="M997" s="256"/>
      <c r="N997" s="4"/>
    </row>
    <row r="998" spans="1:14" ht="15.75" customHeight="1">
      <c r="A998" s="1"/>
      <c r="C998" s="256"/>
      <c r="D998" s="4"/>
      <c r="G998" s="4"/>
      <c r="H998" s="257"/>
      <c r="J998" s="256"/>
      <c r="L998" s="256"/>
      <c r="M998" s="256"/>
      <c r="N998" s="4"/>
    </row>
    <row r="999" spans="1:14" ht="15.75" customHeight="1">
      <c r="A999" s="1"/>
      <c r="C999" s="256"/>
      <c r="D999" s="4"/>
      <c r="G999" s="4"/>
      <c r="H999" s="257"/>
      <c r="J999" s="256"/>
      <c r="L999" s="256"/>
      <c r="M999" s="256"/>
      <c r="N999" s="4"/>
    </row>
    <row r="1000" spans="1:14" ht="15.75" customHeight="1">
      <c r="A1000" s="1"/>
      <c r="C1000" s="256"/>
      <c r="D1000" s="4"/>
      <c r="G1000" s="4"/>
      <c r="H1000" s="257"/>
      <c r="J1000" s="256"/>
      <c r="L1000" s="256"/>
      <c r="M1000" s="256"/>
      <c r="N1000" s="4"/>
    </row>
    <row r="1001" spans="1:14" ht="15.75" customHeight="1">
      <c r="A1001" s="1"/>
      <c r="C1001" s="256"/>
      <c r="D1001" s="4"/>
      <c r="G1001" s="4"/>
      <c r="H1001" s="257"/>
      <c r="J1001" s="256"/>
      <c r="L1001" s="256"/>
      <c r="M1001" s="256"/>
      <c r="N1001" s="4"/>
    </row>
    <row r="1002" spans="1:14" ht="15.75" customHeight="1">
      <c r="A1002" s="1"/>
      <c r="C1002" s="256"/>
      <c r="D1002" s="4"/>
      <c r="G1002" s="4"/>
      <c r="H1002" s="257"/>
      <c r="J1002" s="256"/>
      <c r="L1002" s="256"/>
      <c r="M1002" s="256"/>
      <c r="N1002" s="4"/>
    </row>
    <row r="1003" spans="1:14" ht="15.75" customHeight="1">
      <c r="A1003" s="1"/>
      <c r="C1003" s="256"/>
      <c r="D1003" s="4"/>
      <c r="G1003" s="4"/>
      <c r="H1003" s="257"/>
      <c r="J1003" s="256"/>
      <c r="L1003" s="256"/>
      <c r="M1003" s="256"/>
      <c r="N1003" s="4"/>
    </row>
    <row r="1004" spans="1:14" ht="15.75" customHeight="1">
      <c r="A1004" s="1"/>
      <c r="C1004" s="256"/>
      <c r="D1004" s="4"/>
      <c r="G1004" s="4"/>
      <c r="H1004" s="257"/>
      <c r="J1004" s="256"/>
      <c r="L1004" s="256"/>
      <c r="M1004" s="256"/>
      <c r="N1004" s="4"/>
    </row>
    <row r="1005" spans="1:14" ht="15.75" customHeight="1">
      <c r="A1005" s="1"/>
      <c r="C1005" s="256"/>
      <c r="D1005" s="4"/>
      <c r="G1005" s="4"/>
      <c r="H1005" s="257"/>
      <c r="J1005" s="256"/>
      <c r="L1005" s="256"/>
      <c r="M1005" s="256"/>
      <c r="N1005" s="4"/>
    </row>
    <row r="1006" spans="1:14" ht="15.75" customHeight="1">
      <c r="A1006" s="1"/>
      <c r="C1006" s="256"/>
      <c r="D1006" s="4"/>
      <c r="G1006" s="4"/>
      <c r="H1006" s="257"/>
      <c r="J1006" s="256"/>
      <c r="L1006" s="256"/>
      <c r="M1006" s="256"/>
      <c r="N1006" s="4"/>
    </row>
    <row r="1007" spans="1:14" ht="15.75" customHeight="1">
      <c r="A1007" s="1"/>
      <c r="C1007" s="256"/>
      <c r="D1007" s="4"/>
      <c r="G1007" s="4"/>
      <c r="H1007" s="257"/>
      <c r="J1007" s="256"/>
      <c r="L1007" s="256"/>
      <c r="M1007" s="256"/>
      <c r="N1007" s="4"/>
    </row>
    <row r="1008" spans="1:14" ht="15.75" customHeight="1">
      <c r="A1008" s="1"/>
      <c r="C1008" s="256"/>
      <c r="D1008" s="4"/>
      <c r="G1008" s="4"/>
      <c r="H1008" s="257"/>
      <c r="J1008" s="256"/>
      <c r="L1008" s="256"/>
      <c r="M1008" s="256"/>
      <c r="N1008" s="4"/>
    </row>
  </sheetData>
  <mergeCells count="8">
    <mergeCell ref="B7:B8"/>
    <mergeCell ref="C7:C8"/>
    <mergeCell ref="E7:E8"/>
    <mergeCell ref="G7:G8"/>
    <mergeCell ref="X8:X9"/>
    <mergeCell ref="P9:Q9"/>
    <mergeCell ref="R9:S9"/>
    <mergeCell ref="U9:V9"/>
  </mergeCells>
  <printOptions horizontalCentered="1"/>
  <pageMargins left="0.25" right="0.25" top="0.75" bottom="0.75" header="0" footer="0"/>
  <pageSetup orientation="landscape"/>
  <headerFooter>
    <oddHeader>&amp;C&amp;"Calibri"&amp;10&amp;K000000 USAGE INTERNE - INTERN GEBRUIK&amp;1#_x000D_</oddHeader>
  </headerFooter>
  <colBreaks count="1" manualBreakCount="1">
    <brk id="22" man="1"/>
  </colBreaks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BeArchived xmlns="48b0ec71-3dc6-42dc-8aaf-964cfe9da525" xsi:nil="true"/>
    <TaxCatchAll xmlns="48b0ec71-3dc6-42dc-8aaf-964cfe9da525" xsi:nil="true"/>
    <p5e7a70900b24fdf9bcfb9b5fc846c60 xmlns="48b0ec71-3dc6-42dc-8aaf-964cfe9da525">
      <Terms xmlns="http://schemas.microsoft.com/office/infopath/2007/PartnerControls"/>
    </p5e7a70900b24fdf9bcfb9b5fc846c6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FBFA0C2781934EB068A8F18D2795C0" ma:contentTypeVersion="15" ma:contentTypeDescription="Create a new document." ma:contentTypeScope="" ma:versionID="a98c95cff7be0b8caac9a7574a1c1f82">
  <xsd:schema xmlns:xsd="http://www.w3.org/2001/XMLSchema" xmlns:xs="http://www.w3.org/2001/XMLSchema" xmlns:p="http://schemas.microsoft.com/office/2006/metadata/properties" xmlns:ns2="48b0ec71-3dc6-42dc-8aaf-964cfe9da525" xmlns:ns3="a915e0fd-d18a-4510-a6ce-41bcd6a20872" targetNamespace="http://schemas.microsoft.com/office/2006/metadata/properties" ma:root="true" ma:fieldsID="ae0e37c24f0f3d2672c7b4dad7381496" ns2:_="" ns3:_="">
    <xsd:import namespace="48b0ec71-3dc6-42dc-8aaf-964cfe9da525"/>
    <xsd:import namespace="a915e0fd-d18a-4510-a6ce-41bcd6a20872"/>
    <xsd:element name="properties">
      <xsd:complexType>
        <xsd:sequence>
          <xsd:element name="documentManagement">
            <xsd:complexType>
              <xsd:all>
                <xsd:element ref="ns2:p5e7a70900b24fdf9bcfb9b5fc846c60" minOccurs="0"/>
                <xsd:element ref="ns2:TaxCatchAll" minOccurs="0"/>
                <xsd:element ref="ns2:TaxCatchAllLabel" minOccurs="0"/>
                <xsd:element ref="ns2:ToBeArchive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b0ec71-3dc6-42dc-8aaf-964cfe9da525" elementFormDefault="qualified">
    <xsd:import namespace="http://schemas.microsoft.com/office/2006/documentManagement/types"/>
    <xsd:import namespace="http://schemas.microsoft.com/office/infopath/2007/PartnerControls"/>
    <xsd:element name="p5e7a70900b24fdf9bcfb9b5fc846c60" ma:index="8" nillable="true" ma:taxonomy="true" ma:internalName="p5e7a70900b24fdf9bcfb9b5fc846c60" ma:taxonomyFieldName="ArchiveCode" ma:displayName="Archive code" ma:default="" ma:fieldId="{95e7a709-00b2-4fdf-9bcf-b9b5fc846c60}" ma:sspId="8710b318-ea48-4423-a308-0e87359dff93" ma:termSetId="eca26591-3e39-4461-87f0-273b620e323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8ab420b2-3aa8-4898-bd22-d916c40751f9}" ma:internalName="TaxCatchAll" ma:showField="CatchAllData" ma:web="48b0ec71-3dc6-42dc-8aaf-964cfe9da5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8ab420b2-3aa8-4898-bd22-d916c40751f9}" ma:internalName="TaxCatchAllLabel" ma:readOnly="true" ma:showField="CatchAllDataLabel" ma:web="48b0ec71-3dc6-42dc-8aaf-964cfe9da5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oBeArchived" ma:index="12" nillable="true" ma:displayName="To be archived" ma:internalName="ToBeArchived">
      <xsd:simpleType>
        <xsd:restriction base="dms:Boolean"/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15e0fd-d18a-4510-a6ce-41bcd6a208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B169ED-EB88-4C23-9091-D051C1C65029}"/>
</file>

<file path=customXml/itemProps2.xml><?xml version="1.0" encoding="utf-8"?>
<ds:datastoreItem xmlns:ds="http://schemas.openxmlformats.org/officeDocument/2006/customXml" ds:itemID="{A414D214-CD77-4ABA-97FE-2E531A8C1638}"/>
</file>

<file path=customXml/itemProps3.xml><?xml version="1.0" encoding="utf-8"?>
<ds:datastoreItem xmlns:ds="http://schemas.openxmlformats.org/officeDocument/2006/customXml" ds:itemID="{042A03AC-31D1-4942-8493-3A095B7881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COTY</dc:creator>
  <cp:keywords/>
  <dc:description/>
  <cp:lastModifiedBy>Ampe Bo - D2</cp:lastModifiedBy>
  <cp:revision/>
  <dcterms:created xsi:type="dcterms:W3CDTF">2023-08-28T00:27:11Z</dcterms:created>
  <dcterms:modified xsi:type="dcterms:W3CDTF">2023-10-26T17:04:15Z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0x01010006FBFA0C2781934EB068A8F18D2795C0</vt:lpwstr>
  </property>
  <property fmtid="{D5CDD505-2E9C-101B-9397-08002B2CF9AE}" pid="3" name="MSIP_Label_3fcc0919-ace7-4ac5-935e-33d18af53a2b_Enabled">
    <vt:lpwstr>true</vt:lpwstr>
  </property>
  <property fmtid="{D5CDD505-2E9C-101B-9397-08002B2CF9AE}" pid="4" name="MSIP_Label_3fcc0919-ace7-4ac5-935e-33d18af53a2b_SetDate">
    <vt:lpwstr>2023-10-24T12:37:14Z</vt:lpwstr>
  </property>
  <property fmtid="{D5CDD505-2E9C-101B-9397-08002B2CF9AE}" pid="5" name="MSIP_Label_3fcc0919-ace7-4ac5-935e-33d18af53a2b_Method">
    <vt:lpwstr>Privileged</vt:lpwstr>
  </property>
  <property fmtid="{D5CDD505-2E9C-101B-9397-08002B2CF9AE}" pid="6" name="MSIP_Label_3fcc0919-ace7-4ac5-935e-33d18af53a2b_Name">
    <vt:lpwstr>Usage interne - Intern gebruik</vt:lpwstr>
  </property>
  <property fmtid="{D5CDD505-2E9C-101B-9397-08002B2CF9AE}" pid="7" name="MSIP_Label_3fcc0919-ace7-4ac5-935e-33d18af53a2b_SiteId">
    <vt:lpwstr>80153b30-e434-429b-b41c-0d47f9deec42</vt:lpwstr>
  </property>
  <property fmtid="{D5CDD505-2E9C-101B-9397-08002B2CF9AE}" pid="8" name="MSIP_Label_3fcc0919-ace7-4ac5-935e-33d18af53a2b_ActionId">
    <vt:lpwstr>e5c4412a-9e75-46f3-8b1f-c63dd574b613</vt:lpwstr>
  </property>
  <property fmtid="{D5CDD505-2E9C-101B-9397-08002B2CF9AE}" pid="9" name="MSIP_Label_3fcc0919-ace7-4ac5-935e-33d18af53a2b_ContentBits">
    <vt:lpwstr>1</vt:lpwstr>
  </property>
  <property fmtid="{D5CDD505-2E9C-101B-9397-08002B2CF9AE}" pid="10" name="ArchiveCode">
    <vt:lpwstr/>
  </property>
</Properties>
</file>